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Shared drives\Belcher Lab\Publications and Manuscripts\Manuscripts 2022\Alligator Mercury\Draft 1\"/>
    </mc:Choice>
  </mc:AlternateContent>
  <bookViews>
    <workbookView xWindow="29010" yWindow="1605" windowWidth="27780" windowHeight="12510" firstSheet="4" activeTab="4"/>
  </bookViews>
  <sheets>
    <sheet name="Combine Blood Analysis" sheetId="1" r:id="rId1"/>
    <sheet name="Calculations" sheetId="3" r:id="rId2"/>
    <sheet name="Calcs Clean" sheetId="5" r:id="rId3"/>
    <sheet name="hg site comparison morpho" sheetId="4" r:id="rId4"/>
    <sheet name="hg site comparison vetscan" sheetId="6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" i="6" l="1"/>
  <c r="J3" i="6" l="1"/>
  <c r="Q68" i="6" l="1"/>
  <c r="L68" i="6"/>
  <c r="K68" i="6"/>
  <c r="J68" i="6"/>
  <c r="Q72" i="6"/>
  <c r="L72" i="6"/>
  <c r="K72" i="6"/>
  <c r="J72" i="6"/>
  <c r="Q71" i="6"/>
  <c r="L71" i="6"/>
  <c r="K71" i="6"/>
  <c r="J71" i="6"/>
  <c r="Q70" i="6"/>
  <c r="L70" i="6"/>
  <c r="K70" i="6"/>
  <c r="J70" i="6"/>
  <c r="Q69" i="6"/>
  <c r="L69" i="6"/>
  <c r="K69" i="6"/>
  <c r="J69" i="6"/>
  <c r="Q66" i="6"/>
  <c r="L66" i="6"/>
  <c r="K66" i="6"/>
  <c r="J66" i="6"/>
  <c r="Q65" i="6"/>
  <c r="L65" i="6"/>
  <c r="K65" i="6"/>
  <c r="J65" i="6"/>
  <c r="Q64" i="6"/>
  <c r="L64" i="6"/>
  <c r="K64" i="6"/>
  <c r="J64" i="6"/>
  <c r="Q62" i="6"/>
  <c r="L62" i="6"/>
  <c r="K62" i="6"/>
  <c r="J62" i="6"/>
  <c r="Q61" i="6"/>
  <c r="L61" i="6"/>
  <c r="K61" i="6"/>
  <c r="J61" i="6"/>
  <c r="Q60" i="6"/>
  <c r="L60" i="6"/>
  <c r="K60" i="6"/>
  <c r="J60" i="6"/>
  <c r="Q59" i="6"/>
  <c r="L59" i="6"/>
  <c r="K59" i="6"/>
  <c r="J59" i="6"/>
  <c r="Q58" i="6"/>
  <c r="L58" i="6"/>
  <c r="K58" i="6"/>
  <c r="J58" i="6"/>
  <c r="Q57" i="6"/>
  <c r="L57" i="6"/>
  <c r="K57" i="6"/>
  <c r="J57" i="6"/>
  <c r="Q56" i="6"/>
  <c r="L56" i="6"/>
  <c r="K56" i="6"/>
  <c r="J56" i="6"/>
  <c r="Q55" i="6"/>
  <c r="L55" i="6"/>
  <c r="K55" i="6"/>
  <c r="J55" i="6"/>
  <c r="Q54" i="6"/>
  <c r="L54" i="6"/>
  <c r="K54" i="6"/>
  <c r="J54" i="6"/>
  <c r="Q53" i="6"/>
  <c r="L53" i="6"/>
  <c r="K53" i="6"/>
  <c r="J53" i="6"/>
  <c r="Q52" i="6"/>
  <c r="L52" i="6"/>
  <c r="K52" i="6"/>
  <c r="J52" i="6"/>
  <c r="Q50" i="6"/>
  <c r="L50" i="6"/>
  <c r="K50" i="6"/>
  <c r="J50" i="6"/>
  <c r="Q49" i="6"/>
  <c r="L49" i="6"/>
  <c r="K49" i="6"/>
  <c r="J49" i="6"/>
  <c r="Q67" i="6"/>
  <c r="L67" i="6"/>
  <c r="K67" i="6"/>
  <c r="J67" i="6"/>
  <c r="Q63" i="6"/>
  <c r="L63" i="6"/>
  <c r="K63" i="6"/>
  <c r="J63" i="6"/>
  <c r="Q51" i="6"/>
  <c r="L51" i="6"/>
  <c r="K51" i="6"/>
  <c r="J51" i="6"/>
  <c r="Q47" i="6"/>
  <c r="L47" i="6"/>
  <c r="K47" i="6"/>
  <c r="J47" i="6"/>
  <c r="Q46" i="6"/>
  <c r="L46" i="6"/>
  <c r="K46" i="6"/>
  <c r="J46" i="6"/>
  <c r="Q45" i="6"/>
  <c r="L45" i="6"/>
  <c r="K45" i="6"/>
  <c r="J45" i="6"/>
  <c r="Q43" i="6"/>
  <c r="L43" i="6"/>
  <c r="K43" i="6"/>
  <c r="J43" i="6"/>
  <c r="Q42" i="6"/>
  <c r="L42" i="6"/>
  <c r="K42" i="6"/>
  <c r="J42" i="6"/>
  <c r="Q40" i="6"/>
  <c r="L40" i="6"/>
  <c r="K40" i="6"/>
  <c r="J40" i="6"/>
  <c r="Q38" i="6"/>
  <c r="L38" i="6"/>
  <c r="K38" i="6"/>
  <c r="J38" i="6"/>
  <c r="Q37" i="6"/>
  <c r="L37" i="6"/>
  <c r="K37" i="6"/>
  <c r="J37" i="6"/>
  <c r="Q36" i="6"/>
  <c r="L36" i="6"/>
  <c r="K36" i="6"/>
  <c r="J36" i="6"/>
  <c r="Q35" i="6"/>
  <c r="L35" i="6"/>
  <c r="K35" i="6"/>
  <c r="J35" i="6"/>
  <c r="Q34" i="6"/>
  <c r="L34" i="6"/>
  <c r="K34" i="6"/>
  <c r="J34" i="6"/>
  <c r="Q33" i="6"/>
  <c r="L33" i="6"/>
  <c r="K33" i="6"/>
  <c r="J33" i="6"/>
  <c r="Q31" i="6"/>
  <c r="L31" i="6"/>
  <c r="K31" i="6"/>
  <c r="J31" i="6"/>
  <c r="Q29" i="6"/>
  <c r="L29" i="6"/>
  <c r="K29" i="6"/>
  <c r="J29" i="6"/>
  <c r="Q28" i="6"/>
  <c r="L28" i="6"/>
  <c r="K28" i="6"/>
  <c r="J28" i="6"/>
  <c r="Q27" i="6"/>
  <c r="L27" i="6"/>
  <c r="K27" i="6"/>
  <c r="J27" i="6"/>
  <c r="Q25" i="6"/>
  <c r="L25" i="6"/>
  <c r="K25" i="6"/>
  <c r="J25" i="6"/>
  <c r="Q24" i="6"/>
  <c r="L24" i="6"/>
  <c r="K24" i="6"/>
  <c r="J24" i="6"/>
  <c r="Q23" i="6"/>
  <c r="L23" i="6"/>
  <c r="K23" i="6"/>
  <c r="J23" i="6"/>
  <c r="Q22" i="6"/>
  <c r="L22" i="6"/>
  <c r="K22" i="6"/>
  <c r="J22" i="6"/>
  <c r="Q21" i="6"/>
  <c r="L21" i="6"/>
  <c r="K21" i="6"/>
  <c r="J21" i="6"/>
  <c r="Q19" i="6"/>
  <c r="L19" i="6"/>
  <c r="K19" i="6"/>
  <c r="J19" i="6"/>
  <c r="Q18" i="6"/>
  <c r="L18" i="6"/>
  <c r="K18" i="6"/>
  <c r="J18" i="6"/>
  <c r="Q17" i="6"/>
  <c r="L17" i="6"/>
  <c r="K17" i="6"/>
  <c r="J17" i="6"/>
  <c r="Q44" i="6"/>
  <c r="L44" i="6"/>
  <c r="K44" i="6"/>
  <c r="J44" i="6"/>
  <c r="Q41" i="6"/>
  <c r="L41" i="6"/>
  <c r="K41" i="6"/>
  <c r="J41" i="6"/>
  <c r="L39" i="6"/>
  <c r="K39" i="6"/>
  <c r="J39" i="6"/>
  <c r="Q32" i="6"/>
  <c r="L32" i="6"/>
  <c r="K32" i="6"/>
  <c r="J32" i="6"/>
  <c r="L30" i="6"/>
  <c r="K30" i="6"/>
  <c r="J30" i="6"/>
  <c r="Q26" i="6"/>
  <c r="L26" i="6"/>
  <c r="K26" i="6"/>
  <c r="J26" i="6"/>
  <c r="Q20" i="6"/>
  <c r="L20" i="6"/>
  <c r="K20" i="6"/>
  <c r="J20" i="6"/>
  <c r="Q15" i="6"/>
  <c r="L15" i="6"/>
  <c r="K15" i="6"/>
  <c r="J15" i="6"/>
  <c r="Q14" i="6"/>
  <c r="L14" i="6"/>
  <c r="K14" i="6"/>
  <c r="J14" i="6"/>
  <c r="Q13" i="6"/>
  <c r="L13" i="6"/>
  <c r="K13" i="6"/>
  <c r="J13" i="6"/>
  <c r="Q12" i="6"/>
  <c r="L12" i="6"/>
  <c r="K12" i="6"/>
  <c r="J12" i="6"/>
  <c r="Q11" i="6"/>
  <c r="L11" i="6"/>
  <c r="K11" i="6"/>
  <c r="J11" i="6"/>
  <c r="Q10" i="6"/>
  <c r="L10" i="6"/>
  <c r="K10" i="6"/>
  <c r="J10" i="6"/>
  <c r="Q9" i="6"/>
  <c r="L9" i="6"/>
  <c r="K9" i="6"/>
  <c r="J9" i="6"/>
  <c r="L8" i="6"/>
  <c r="K8" i="6"/>
  <c r="J8" i="6"/>
  <c r="Q7" i="6"/>
  <c r="L7" i="6"/>
  <c r="K7" i="6"/>
  <c r="J7" i="6"/>
  <c r="Q6" i="6"/>
  <c r="L6" i="6"/>
  <c r="K6" i="6"/>
  <c r="J6" i="6"/>
  <c r="Q5" i="6"/>
  <c r="L5" i="6"/>
  <c r="K5" i="6"/>
  <c r="J5" i="6"/>
  <c r="Q4" i="6"/>
  <c r="L4" i="6"/>
  <c r="K4" i="6"/>
  <c r="J4" i="6"/>
  <c r="Q3" i="6"/>
  <c r="L3" i="6"/>
  <c r="L2" i="4" l="1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K81" i="4"/>
  <c r="L81" i="4" s="1"/>
  <c r="K53" i="4"/>
  <c r="L53" i="4" s="1"/>
  <c r="K18" i="4"/>
  <c r="L18" i="4" s="1"/>
  <c r="N194" i="3"/>
  <c r="N216" i="3"/>
  <c r="R244" i="3" s="1"/>
  <c r="N244" i="3"/>
  <c r="O244" i="3"/>
  <c r="N219" i="3"/>
  <c r="K80" i="4"/>
  <c r="L80" i="4" s="1"/>
  <c r="K17" i="4"/>
  <c r="L17" i="4" s="1"/>
  <c r="K52" i="4"/>
  <c r="L52" i="4" s="1"/>
  <c r="T3" i="4"/>
  <c r="T4" i="4"/>
  <c r="T5" i="4"/>
  <c r="T6" i="4"/>
  <c r="T7" i="4"/>
  <c r="T9" i="4"/>
  <c r="T10" i="4"/>
  <c r="T11" i="4"/>
  <c r="T12" i="4"/>
  <c r="T13" i="4"/>
  <c r="T14" i="4"/>
  <c r="T15" i="4"/>
  <c r="T20" i="4"/>
  <c r="T21" i="4"/>
  <c r="T23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2" i="4"/>
  <c r="O78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2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2" i="4"/>
  <c r="O159" i="3"/>
  <c r="N159" i="3"/>
  <c r="O141" i="5"/>
  <c r="N141" i="5"/>
  <c r="O137" i="5"/>
  <c r="N137" i="5"/>
  <c r="O130" i="5"/>
  <c r="N130" i="5"/>
  <c r="O122" i="5"/>
  <c r="N122" i="5"/>
  <c r="O88" i="5"/>
  <c r="N88" i="5"/>
  <c r="O61" i="5"/>
  <c r="N61" i="5"/>
  <c r="O36" i="5"/>
  <c r="N36" i="5"/>
  <c r="O156" i="5"/>
  <c r="N156" i="5"/>
  <c r="O154" i="5"/>
  <c r="N154" i="5"/>
  <c r="O152" i="5"/>
  <c r="N152" i="5"/>
  <c r="O150" i="5"/>
  <c r="N150" i="5"/>
  <c r="O148" i="5"/>
  <c r="N148" i="5"/>
  <c r="O135" i="5"/>
  <c r="N135" i="5"/>
  <c r="O128" i="5"/>
  <c r="N128" i="5"/>
  <c r="O126" i="5"/>
  <c r="N126" i="5"/>
  <c r="O120" i="5"/>
  <c r="N120" i="5"/>
  <c r="O118" i="5"/>
  <c r="N118" i="5"/>
  <c r="O116" i="5"/>
  <c r="N116" i="5"/>
  <c r="O114" i="5"/>
  <c r="N114" i="5"/>
  <c r="O112" i="5"/>
  <c r="N112" i="5"/>
  <c r="O110" i="5"/>
  <c r="N110" i="5"/>
  <c r="O108" i="5"/>
  <c r="N108" i="5"/>
  <c r="O106" i="5"/>
  <c r="N106" i="5"/>
  <c r="O104" i="5"/>
  <c r="N104" i="5"/>
  <c r="O102" i="5"/>
  <c r="N102" i="5"/>
  <c r="O100" i="5"/>
  <c r="N100" i="5"/>
  <c r="O98" i="5"/>
  <c r="N98" i="5"/>
  <c r="O96" i="5"/>
  <c r="N96" i="5"/>
  <c r="O94" i="5"/>
  <c r="N94" i="5"/>
  <c r="O92" i="5"/>
  <c r="N92" i="5"/>
  <c r="O86" i="5"/>
  <c r="N86" i="5"/>
  <c r="O84" i="5"/>
  <c r="N84" i="5"/>
  <c r="O82" i="5"/>
  <c r="N82" i="5"/>
  <c r="O80" i="5"/>
  <c r="N80" i="5"/>
  <c r="O78" i="5"/>
  <c r="N78" i="5"/>
  <c r="O76" i="5"/>
  <c r="N76" i="5"/>
  <c r="O74" i="5"/>
  <c r="N74" i="5"/>
  <c r="O72" i="5"/>
  <c r="N72" i="5"/>
  <c r="O70" i="5"/>
  <c r="N70" i="5"/>
  <c r="O68" i="5"/>
  <c r="N68" i="5"/>
  <c r="O66" i="5"/>
  <c r="N66" i="5"/>
  <c r="O64" i="5"/>
  <c r="N64" i="5"/>
  <c r="O59" i="5"/>
  <c r="N59" i="5"/>
  <c r="O57" i="5"/>
  <c r="N57" i="5"/>
  <c r="O55" i="5"/>
  <c r="N55" i="5"/>
  <c r="O53" i="5"/>
  <c r="N53" i="5"/>
  <c r="O51" i="5"/>
  <c r="N51" i="5"/>
  <c r="O49" i="5"/>
  <c r="N49" i="5"/>
  <c r="O47" i="5"/>
  <c r="N47" i="5"/>
  <c r="O45" i="5"/>
  <c r="N45" i="5"/>
  <c r="O43" i="5"/>
  <c r="N43" i="5"/>
  <c r="O41" i="5"/>
  <c r="N41" i="5"/>
  <c r="O39" i="5"/>
  <c r="N39" i="5"/>
  <c r="O34" i="5"/>
  <c r="N34" i="5"/>
  <c r="O32" i="5"/>
  <c r="N32" i="5"/>
  <c r="O30" i="5"/>
  <c r="N30" i="5"/>
  <c r="O28" i="5"/>
  <c r="N28" i="5"/>
  <c r="O26" i="5"/>
  <c r="N26" i="5"/>
  <c r="O24" i="5"/>
  <c r="N24" i="5"/>
  <c r="O22" i="5"/>
  <c r="N22" i="5"/>
  <c r="O20" i="5"/>
  <c r="N20" i="5"/>
  <c r="O18" i="5"/>
  <c r="N18" i="5"/>
  <c r="O16" i="5"/>
  <c r="N16" i="5"/>
  <c r="O14" i="5"/>
  <c r="N14" i="5"/>
  <c r="O12" i="5"/>
  <c r="N12" i="5"/>
  <c r="O10" i="5"/>
  <c r="N10" i="5"/>
  <c r="O8" i="5"/>
  <c r="N8" i="5"/>
  <c r="O6" i="5"/>
  <c r="N6" i="5"/>
  <c r="O4" i="5"/>
  <c r="N4" i="5"/>
  <c r="O2" i="5"/>
  <c r="N2" i="5"/>
  <c r="O192" i="3"/>
  <c r="P192" i="3" s="1"/>
  <c r="N192" i="3"/>
  <c r="R192" i="3" s="1"/>
  <c r="O216" i="3"/>
  <c r="P216" i="3" s="1"/>
  <c r="N2" i="3"/>
  <c r="O2" i="3"/>
  <c r="N4" i="3"/>
  <c r="O4" i="3"/>
  <c r="N6" i="3"/>
  <c r="O6" i="3"/>
  <c r="N8" i="3"/>
  <c r="O8" i="3"/>
  <c r="N10" i="3"/>
  <c r="O10" i="3"/>
  <c r="N12" i="3"/>
  <c r="O12" i="3"/>
  <c r="N14" i="3"/>
  <c r="O14" i="3"/>
  <c r="N16" i="3"/>
  <c r="O16" i="3"/>
  <c r="N18" i="3"/>
  <c r="O18" i="3"/>
  <c r="N20" i="3"/>
  <c r="O20" i="3"/>
  <c r="N24" i="3"/>
  <c r="O24" i="3"/>
  <c r="N26" i="3"/>
  <c r="O26" i="3"/>
  <c r="N28" i="3"/>
  <c r="O28" i="3"/>
  <c r="N30" i="3"/>
  <c r="O30" i="3"/>
  <c r="N34" i="3"/>
  <c r="O34" i="3"/>
  <c r="N36" i="3"/>
  <c r="O36" i="3"/>
  <c r="N38" i="3"/>
  <c r="O38" i="3"/>
  <c r="N42" i="3"/>
  <c r="O42" i="3"/>
  <c r="N46" i="3"/>
  <c r="O46" i="3"/>
  <c r="N48" i="3"/>
  <c r="O48" i="3"/>
  <c r="N50" i="3"/>
  <c r="O50" i="3"/>
  <c r="N52" i="3"/>
  <c r="O52" i="3"/>
  <c r="N60" i="3"/>
  <c r="O60" i="3"/>
  <c r="N62" i="3"/>
  <c r="O62" i="3"/>
  <c r="N64" i="3"/>
  <c r="O64" i="3"/>
  <c r="N68" i="3"/>
  <c r="O68" i="3"/>
  <c r="N95" i="3"/>
  <c r="O95" i="3"/>
  <c r="N101" i="3"/>
  <c r="O101" i="3"/>
  <c r="N119" i="3"/>
  <c r="O119" i="3"/>
  <c r="N123" i="3"/>
  <c r="O123" i="3"/>
  <c r="N140" i="3"/>
  <c r="O140" i="3"/>
  <c r="N148" i="3"/>
  <c r="O148" i="3"/>
  <c r="N161" i="3"/>
  <c r="O161" i="3"/>
  <c r="N170" i="3"/>
  <c r="O170" i="3"/>
  <c r="N32" i="3"/>
  <c r="O32" i="3"/>
  <c r="N40" i="3"/>
  <c r="O40" i="3"/>
  <c r="N70" i="3"/>
  <c r="O70" i="3"/>
  <c r="O152" i="3"/>
  <c r="N152" i="3"/>
  <c r="N66" i="3"/>
  <c r="O180" i="3"/>
  <c r="O178" i="3"/>
  <c r="O176" i="3"/>
  <c r="O174" i="3"/>
  <c r="O172" i="3"/>
  <c r="O165" i="3"/>
  <c r="O146" i="3"/>
  <c r="O144" i="3"/>
  <c r="O142" i="3"/>
  <c r="O138" i="3"/>
  <c r="O135" i="3"/>
  <c r="O133" i="3"/>
  <c r="O131" i="3"/>
  <c r="O129" i="3"/>
  <c r="O127" i="3"/>
  <c r="O125" i="3"/>
  <c r="O121" i="3"/>
  <c r="O117" i="3"/>
  <c r="O115" i="3"/>
  <c r="O113" i="3"/>
  <c r="O111" i="3"/>
  <c r="O109" i="3"/>
  <c r="O107" i="3"/>
  <c r="O105" i="3"/>
  <c r="O103" i="3"/>
  <c r="O99" i="3"/>
  <c r="O97" i="3"/>
  <c r="O92" i="3"/>
  <c r="O44" i="3"/>
  <c r="O54" i="3"/>
  <c r="O56" i="3"/>
  <c r="O58" i="3"/>
  <c r="O66" i="3"/>
  <c r="O72" i="3"/>
  <c r="O74" i="3"/>
  <c r="O76" i="3"/>
  <c r="O78" i="3"/>
  <c r="O80" i="3"/>
  <c r="O82" i="3"/>
  <c r="O84" i="3"/>
  <c r="O86" i="3"/>
  <c r="O88" i="3"/>
  <c r="O90" i="3"/>
  <c r="O22" i="3"/>
  <c r="N174" i="3"/>
  <c r="N176" i="3"/>
  <c r="N178" i="3"/>
  <c r="N180" i="3"/>
  <c r="N172" i="3"/>
  <c r="N165" i="3"/>
  <c r="N142" i="3"/>
  <c r="N144" i="3"/>
  <c r="N146" i="3"/>
  <c r="N97" i="3"/>
  <c r="N99" i="3"/>
  <c r="N103" i="3"/>
  <c r="N105" i="3"/>
  <c r="N107" i="3"/>
  <c r="N109" i="3"/>
  <c r="N111" i="3"/>
  <c r="N113" i="3"/>
  <c r="N115" i="3"/>
  <c r="N117" i="3"/>
  <c r="N121" i="3"/>
  <c r="N125" i="3"/>
  <c r="N127" i="3"/>
  <c r="N129" i="3"/>
  <c r="N131" i="3"/>
  <c r="N133" i="3"/>
  <c r="N135" i="3"/>
  <c r="N92" i="3"/>
  <c r="N56" i="3"/>
  <c r="N22" i="3"/>
  <c r="N138" i="3"/>
  <c r="N44" i="3"/>
  <c r="N54" i="3"/>
  <c r="N58" i="3"/>
  <c r="N72" i="3"/>
  <c r="N74" i="3"/>
  <c r="N76" i="3"/>
  <c r="N78" i="3"/>
  <c r="N80" i="3"/>
  <c r="N82" i="3"/>
  <c r="N84" i="3"/>
  <c r="N86" i="3"/>
  <c r="N88" i="3"/>
  <c r="N90" i="3"/>
  <c r="R246" i="3" l="1"/>
  <c r="R251" i="3" s="1"/>
  <c r="R245" i="3"/>
  <c r="R250" i="3" s="1"/>
  <c r="O53" i="4"/>
  <c r="M18" i="4"/>
  <c r="O81" i="4"/>
  <c r="M53" i="4"/>
  <c r="M81" i="4"/>
  <c r="O18" i="4"/>
  <c r="S245" i="3"/>
  <c r="R249" i="3"/>
  <c r="T245" i="3"/>
  <c r="P244" i="3"/>
  <c r="M80" i="4"/>
  <c r="O17" i="4"/>
  <c r="T80" i="4"/>
  <c r="M17" i="4"/>
  <c r="O52" i="4"/>
  <c r="T17" i="4"/>
  <c r="O80" i="4"/>
  <c r="T54" i="4"/>
  <c r="M52" i="4"/>
  <c r="P141" i="5"/>
  <c r="P36" i="5"/>
  <c r="P80" i="5"/>
  <c r="P41" i="5"/>
  <c r="P55" i="5"/>
  <c r="P66" i="5"/>
  <c r="P130" i="5"/>
  <c r="P96" i="5"/>
  <c r="P18" i="5"/>
  <c r="P8" i="5"/>
  <c r="P6" i="5"/>
  <c r="P128" i="5"/>
  <c r="P102" i="5"/>
  <c r="P150" i="5"/>
  <c r="P4" i="5"/>
  <c r="P53" i="5"/>
  <c r="P78" i="5"/>
  <c r="P86" i="5"/>
  <c r="P94" i="5"/>
  <c r="P114" i="5"/>
  <c r="P122" i="5"/>
  <c r="P20" i="5"/>
  <c r="P104" i="5"/>
  <c r="P108" i="5"/>
  <c r="P32" i="5"/>
  <c r="P98" i="5"/>
  <c r="P154" i="5"/>
  <c r="P43" i="5"/>
  <c r="P51" i="5"/>
  <c r="P68" i="5"/>
  <c r="P76" i="5"/>
  <c r="P74" i="5"/>
  <c r="P82" i="5"/>
  <c r="P137" i="5"/>
  <c r="P148" i="5"/>
  <c r="P156" i="5"/>
  <c r="P45" i="5"/>
  <c r="P152" i="5"/>
  <c r="P110" i="5"/>
  <c r="P30" i="5"/>
  <c r="P72" i="5"/>
  <c r="P100" i="5"/>
  <c r="P106" i="5"/>
  <c r="P14" i="5"/>
  <c r="P39" i="5"/>
  <c r="P47" i="5"/>
  <c r="P59" i="5"/>
  <c r="P64" i="5"/>
  <c r="P84" i="5"/>
  <c r="P92" i="5"/>
  <c r="P126" i="5"/>
  <c r="P16" i="5"/>
  <c r="P2" i="5"/>
  <c r="P10" i="5"/>
  <c r="P24" i="5"/>
  <c r="P49" i="5"/>
  <c r="P88" i="5"/>
  <c r="P112" i="5"/>
  <c r="P120" i="5"/>
  <c r="P26" i="5"/>
  <c r="P12" i="5"/>
  <c r="P61" i="5"/>
  <c r="P70" i="5"/>
  <c r="P116" i="5"/>
  <c r="P34" i="5"/>
  <c r="P57" i="5"/>
  <c r="P22" i="5"/>
  <c r="P28" i="5"/>
  <c r="P135" i="5"/>
  <c r="P118" i="5"/>
  <c r="P40" i="3"/>
  <c r="P148" i="3"/>
  <c r="P101" i="3"/>
  <c r="P62" i="3"/>
  <c r="P48" i="3"/>
  <c r="P26" i="3"/>
  <c r="P16" i="3"/>
  <c r="P8" i="3"/>
  <c r="P70" i="3"/>
  <c r="P28" i="3"/>
  <c r="P10" i="3"/>
  <c r="P2" i="3"/>
  <c r="P14" i="3"/>
  <c r="P6" i="3"/>
  <c r="P52" i="3"/>
  <c r="P64" i="3"/>
  <c r="P68" i="3"/>
  <c r="P42" i="3"/>
  <c r="P4" i="3"/>
  <c r="P123" i="3"/>
  <c r="P119" i="3"/>
  <c r="P30" i="3"/>
  <c r="P50" i="3"/>
  <c r="P12" i="3"/>
  <c r="P140" i="3"/>
  <c r="P95" i="3"/>
  <c r="P36" i="3"/>
  <c r="P32" i="3"/>
  <c r="P24" i="3"/>
  <c r="P170" i="3"/>
  <c r="P38" i="3"/>
  <c r="P20" i="3"/>
  <c r="P161" i="3"/>
  <c r="P60" i="3"/>
  <c r="P18" i="3"/>
  <c r="P46" i="3"/>
  <c r="P34" i="3"/>
  <c r="P88" i="3"/>
  <c r="P72" i="3"/>
  <c r="P99" i="3"/>
  <c r="P117" i="3"/>
  <c r="P111" i="3"/>
  <c r="P80" i="3"/>
  <c r="P159" i="3"/>
  <c r="P90" i="3"/>
  <c r="P74" i="3"/>
  <c r="P97" i="3"/>
  <c r="P115" i="3"/>
  <c r="P135" i="3"/>
  <c r="P174" i="3"/>
  <c r="P176" i="3"/>
  <c r="P84" i="3"/>
  <c r="P144" i="3"/>
  <c r="P58" i="3"/>
  <c r="P66" i="3"/>
  <c r="P78" i="3"/>
  <c r="P131" i="3"/>
  <c r="P165" i="3"/>
  <c r="P138" i="3"/>
  <c r="P86" i="3"/>
  <c r="P103" i="3"/>
  <c r="P121" i="3"/>
  <c r="P142" i="3"/>
  <c r="P178" i="3"/>
  <c r="P152" i="3"/>
  <c r="P105" i="3"/>
  <c r="P82" i="3"/>
  <c r="P56" i="3"/>
  <c r="P107" i="3"/>
  <c r="P127" i="3"/>
  <c r="P146" i="3"/>
  <c r="P54" i="3"/>
  <c r="P109" i="3"/>
  <c r="P129" i="3"/>
  <c r="P125" i="3"/>
  <c r="P44" i="3"/>
  <c r="P180" i="3"/>
  <c r="P22" i="3"/>
  <c r="P76" i="3"/>
  <c r="P92" i="3"/>
  <c r="P113" i="3"/>
  <c r="P133" i="3"/>
  <c r="P172" i="3"/>
  <c r="U245" i="3" l="1"/>
  <c r="S249" i="3"/>
  <c r="T249" i="3"/>
  <c r="U249" i="3" s="1"/>
</calcChain>
</file>

<file path=xl/comments1.xml><?xml version="1.0" encoding="utf-8"?>
<comments xmlns="http://schemas.openxmlformats.org/spreadsheetml/2006/main">
  <authors>
    <author>tc={C0865BE6-2FAB-4223-A8EC-B52450868560}</author>
  </authors>
  <commentList>
    <comment ref="X45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not indicated</t>
        </r>
      </text>
    </comment>
  </commentList>
</comments>
</file>

<file path=xl/sharedStrings.xml><?xml version="1.0" encoding="utf-8"?>
<sst xmlns="http://schemas.openxmlformats.org/spreadsheetml/2006/main" count="2204" uniqueCount="95">
  <si>
    <t>No.</t>
  </si>
  <si>
    <t>SAMPLE No.</t>
  </si>
  <si>
    <t>METHOD</t>
  </si>
  <si>
    <t>NAME</t>
  </si>
  <si>
    <t>SVOL [mg]</t>
  </si>
  <si>
    <t>ADD.STD [ng]</t>
  </si>
  <si>
    <t>AREA[ ON]</t>
  </si>
  <si>
    <t>MEAS [ng]</t>
  </si>
  <si>
    <t>CONC [ppb]</t>
  </si>
  <si>
    <t>RANGE</t>
  </si>
  <si>
    <t>DATE</t>
  </si>
  <si>
    <t>REMARKS</t>
  </si>
  <si>
    <t>URINE&amp;BLOOD</t>
  </si>
  <si>
    <t xml:space="preserve">Blank </t>
  </si>
  <si>
    <t>LOW</t>
  </si>
  <si>
    <t>Std .1</t>
  </si>
  <si>
    <t>Std 1</t>
  </si>
  <si>
    <t>Std 10</t>
  </si>
  <si>
    <t>Blank</t>
  </si>
  <si>
    <t>blood std</t>
  </si>
  <si>
    <t>Blood std +10</t>
  </si>
  <si>
    <t>HIGH</t>
  </si>
  <si>
    <t>blank</t>
  </si>
  <si>
    <t>I might have done 3 2227</t>
  </si>
  <si>
    <t xml:space="preserve"> -not sure about this sample</t>
  </si>
  <si>
    <t>for sure 2228</t>
  </si>
  <si>
    <t>looks thin</t>
  </si>
  <si>
    <t>ORGANISM(SOLID)</t>
  </si>
  <si>
    <t>did not look mixed</t>
  </si>
  <si>
    <t>correct - out of order</t>
  </si>
  <si>
    <t>Mean</t>
  </si>
  <si>
    <t>SD</t>
  </si>
  <si>
    <t>%CV</t>
  </si>
  <si>
    <t>Animal ID</t>
  </si>
  <si>
    <t>Date</t>
  </si>
  <si>
    <t>Location</t>
  </si>
  <si>
    <t>Latitute</t>
  </si>
  <si>
    <t>Longitude</t>
  </si>
  <si>
    <t>Sex</t>
  </si>
  <si>
    <t>Age Class</t>
  </si>
  <si>
    <t>Age Class (#)</t>
  </si>
  <si>
    <t>Total Length (cm)</t>
  </si>
  <si>
    <t>Snount Vent Length (cm)</t>
  </si>
  <si>
    <t>Tail Girth (cm)</t>
  </si>
  <si>
    <t>Rear Foot Length (cm)</t>
  </si>
  <si>
    <t>Head Length (cm)</t>
  </si>
  <si>
    <t>Head Width (cm)</t>
  </si>
  <si>
    <t>Snout Length (cm)</t>
  </si>
  <si>
    <t>Snout Width (cm)</t>
  </si>
  <si>
    <t>Lake Waccamaw State Park Pond #2</t>
  </si>
  <si>
    <t>M</t>
  </si>
  <si>
    <t>Lake Waccamaw</t>
  </si>
  <si>
    <t>Lake Waccamaw State Park</t>
  </si>
  <si>
    <t>F</t>
  </si>
  <si>
    <t>Greenfield Lake</t>
  </si>
  <si>
    <t>LakeWaccamaw State Park Pond #1</t>
  </si>
  <si>
    <t>Lake Waccamaw (Waccamaw Shores)</t>
  </si>
  <si>
    <t>Lake Waccamaw - Pond 1</t>
  </si>
  <si>
    <t>Lake Waccamaw - Pond 2</t>
  </si>
  <si>
    <t>13.1 (error)</t>
  </si>
  <si>
    <t>Boiling Springs</t>
  </si>
  <si>
    <t>maybe miss pipet</t>
  </si>
  <si>
    <t>volume 10micro liter</t>
  </si>
  <si>
    <t>std</t>
  </si>
  <si>
    <t>a little clotty</t>
  </si>
  <si>
    <t>a bit bouncy on the balance</t>
  </si>
  <si>
    <t>missed a sample - inserted 2121</t>
  </si>
  <si>
    <t>little clotty</t>
  </si>
  <si>
    <t>clotty</t>
  </si>
  <si>
    <t>not sure if up to temp; will look at the final std value.</t>
  </si>
  <si>
    <t>2136b</t>
  </si>
  <si>
    <t>2216b</t>
  </si>
  <si>
    <t>2169b</t>
  </si>
  <si>
    <t>Std 0.1</t>
  </si>
  <si>
    <t>LOD (bkg+3sd) ng</t>
  </si>
  <si>
    <t>Aq Standards</t>
  </si>
  <si>
    <t>St. John's River, FL</t>
  </si>
  <si>
    <t>723.505B2:B6025</t>
  </si>
  <si>
    <t>Muscle conv mg /kg)</t>
  </si>
  <si>
    <t>blood mg/kg</t>
  </si>
  <si>
    <t>BMI Calculated</t>
  </si>
  <si>
    <t>BMI AVERAGE</t>
  </si>
  <si>
    <t>BMI AVG</t>
  </si>
  <si>
    <t>tHG average</t>
  </si>
  <si>
    <t>tHg Avg</t>
  </si>
  <si>
    <t>Hg ppb (ng/g)</t>
  </si>
  <si>
    <t>median</t>
  </si>
  <si>
    <t>lo10</t>
  </si>
  <si>
    <t>Sample ID</t>
  </si>
  <si>
    <t>CFR</t>
  </si>
  <si>
    <t>tHg - Mean</t>
  </si>
  <si>
    <t>LW</t>
  </si>
  <si>
    <t>SJR - FL</t>
  </si>
  <si>
    <t>Sample Date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</si>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</sst>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00"/>
    <numFmt numFmtId="165" formatCode="mm/dd/yyyy"/>
    <numFmt numFmtId="166" formatCode="0.000000"/>
    <numFmt numFmtId="167" formatCode="0.0"/>
    <numFmt numFmtId="168" formatCode="0.000"/>
    <numFmt numFmtId="169" formatCode="0.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&quot;Arial&quot;"/>
    </font>
    <font>
      <sz val="12"/>
      <color theme="1"/>
      <name val="Arial"/>
      <family val="2"/>
    </font>
    <font>
      <sz val="11"/>
      <color theme="9" tint="-0.49998474074526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7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4" fillId="0" borderId="0" xfId="0" applyFont="1"/>
    <xf numFmtId="22" fontId="14" fillId="0" borderId="0" xfId="0" applyNumberFormat="1" applyFont="1"/>
    <xf numFmtId="0" fontId="18" fillId="33" borderId="0" xfId="0" applyFont="1" applyFill="1" applyAlignment="1">
      <alignment horizontal="center"/>
    </xf>
    <xf numFmtId="0" fontId="18" fillId="33" borderId="0" xfId="0" applyFont="1" applyFill="1" applyAlignment="1">
      <alignment horizontal="left"/>
    </xf>
    <xf numFmtId="164" fontId="18" fillId="33" borderId="0" xfId="0" applyNumberFormat="1" applyFont="1" applyFill="1" applyAlignment="1">
      <alignment horizontal="center"/>
    </xf>
    <xf numFmtId="0" fontId="18" fillId="34" borderId="0" xfId="0" applyFont="1" applyFill="1" applyAlignment="1">
      <alignment horizontal="center"/>
    </xf>
    <xf numFmtId="1" fontId="18" fillId="33" borderId="0" xfId="0" applyNumberFormat="1" applyFont="1" applyFill="1" applyAlignment="1">
      <alignment horizontal="center"/>
    </xf>
    <xf numFmtId="0" fontId="0" fillId="35" borderId="0" xfId="0" applyFill="1" applyAlignment="1">
      <alignment horizontal="center"/>
    </xf>
    <xf numFmtId="165" fontId="0" fillId="35" borderId="0" xfId="0" applyNumberFormat="1" applyFill="1" applyAlignment="1">
      <alignment horizontal="center"/>
    </xf>
    <xf numFmtId="0" fontId="0" fillId="35" borderId="0" xfId="0" applyFill="1" applyAlignment="1">
      <alignment horizontal="left"/>
    </xf>
    <xf numFmtId="164" fontId="0" fillId="35" borderId="0" xfId="0" applyNumberFormat="1" applyFill="1" applyAlignment="1">
      <alignment horizontal="center"/>
    </xf>
    <xf numFmtId="1" fontId="0" fillId="35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0" fillId="35" borderId="0" xfId="0" applyNumberFormat="1" applyFill="1" applyAlignment="1">
      <alignment horizontal="center"/>
    </xf>
    <xf numFmtId="164" fontId="19" fillId="35" borderId="0" xfId="0" applyNumberFormat="1" applyFont="1" applyFill="1" applyAlignment="1">
      <alignment horizontal="center"/>
    </xf>
    <xf numFmtId="2" fontId="0" fillId="35" borderId="0" xfId="0" applyNumberFormat="1" applyFill="1" applyAlignment="1">
      <alignment horizontal="center"/>
    </xf>
    <xf numFmtId="0" fontId="20" fillId="35" borderId="0" xfId="0" applyFont="1" applyFill="1" applyAlignment="1">
      <alignment horizontal="center"/>
    </xf>
    <xf numFmtId="164" fontId="20" fillId="35" borderId="0" xfId="0" applyNumberFormat="1" applyFont="1" applyFill="1" applyAlignment="1">
      <alignment horizontal="center"/>
    </xf>
    <xf numFmtId="167" fontId="0" fillId="35" borderId="0" xfId="0" applyNumberFormat="1" applyFill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7" fillId="3" borderId="0" xfId="7"/>
    <xf numFmtId="22" fontId="7" fillId="3" borderId="0" xfId="7" applyNumberFormat="1"/>
    <xf numFmtId="0" fontId="0" fillId="0" borderId="0" xfId="0" applyFill="1"/>
    <xf numFmtId="0" fontId="7" fillId="0" borderId="0" xfId="7" applyFill="1"/>
    <xf numFmtId="22" fontId="7" fillId="0" borderId="0" xfId="7" applyNumberFormat="1" applyFill="1"/>
    <xf numFmtId="169" fontId="0" fillId="0" borderId="0" xfId="0" applyNumberFormat="1" applyAlignment="1">
      <alignment horizontal="right"/>
    </xf>
    <xf numFmtId="0" fontId="6" fillId="2" borderId="0" xfId="6"/>
    <xf numFmtId="22" fontId="6" fillId="2" borderId="0" xfId="6" applyNumberFormat="1"/>
    <xf numFmtId="0" fontId="6" fillId="2" borderId="0" xfId="6" applyAlignment="1">
      <alignment horizontal="right"/>
    </xf>
    <xf numFmtId="0" fontId="21" fillId="3" borderId="0" xfId="7" applyFont="1"/>
    <xf numFmtId="22" fontId="21" fillId="3" borderId="0" xfId="7" applyNumberFormat="1" applyFont="1"/>
    <xf numFmtId="0" fontId="14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168" fontId="0" fillId="0" borderId="0" xfId="0" applyNumberFormat="1" applyFill="1"/>
    <xf numFmtId="0" fontId="0" fillId="0" borderId="0" xfId="0" applyFont="1"/>
    <xf numFmtId="0" fontId="0" fillId="0" borderId="0" xfId="0" applyFont="1" applyFill="1"/>
    <xf numFmtId="0" fontId="22" fillId="33" borderId="0" xfId="0" applyFont="1" applyFill="1" applyAlignment="1">
      <alignment horizontal="center"/>
    </xf>
    <xf numFmtId="0" fontId="22" fillId="33" borderId="0" xfId="0" applyFont="1" applyFill="1" applyAlignment="1">
      <alignment horizontal="left"/>
    </xf>
    <xf numFmtId="164" fontId="22" fillId="33" borderId="0" xfId="0" applyNumberFormat="1" applyFont="1" applyFill="1" applyAlignment="1">
      <alignment horizontal="center"/>
    </xf>
    <xf numFmtId="0" fontId="22" fillId="34" borderId="0" xfId="0" applyFont="1" applyFill="1" applyAlignment="1">
      <alignment horizontal="center"/>
    </xf>
    <xf numFmtId="22" fontId="0" fillId="0" borderId="0" xfId="0" applyNumberFormat="1" applyFont="1"/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center"/>
    </xf>
    <xf numFmtId="166" fontId="0" fillId="0" borderId="0" xfId="0" applyNumberFormat="1" applyFont="1" applyFill="1" applyAlignment="1">
      <alignment horizontal="center"/>
    </xf>
    <xf numFmtId="164" fontId="23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164" fontId="24" fillId="0" borderId="0" xfId="0" applyNumberFormat="1" applyFont="1" applyFill="1" applyAlignment="1">
      <alignment horizontal="center"/>
    </xf>
    <xf numFmtId="167" fontId="0" fillId="0" borderId="0" xfId="0" applyNumberFormat="1" applyFont="1" applyFill="1" applyAlignment="1">
      <alignment horizontal="center"/>
    </xf>
    <xf numFmtId="0" fontId="6" fillId="2" borderId="0" xfId="6" applyFont="1"/>
    <xf numFmtId="22" fontId="6" fillId="2" borderId="0" xfId="6" applyNumberFormat="1" applyFont="1"/>
    <xf numFmtId="0" fontId="6" fillId="2" borderId="0" xfId="6" applyFont="1" applyAlignment="1">
      <alignment horizontal="right"/>
    </xf>
    <xf numFmtId="14" fontId="0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  <xf numFmtId="169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7" fillId="0" borderId="0" xfId="7" applyFont="1" applyFill="1"/>
    <xf numFmtId="22" fontId="7" fillId="0" borderId="0" xfId="7" applyNumberFormat="1" applyFont="1" applyFill="1"/>
    <xf numFmtId="0" fontId="20" fillId="0" borderId="0" xfId="0" applyFont="1" applyAlignment="1">
      <alignment horizontal="center"/>
    </xf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7" borderId="0" xfId="0" applyFill="1" applyAlignment="1">
      <alignment horizontal="center"/>
    </xf>
    <xf numFmtId="0" fontId="0" fillId="38" borderId="0" xfId="0" applyFill="1" applyAlignment="1">
      <alignment horizontal="center"/>
    </xf>
    <xf numFmtId="0" fontId="0" fillId="36" borderId="0" xfId="0" applyFill="1" applyAlignment="1">
      <alignment horizontal="center"/>
    </xf>
    <xf numFmtId="169" fontId="0" fillId="0" borderId="0" xfId="0" applyNumberFormat="1" applyFill="1"/>
    <xf numFmtId="0" fontId="0" fillId="37" borderId="0" xfId="0" applyFill="1" applyAlignment="1">
      <alignment horizontal="right"/>
    </xf>
    <xf numFmtId="169" fontId="0" fillId="37" borderId="0" xfId="0" applyNumberFormat="1" applyFill="1"/>
    <xf numFmtId="169" fontId="0" fillId="0" borderId="0" xfId="0" applyNumberFormat="1"/>
    <xf numFmtId="2" fontId="0" fillId="0" borderId="0" xfId="0" applyNumberFormat="1" applyFill="1" applyAlignment="1">
      <alignment horizontal="center"/>
    </xf>
    <xf numFmtId="2" fontId="0" fillId="37" borderId="0" xfId="0" applyNumberFormat="1" applyFill="1" applyAlignment="1">
      <alignment horizontal="center"/>
    </xf>
    <xf numFmtId="2" fontId="0" fillId="38" borderId="0" xfId="0" applyNumberFormat="1" applyFill="1" applyAlignment="1">
      <alignment horizontal="center"/>
    </xf>
    <xf numFmtId="2" fontId="0" fillId="36" borderId="0" xfId="0" applyNumberFormat="1" applyFill="1" applyAlignment="1">
      <alignment horizontal="center"/>
    </xf>
    <xf numFmtId="14" fontId="0" fillId="37" borderId="0" xfId="0" applyNumberFormat="1" applyFill="1"/>
    <xf numFmtId="14" fontId="0" fillId="38" borderId="0" xfId="0" applyNumberFormat="1" applyFill="1"/>
    <xf numFmtId="14" fontId="0" fillId="36" borderId="0" xfId="0" applyNumberFormat="1" applyFill="1"/>
    <xf numFmtId="2" fontId="0" fillId="0" borderId="0" xfId="0" applyNumberFormat="1" applyAlignment="1">
      <alignment horizontal="center"/>
    </xf>
    <xf numFmtId="168" fontId="0" fillId="0" borderId="0" xfId="0" applyNumberFormat="1" applyFill="1" applyAlignment="1">
      <alignment horizontal="center"/>
    </xf>
    <xf numFmtId="168" fontId="0" fillId="38" borderId="0" xfId="0" applyNumberFormat="1" applyFill="1" applyAlignment="1">
      <alignment horizontal="center"/>
    </xf>
    <xf numFmtId="168" fontId="0" fillId="0" borderId="0" xfId="0" applyNumberFormat="1" applyAlignment="1">
      <alignment horizontal="center"/>
    </xf>
    <xf numFmtId="2" fontId="0" fillId="0" borderId="0" xfId="0" applyNumberFormat="1" applyFill="1"/>
    <xf numFmtId="169" fontId="6" fillId="2" borderId="0" xfId="6" applyNumberFormat="1" applyAlignment="1">
      <alignment horizontal="right"/>
    </xf>
    <xf numFmtId="2" fontId="6" fillId="2" borderId="0" xfId="6" applyNumberFormat="1" applyAlignment="1">
      <alignment horizontal="right"/>
    </xf>
    <xf numFmtId="14" fontId="14" fillId="0" borderId="0" xfId="0" applyNumberFormat="1" applyFont="1" applyFill="1"/>
    <xf numFmtId="2" fontId="14" fillId="0" borderId="0" xfId="0" applyNumberFormat="1" applyFont="1" applyFill="1" applyAlignment="1">
      <alignment horizontal="center"/>
    </xf>
    <xf numFmtId="168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169" fontId="14" fillId="0" borderId="0" xfId="0" applyNumberFormat="1" applyFont="1" applyFill="1"/>
    <xf numFmtId="169" fontId="0" fillId="38" borderId="0" xfId="0" applyNumberFormat="1" applyFill="1"/>
    <xf numFmtId="168" fontId="0" fillId="37" borderId="0" xfId="0" applyNumberFormat="1" applyFill="1" applyAlignment="1">
      <alignment horizontal="center"/>
    </xf>
    <xf numFmtId="166" fontId="0" fillId="37" borderId="0" xfId="0" applyNumberFormat="1" applyFill="1"/>
    <xf numFmtId="168" fontId="0" fillId="37" borderId="0" xfId="0" applyNumberFormat="1" applyFill="1"/>
    <xf numFmtId="167" fontId="0" fillId="37" borderId="0" xfId="0" applyNumberFormat="1" applyFill="1"/>
    <xf numFmtId="167" fontId="25" fillId="37" borderId="0" xfId="0" applyNumberFormat="1" applyFont="1" applyFill="1" applyAlignment="1">
      <alignment horizontal="right"/>
    </xf>
    <xf numFmtId="0" fontId="14" fillId="38" borderId="0" xfId="0" applyFont="1" applyFill="1"/>
    <xf numFmtId="14" fontId="14" fillId="38" borderId="0" xfId="0" applyNumberFormat="1" applyFont="1" applyFill="1"/>
    <xf numFmtId="2" fontId="14" fillId="38" borderId="0" xfId="0" applyNumberFormat="1" applyFont="1" applyFill="1" applyAlignment="1">
      <alignment horizontal="center"/>
    </xf>
    <xf numFmtId="168" fontId="14" fillId="38" borderId="0" xfId="0" applyNumberFormat="1" applyFont="1" applyFill="1" applyAlignment="1">
      <alignment horizontal="center"/>
    </xf>
    <xf numFmtId="0" fontId="14" fillId="38" borderId="0" xfId="0" applyFont="1" applyFill="1" applyAlignment="1">
      <alignment horizontal="center"/>
    </xf>
    <xf numFmtId="169" fontId="14" fillId="38" borderId="0" xfId="0" applyNumberFormat="1" applyFont="1" applyFill="1"/>
    <xf numFmtId="0" fontId="26" fillId="38" borderId="0" xfId="0" applyFont="1" applyFill="1"/>
    <xf numFmtId="14" fontId="26" fillId="38" borderId="0" xfId="0" applyNumberFormat="1" applyFont="1" applyFill="1"/>
    <xf numFmtId="2" fontId="26" fillId="38" borderId="0" xfId="0" applyNumberFormat="1" applyFont="1" applyFill="1" applyAlignment="1">
      <alignment horizontal="center"/>
    </xf>
    <xf numFmtId="168" fontId="26" fillId="38" borderId="0" xfId="0" applyNumberFormat="1" applyFont="1" applyFill="1" applyAlignment="1">
      <alignment horizontal="center"/>
    </xf>
    <xf numFmtId="0" fontId="26" fillId="38" borderId="0" xfId="0" applyFont="1" applyFill="1" applyAlignment="1">
      <alignment horizontal="center"/>
    </xf>
    <xf numFmtId="169" fontId="26" fillId="38" borderId="0" xfId="0" applyNumberFormat="1" applyFont="1" applyFill="1"/>
    <xf numFmtId="168" fontId="26" fillId="38" borderId="0" xfId="7" applyNumberFormat="1" applyFont="1" applyFill="1" applyAlignment="1">
      <alignment horizontal="center"/>
    </xf>
    <xf numFmtId="0" fontId="26" fillId="38" borderId="0" xfId="7" applyFont="1" applyFill="1" applyAlignment="1">
      <alignment horizontal="center"/>
    </xf>
    <xf numFmtId="164" fontId="26" fillId="38" borderId="0" xfId="0" applyNumberFormat="1" applyFont="1" applyFill="1"/>
    <xf numFmtId="0" fontId="0" fillId="39" borderId="0" xfId="0" applyFill="1"/>
    <xf numFmtId="14" fontId="0" fillId="39" borderId="0" xfId="0" applyNumberFormat="1" applyFill="1"/>
    <xf numFmtId="2" fontId="0" fillId="39" borderId="0" xfId="0" applyNumberFormat="1" applyFill="1" applyAlignment="1">
      <alignment horizontal="center"/>
    </xf>
    <xf numFmtId="168" fontId="0" fillId="39" borderId="0" xfId="0" applyNumberFormat="1" applyFill="1" applyAlignment="1">
      <alignment horizontal="center"/>
    </xf>
    <xf numFmtId="0" fontId="0" fillId="39" borderId="0" xfId="0" applyFill="1" applyAlignment="1">
      <alignment horizontal="center"/>
    </xf>
    <xf numFmtId="169" fontId="0" fillId="39" borderId="0" xfId="0" applyNumberFormat="1" applyFill="1"/>
    <xf numFmtId="167" fontId="26" fillId="38" borderId="0" xfId="0" applyNumberFormat="1" applyFont="1" applyFill="1"/>
    <xf numFmtId="167" fontId="26" fillId="38" borderId="0" xfId="7" applyNumberFormat="1" applyFont="1" applyFill="1"/>
    <xf numFmtId="167" fontId="26" fillId="38" borderId="0" xfId="0" applyNumberFormat="1" applyFont="1" applyFill="1" applyAlignment="1">
      <alignment horizontal="right"/>
    </xf>
    <xf numFmtId="168" fontId="0" fillId="38" borderId="0" xfId="0" applyNumberFormat="1" applyFill="1"/>
    <xf numFmtId="168" fontId="26" fillId="38" borderId="0" xfId="0" applyNumberFormat="1" applyFont="1" applyFill="1"/>
    <xf numFmtId="168" fontId="0" fillId="39" borderId="0" xfId="0" applyNumberFormat="1" applyFill="1"/>
    <xf numFmtId="0" fontId="0" fillId="38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cott M Belcher" id="{0509957B-7288-4516-AA0C-11C318750307}" userId="S::smbelch2@ncsu.edu::2d228c45-8a95-4bef-aec1-80f54ed4f1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X45" dT="2021-12-21T17:35:40.45" personId="{0509957B-7288-4516-AA0C-11C318750307}" id="{C0865BE6-2FAB-4223-A8EC-B52450868560}">
    <text>not indicated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0"/>
  <sheetViews>
    <sheetView topLeftCell="A214" workbookViewId="0">
      <selection activeCell="I272" sqref="I272"/>
    </sheetView>
  </sheetViews>
  <sheetFormatPr defaultRowHeight="15"/>
  <cols>
    <col min="1" max="2" width="9.28515625" bestFit="1" customWidth="1"/>
    <col min="3" max="3" width="19.140625" customWidth="1"/>
    <col min="5" max="5" width="9.28515625" bestFit="1" customWidth="1"/>
    <col min="7" max="10" width="9.28515625" bestFit="1" customWidth="1"/>
    <col min="12" max="12" width="16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>
        <v>91</v>
      </c>
      <c r="B2">
        <v>91</v>
      </c>
      <c r="C2" t="s">
        <v>12</v>
      </c>
      <c r="D2">
        <v>2128</v>
      </c>
      <c r="E2">
        <v>10.8</v>
      </c>
      <c r="G2">
        <v>7.6677400000000002</v>
      </c>
      <c r="H2">
        <v>4.011E-2</v>
      </c>
      <c r="I2">
        <v>10.459</v>
      </c>
      <c r="J2">
        <v>968.42600000000004</v>
      </c>
      <c r="K2" t="s">
        <v>21</v>
      </c>
      <c r="L2" s="1">
        <v>44523.169444444444</v>
      </c>
    </row>
    <row r="3" spans="1:13">
      <c r="A3">
        <v>92</v>
      </c>
      <c r="B3">
        <v>92</v>
      </c>
      <c r="C3" t="s">
        <v>12</v>
      </c>
      <c r="D3">
        <v>2128</v>
      </c>
      <c r="E3">
        <v>9.6</v>
      </c>
      <c r="G3">
        <v>6.6763399999999997</v>
      </c>
      <c r="H3">
        <v>3.4700000000000002E-2</v>
      </c>
      <c r="I3">
        <v>8.7270000000000003</v>
      </c>
      <c r="J3">
        <v>909.06299999999999</v>
      </c>
      <c r="K3" t="s">
        <v>14</v>
      </c>
      <c r="L3" s="1">
        <v>44523.175000000003</v>
      </c>
    </row>
    <row r="4" spans="1:13">
      <c r="A4">
        <v>9</v>
      </c>
      <c r="B4">
        <v>9</v>
      </c>
      <c r="C4" t="s">
        <v>12</v>
      </c>
      <c r="D4">
        <v>2177</v>
      </c>
      <c r="E4">
        <v>10.32</v>
      </c>
      <c r="G4">
        <v>2.4336799999999998</v>
      </c>
      <c r="H4">
        <v>1.175E-2</v>
      </c>
      <c r="I4">
        <v>3.1779999999999999</v>
      </c>
      <c r="J4">
        <v>307.94600000000003</v>
      </c>
      <c r="K4" t="s">
        <v>14</v>
      </c>
      <c r="L4" s="1">
        <v>44545.63958333333</v>
      </c>
    </row>
    <row r="5" spans="1:13">
      <c r="A5">
        <v>10</v>
      </c>
      <c r="B5">
        <v>10</v>
      </c>
      <c r="C5" t="s">
        <v>12</v>
      </c>
      <c r="D5">
        <v>2177</v>
      </c>
      <c r="E5">
        <v>11.81</v>
      </c>
      <c r="G5">
        <v>2.7289500000000002</v>
      </c>
      <c r="H5">
        <v>1.3089999999999999E-2</v>
      </c>
      <c r="I5">
        <v>3.5640000000000001</v>
      </c>
      <c r="J5">
        <v>301.77800000000002</v>
      </c>
      <c r="K5" t="s">
        <v>14</v>
      </c>
      <c r="L5" s="1">
        <v>44545.645138888889</v>
      </c>
    </row>
    <row r="6" spans="1:13">
      <c r="A6">
        <v>15</v>
      </c>
      <c r="B6">
        <v>15</v>
      </c>
      <c r="C6" t="s">
        <v>12</v>
      </c>
      <c r="D6">
        <v>2202</v>
      </c>
      <c r="E6">
        <v>10.6</v>
      </c>
      <c r="G6">
        <v>5.2688699999999997</v>
      </c>
      <c r="H6">
        <v>2.6749999999999999E-2</v>
      </c>
      <c r="I6">
        <v>6.8869999999999996</v>
      </c>
      <c r="J6">
        <v>649.71699999999998</v>
      </c>
      <c r="K6" t="s">
        <v>14</v>
      </c>
      <c r="L6" s="1">
        <v>44522.728472222225</v>
      </c>
    </row>
    <row r="7" spans="1:13">
      <c r="A7">
        <v>16</v>
      </c>
      <c r="B7">
        <v>16</v>
      </c>
      <c r="C7" t="s">
        <v>12</v>
      </c>
      <c r="D7">
        <v>2202</v>
      </c>
      <c r="E7">
        <v>11.1</v>
      </c>
      <c r="G7">
        <v>5.5594200000000003</v>
      </c>
      <c r="H7">
        <v>2.9860000000000001E-2</v>
      </c>
      <c r="I7">
        <v>7.2670000000000003</v>
      </c>
      <c r="J7">
        <v>654.68499999999995</v>
      </c>
      <c r="K7" t="s">
        <v>14</v>
      </c>
      <c r="L7" s="1">
        <v>44522.734027777777</v>
      </c>
    </row>
    <row r="8" spans="1:13">
      <c r="A8">
        <v>17</v>
      </c>
      <c r="B8">
        <v>17</v>
      </c>
      <c r="C8" t="s">
        <v>12</v>
      </c>
      <c r="D8">
        <v>2211</v>
      </c>
      <c r="E8">
        <v>10.5</v>
      </c>
      <c r="G8">
        <v>1.71763</v>
      </c>
      <c r="H8">
        <v>8.5299999999999994E-3</v>
      </c>
      <c r="I8">
        <v>2.242</v>
      </c>
      <c r="J8">
        <v>213.524</v>
      </c>
      <c r="K8" t="s">
        <v>14</v>
      </c>
      <c r="L8" s="1">
        <v>44522.739583333336</v>
      </c>
    </row>
    <row r="9" spans="1:13">
      <c r="A9">
        <v>18</v>
      </c>
      <c r="B9">
        <v>18</v>
      </c>
      <c r="C9" t="s">
        <v>12</v>
      </c>
      <c r="D9">
        <v>2211</v>
      </c>
      <c r="E9">
        <v>12.7</v>
      </c>
      <c r="G9">
        <v>2.1165099999999999</v>
      </c>
      <c r="H9">
        <v>1.082E-2</v>
      </c>
      <c r="I9">
        <v>2.7629999999999999</v>
      </c>
      <c r="J9">
        <v>217.559</v>
      </c>
      <c r="K9" t="s">
        <v>14</v>
      </c>
      <c r="L9" s="1">
        <v>44522.745138888888</v>
      </c>
    </row>
    <row r="10" spans="1:13">
      <c r="A10">
        <v>19</v>
      </c>
      <c r="B10">
        <v>19</v>
      </c>
      <c r="C10" t="s">
        <v>12</v>
      </c>
      <c r="D10">
        <v>2212</v>
      </c>
      <c r="E10">
        <v>10.1</v>
      </c>
      <c r="G10">
        <v>5.1198600000000001</v>
      </c>
      <c r="H10">
        <v>2.5649999999999999E-2</v>
      </c>
      <c r="I10">
        <v>6.6920000000000002</v>
      </c>
      <c r="J10">
        <v>662.57399999999996</v>
      </c>
      <c r="K10" t="s">
        <v>14</v>
      </c>
      <c r="L10" s="1">
        <v>44522.751388888886</v>
      </c>
    </row>
    <row r="11" spans="1:13">
      <c r="A11">
        <v>20</v>
      </c>
      <c r="B11">
        <v>20</v>
      </c>
      <c r="C11" t="s">
        <v>12</v>
      </c>
      <c r="D11">
        <v>2212</v>
      </c>
      <c r="E11">
        <v>11.1</v>
      </c>
      <c r="G11">
        <v>6.1851599999999998</v>
      </c>
      <c r="H11">
        <v>3.3070000000000002E-2</v>
      </c>
      <c r="I11">
        <v>8.0850000000000009</v>
      </c>
      <c r="J11">
        <v>728.37800000000004</v>
      </c>
      <c r="K11" t="s">
        <v>14</v>
      </c>
      <c r="L11" s="1">
        <v>44522.756944444445</v>
      </c>
    </row>
    <row r="12" spans="1:13">
      <c r="A12">
        <v>11</v>
      </c>
      <c r="B12">
        <v>11</v>
      </c>
      <c r="C12" t="s">
        <v>12</v>
      </c>
      <c r="D12">
        <v>2216</v>
      </c>
      <c r="E12">
        <v>10.6</v>
      </c>
      <c r="G12">
        <v>0.38340000000000002</v>
      </c>
      <c r="H12">
        <v>2.15E-3</v>
      </c>
      <c r="I12">
        <v>0.496</v>
      </c>
      <c r="J12">
        <v>46.792000000000002</v>
      </c>
      <c r="K12" t="s">
        <v>14</v>
      </c>
      <c r="L12" s="1">
        <v>44545.651388888888</v>
      </c>
    </row>
    <row r="13" spans="1:13">
      <c r="A13">
        <v>12</v>
      </c>
      <c r="B13">
        <v>12</v>
      </c>
      <c r="C13" t="s">
        <v>12</v>
      </c>
      <c r="D13">
        <v>2216</v>
      </c>
      <c r="E13">
        <v>10.81</v>
      </c>
      <c r="G13">
        <v>0.68388000000000004</v>
      </c>
      <c r="H13">
        <v>3.0000000000000001E-3</v>
      </c>
      <c r="I13">
        <v>0.88900000000000001</v>
      </c>
      <c r="J13">
        <v>82.239000000000004</v>
      </c>
      <c r="K13" t="s">
        <v>14</v>
      </c>
      <c r="L13" s="1">
        <v>44545.657638888886</v>
      </c>
    </row>
    <row r="14" spans="1:13">
      <c r="A14">
        <v>21</v>
      </c>
      <c r="B14">
        <v>21</v>
      </c>
      <c r="C14" t="s">
        <v>12</v>
      </c>
      <c r="D14">
        <v>2217</v>
      </c>
      <c r="E14">
        <v>10</v>
      </c>
      <c r="G14">
        <v>0.32157000000000002</v>
      </c>
      <c r="H14">
        <v>2.7000000000000001E-3</v>
      </c>
      <c r="I14">
        <v>0.41599999999999998</v>
      </c>
      <c r="J14">
        <v>41.6</v>
      </c>
      <c r="K14" t="s">
        <v>14</v>
      </c>
      <c r="L14" s="1">
        <v>44522.763194444444</v>
      </c>
    </row>
    <row r="15" spans="1:13">
      <c r="A15">
        <v>22</v>
      </c>
      <c r="B15">
        <v>22</v>
      </c>
      <c r="C15" t="s">
        <v>12</v>
      </c>
      <c r="D15">
        <v>2217</v>
      </c>
      <c r="E15">
        <v>10.4</v>
      </c>
      <c r="G15">
        <v>0.32479000000000002</v>
      </c>
      <c r="H15">
        <v>1.9599999999999999E-3</v>
      </c>
      <c r="I15">
        <v>0.42</v>
      </c>
      <c r="J15">
        <v>40.384999999999998</v>
      </c>
      <c r="K15" t="s">
        <v>14</v>
      </c>
      <c r="L15" s="1">
        <v>44522.768750000003</v>
      </c>
    </row>
    <row r="16" spans="1:13">
      <c r="A16">
        <v>23</v>
      </c>
      <c r="B16">
        <v>23</v>
      </c>
      <c r="C16" t="s">
        <v>12</v>
      </c>
      <c r="D16">
        <v>2218</v>
      </c>
      <c r="E16">
        <v>10.6</v>
      </c>
      <c r="G16">
        <v>7.4555199999999999</v>
      </c>
      <c r="H16">
        <v>4.0030000000000003E-2</v>
      </c>
      <c r="I16">
        <v>9.7469999999999999</v>
      </c>
      <c r="J16">
        <v>919.52800000000002</v>
      </c>
      <c r="K16" t="s">
        <v>14</v>
      </c>
      <c r="L16" s="1">
        <v>44522.775000000001</v>
      </c>
    </row>
    <row r="17" spans="1:12">
      <c r="A17">
        <v>24</v>
      </c>
      <c r="B17">
        <v>24</v>
      </c>
      <c r="C17" t="s">
        <v>12</v>
      </c>
      <c r="D17">
        <v>2218</v>
      </c>
      <c r="E17">
        <v>11.4</v>
      </c>
      <c r="G17">
        <v>7.7946600000000004</v>
      </c>
      <c r="H17">
        <v>4.0289999999999999E-2</v>
      </c>
      <c r="I17">
        <v>10.506</v>
      </c>
      <c r="J17">
        <v>921.57899999999995</v>
      </c>
      <c r="K17" t="s">
        <v>21</v>
      </c>
      <c r="L17" s="1">
        <v>44522.780555555553</v>
      </c>
    </row>
    <row r="18" spans="1:12">
      <c r="A18">
        <v>27</v>
      </c>
      <c r="B18">
        <v>27</v>
      </c>
      <c r="C18" t="s">
        <v>12</v>
      </c>
      <c r="D18">
        <v>2219</v>
      </c>
      <c r="E18">
        <v>11.5</v>
      </c>
      <c r="G18">
        <v>4.8336499999999996</v>
      </c>
      <c r="H18">
        <v>2.495E-2</v>
      </c>
      <c r="I18">
        <v>6.3170000000000002</v>
      </c>
      <c r="J18">
        <v>549.30399999999997</v>
      </c>
      <c r="K18" t="s">
        <v>14</v>
      </c>
      <c r="L18" s="1">
        <v>44522.797222222223</v>
      </c>
    </row>
    <row r="19" spans="1:12">
      <c r="A19">
        <v>28</v>
      </c>
      <c r="B19">
        <v>28</v>
      </c>
      <c r="C19" t="s">
        <v>12</v>
      </c>
      <c r="D19">
        <v>2219</v>
      </c>
      <c r="E19">
        <v>11</v>
      </c>
      <c r="G19">
        <v>4.6437900000000001</v>
      </c>
      <c r="H19">
        <v>2.393E-2</v>
      </c>
      <c r="I19">
        <v>6.069</v>
      </c>
      <c r="J19">
        <v>551.72699999999998</v>
      </c>
      <c r="K19" t="s">
        <v>14</v>
      </c>
      <c r="L19" s="1">
        <v>44522.803472222222</v>
      </c>
    </row>
    <row r="20" spans="1:12">
      <c r="A20">
        <v>29</v>
      </c>
      <c r="B20">
        <v>29</v>
      </c>
      <c r="C20" t="s">
        <v>12</v>
      </c>
      <c r="D20">
        <v>2220</v>
      </c>
      <c r="E20">
        <v>10.7</v>
      </c>
      <c r="G20">
        <v>7.4989699999999999</v>
      </c>
      <c r="H20">
        <v>4.0059999999999998E-2</v>
      </c>
      <c r="I20">
        <v>9.8030000000000008</v>
      </c>
      <c r="J20">
        <v>916.16800000000001</v>
      </c>
      <c r="K20" t="s">
        <v>14</v>
      </c>
      <c r="L20" s="1">
        <v>44522.809027777781</v>
      </c>
    </row>
    <row r="21" spans="1:12">
      <c r="A21">
        <v>30</v>
      </c>
      <c r="B21">
        <v>30</v>
      </c>
      <c r="C21" t="s">
        <v>12</v>
      </c>
      <c r="D21">
        <v>2220</v>
      </c>
      <c r="E21">
        <v>11.1</v>
      </c>
      <c r="G21">
        <v>7.8647200000000002</v>
      </c>
      <c r="H21">
        <v>4.1540000000000001E-2</v>
      </c>
      <c r="I21">
        <v>10.829000000000001</v>
      </c>
      <c r="J21">
        <v>975.58600000000001</v>
      </c>
      <c r="K21" t="s">
        <v>21</v>
      </c>
      <c r="L21" s="1">
        <v>44522.814583333333</v>
      </c>
    </row>
    <row r="22" spans="1:12">
      <c r="A22">
        <v>31</v>
      </c>
      <c r="B22">
        <v>31</v>
      </c>
      <c r="C22" t="s">
        <v>12</v>
      </c>
      <c r="D22">
        <v>2221</v>
      </c>
      <c r="E22">
        <v>10.3</v>
      </c>
      <c r="G22">
        <v>1.4713400000000001</v>
      </c>
      <c r="H22">
        <v>7.0699999999999999E-3</v>
      </c>
      <c r="I22">
        <v>1.919</v>
      </c>
      <c r="J22">
        <v>186.31100000000001</v>
      </c>
      <c r="K22" t="s">
        <v>14</v>
      </c>
      <c r="L22" s="1">
        <v>44522.820833333331</v>
      </c>
    </row>
    <row r="23" spans="1:12">
      <c r="A23">
        <v>32</v>
      </c>
      <c r="B23">
        <v>32</v>
      </c>
      <c r="C23" t="s">
        <v>12</v>
      </c>
      <c r="D23">
        <v>2221</v>
      </c>
      <c r="E23">
        <v>10.9</v>
      </c>
      <c r="G23">
        <v>1.5694999999999999</v>
      </c>
      <c r="H23">
        <v>7.8499999999999993E-3</v>
      </c>
      <c r="I23">
        <v>2.048</v>
      </c>
      <c r="J23">
        <v>187.89</v>
      </c>
      <c r="K23" t="s">
        <v>14</v>
      </c>
      <c r="L23" s="1">
        <v>44522.82708333333</v>
      </c>
    </row>
    <row r="24" spans="1:12">
      <c r="A24">
        <v>33</v>
      </c>
      <c r="B24">
        <v>33</v>
      </c>
      <c r="C24" t="s">
        <v>12</v>
      </c>
      <c r="D24">
        <v>2222</v>
      </c>
      <c r="E24">
        <v>10.1</v>
      </c>
      <c r="G24">
        <v>4.1486700000000001</v>
      </c>
      <c r="H24">
        <v>2.0549999999999999E-2</v>
      </c>
      <c r="I24">
        <v>5.4210000000000003</v>
      </c>
      <c r="J24">
        <v>536.73299999999995</v>
      </c>
      <c r="K24" t="s">
        <v>14</v>
      </c>
      <c r="L24" s="1">
        <v>44522.832638888889</v>
      </c>
    </row>
    <row r="25" spans="1:12">
      <c r="A25">
        <v>34</v>
      </c>
      <c r="B25">
        <v>34</v>
      </c>
      <c r="C25" t="s">
        <v>12</v>
      </c>
      <c r="D25">
        <v>2222</v>
      </c>
      <c r="E25">
        <v>11.7</v>
      </c>
      <c r="G25">
        <v>4.61646</v>
      </c>
      <c r="H25">
        <v>2.3789999999999999E-2</v>
      </c>
      <c r="I25">
        <v>6.0330000000000004</v>
      </c>
      <c r="J25">
        <v>515.64099999999996</v>
      </c>
      <c r="K25" t="s">
        <v>14</v>
      </c>
      <c r="L25" s="1">
        <v>44522.838194444441</v>
      </c>
    </row>
    <row r="26" spans="1:12">
      <c r="A26">
        <v>35</v>
      </c>
      <c r="B26">
        <v>35</v>
      </c>
      <c r="C26" t="s">
        <v>12</v>
      </c>
      <c r="D26">
        <v>2224</v>
      </c>
      <c r="E26">
        <v>10.7</v>
      </c>
      <c r="G26">
        <v>5.44773</v>
      </c>
      <c r="H26">
        <v>2.896E-2</v>
      </c>
      <c r="I26">
        <v>7.12</v>
      </c>
      <c r="J26">
        <v>665.42100000000005</v>
      </c>
      <c r="K26" t="s">
        <v>14</v>
      </c>
      <c r="L26" s="1">
        <v>44522.84375</v>
      </c>
    </row>
    <row r="27" spans="1:12">
      <c r="A27">
        <v>36</v>
      </c>
      <c r="B27">
        <v>36</v>
      </c>
      <c r="C27" t="s">
        <v>12</v>
      </c>
      <c r="D27">
        <v>2224</v>
      </c>
      <c r="E27">
        <v>10.5</v>
      </c>
      <c r="G27">
        <v>5.6664599999999998</v>
      </c>
      <c r="H27">
        <v>2.8719999999999999E-2</v>
      </c>
      <c r="I27">
        <v>7.407</v>
      </c>
      <c r="J27">
        <v>705.42899999999997</v>
      </c>
      <c r="K27" t="s">
        <v>14</v>
      </c>
      <c r="L27" s="1">
        <v>44522.85</v>
      </c>
    </row>
    <row r="28" spans="1:12">
      <c r="A28">
        <v>39</v>
      </c>
      <c r="B28">
        <v>39</v>
      </c>
      <c r="C28" t="s">
        <v>12</v>
      </c>
      <c r="D28">
        <v>2225</v>
      </c>
      <c r="E28">
        <v>10.7</v>
      </c>
      <c r="G28">
        <v>3.8281399999999999</v>
      </c>
      <c r="H28">
        <v>1.9230000000000001E-2</v>
      </c>
      <c r="I28">
        <v>5.0019999999999998</v>
      </c>
      <c r="J28">
        <v>467.47699999999998</v>
      </c>
      <c r="K28" t="s">
        <v>14</v>
      </c>
      <c r="L28" s="1">
        <v>44522.866666666669</v>
      </c>
    </row>
    <row r="29" spans="1:12">
      <c r="A29">
        <v>40</v>
      </c>
      <c r="B29">
        <v>40</v>
      </c>
      <c r="C29" t="s">
        <v>12</v>
      </c>
      <c r="D29">
        <v>2225</v>
      </c>
      <c r="E29">
        <v>12</v>
      </c>
      <c r="G29">
        <v>4.1507800000000001</v>
      </c>
      <c r="H29">
        <v>2.1100000000000001E-2</v>
      </c>
      <c r="I29">
        <v>5.4240000000000004</v>
      </c>
      <c r="J29">
        <v>452</v>
      </c>
      <c r="K29" t="s">
        <v>14</v>
      </c>
      <c r="L29" s="1">
        <v>44522.872916666667</v>
      </c>
    </row>
    <row r="30" spans="1:12">
      <c r="A30">
        <v>41</v>
      </c>
      <c r="B30">
        <v>41</v>
      </c>
      <c r="C30" t="s">
        <v>12</v>
      </c>
      <c r="D30">
        <v>2226</v>
      </c>
      <c r="E30">
        <v>10.6</v>
      </c>
      <c r="G30">
        <v>1.81297</v>
      </c>
      <c r="H30">
        <v>9.8099999999999993E-3</v>
      </c>
      <c r="I30">
        <v>2.3660000000000001</v>
      </c>
      <c r="J30">
        <v>223.208</v>
      </c>
      <c r="K30" t="s">
        <v>14</v>
      </c>
      <c r="L30" s="1">
        <v>44522.879166666666</v>
      </c>
    </row>
    <row r="31" spans="1:12">
      <c r="A31">
        <v>42</v>
      </c>
      <c r="B31">
        <v>42</v>
      </c>
      <c r="C31" t="s">
        <v>12</v>
      </c>
      <c r="D31">
        <v>2226</v>
      </c>
      <c r="E31">
        <v>10.6</v>
      </c>
      <c r="G31">
        <v>1.69981</v>
      </c>
      <c r="H31">
        <v>8.2299999999999995E-3</v>
      </c>
      <c r="I31">
        <v>2.218</v>
      </c>
      <c r="J31">
        <v>209.245</v>
      </c>
      <c r="K31" t="s">
        <v>14</v>
      </c>
      <c r="L31" s="1">
        <v>44522.884722222225</v>
      </c>
    </row>
    <row r="32" spans="1:12">
      <c r="A32">
        <v>43</v>
      </c>
      <c r="B32">
        <v>43</v>
      </c>
      <c r="C32" t="s">
        <v>12</v>
      </c>
      <c r="D32">
        <v>2227</v>
      </c>
      <c r="E32">
        <v>10.3</v>
      </c>
      <c r="G32">
        <v>5.8220599999999996</v>
      </c>
      <c r="H32">
        <v>3.0439999999999998E-2</v>
      </c>
      <c r="I32">
        <v>7.61</v>
      </c>
      <c r="J32">
        <v>738.83500000000004</v>
      </c>
      <c r="K32" t="s">
        <v>14</v>
      </c>
      <c r="L32" s="1">
        <v>44522.890277777777</v>
      </c>
    </row>
    <row r="33" spans="1:13">
      <c r="A33">
        <v>44</v>
      </c>
      <c r="B33">
        <v>44</v>
      </c>
      <c r="C33" t="s">
        <v>12</v>
      </c>
      <c r="D33">
        <v>2227</v>
      </c>
      <c r="E33">
        <v>11.5</v>
      </c>
      <c r="G33">
        <v>6.4911000000000003</v>
      </c>
      <c r="H33">
        <v>3.3450000000000001E-2</v>
      </c>
      <c r="I33">
        <v>8.4849999999999994</v>
      </c>
      <c r="J33">
        <v>737.82600000000002</v>
      </c>
      <c r="K33" t="s">
        <v>14</v>
      </c>
      <c r="L33" s="1">
        <v>44522.896527777775</v>
      </c>
      <c r="M33" t="s">
        <v>23</v>
      </c>
    </row>
    <row r="34" spans="1:13">
      <c r="A34">
        <v>45</v>
      </c>
      <c r="B34">
        <v>45</v>
      </c>
      <c r="C34" t="s">
        <v>12</v>
      </c>
      <c r="D34">
        <v>2228</v>
      </c>
      <c r="E34">
        <v>10.9</v>
      </c>
      <c r="G34">
        <v>3.0067300000000001</v>
      </c>
      <c r="H34">
        <v>1.529E-2</v>
      </c>
      <c r="I34">
        <v>3.9279999999999999</v>
      </c>
      <c r="J34">
        <v>360.36700000000002</v>
      </c>
      <c r="K34" t="s">
        <v>14</v>
      </c>
      <c r="L34" s="1">
        <v>44522.902083333334</v>
      </c>
      <c r="M34" t="s">
        <v>24</v>
      </c>
    </row>
    <row r="35" spans="1:13">
      <c r="A35">
        <v>46</v>
      </c>
      <c r="B35">
        <v>46</v>
      </c>
      <c r="C35" t="s">
        <v>12</v>
      </c>
      <c r="D35">
        <v>2228</v>
      </c>
      <c r="E35">
        <v>11</v>
      </c>
      <c r="G35">
        <v>3.1446000000000001</v>
      </c>
      <c r="H35">
        <v>1.6160000000000001E-2</v>
      </c>
      <c r="I35">
        <v>4.1079999999999997</v>
      </c>
      <c r="J35">
        <v>373.45499999999998</v>
      </c>
      <c r="K35" t="s">
        <v>14</v>
      </c>
      <c r="L35" s="1">
        <v>44522.907638888886</v>
      </c>
      <c r="M35" t="s">
        <v>25</v>
      </c>
    </row>
    <row r="36" spans="1:13">
      <c r="A36">
        <v>47</v>
      </c>
      <c r="B36">
        <v>47</v>
      </c>
      <c r="C36" t="s">
        <v>12</v>
      </c>
      <c r="D36">
        <v>2228</v>
      </c>
      <c r="E36">
        <v>10.7</v>
      </c>
      <c r="G36">
        <v>3.2918099999999999</v>
      </c>
      <c r="H36">
        <v>1.7469999999999999E-2</v>
      </c>
      <c r="I36">
        <v>4.3010000000000002</v>
      </c>
      <c r="J36">
        <v>401.96300000000002</v>
      </c>
      <c r="K36" t="s">
        <v>14</v>
      </c>
      <c r="L36" s="1">
        <v>44522.913194444445</v>
      </c>
      <c r="M36" t="s">
        <v>25</v>
      </c>
    </row>
    <row r="37" spans="1:13">
      <c r="A37">
        <v>48</v>
      </c>
      <c r="B37">
        <v>48</v>
      </c>
      <c r="C37" t="s">
        <v>12</v>
      </c>
      <c r="D37">
        <v>2229</v>
      </c>
      <c r="E37">
        <v>11.2</v>
      </c>
      <c r="G37">
        <v>2.3645200000000002</v>
      </c>
      <c r="H37">
        <v>1.218E-2</v>
      </c>
      <c r="I37">
        <v>3.0880000000000001</v>
      </c>
      <c r="J37">
        <v>275.714</v>
      </c>
      <c r="K37" t="s">
        <v>14</v>
      </c>
      <c r="L37" s="1">
        <v>44522.919444444444</v>
      </c>
    </row>
    <row r="38" spans="1:13">
      <c r="A38">
        <v>49</v>
      </c>
      <c r="B38">
        <v>49</v>
      </c>
      <c r="C38" t="s">
        <v>12</v>
      </c>
      <c r="D38">
        <v>2229</v>
      </c>
      <c r="E38">
        <v>11.2</v>
      </c>
      <c r="G38">
        <v>2.3987599999999998</v>
      </c>
      <c r="H38">
        <v>1.225E-2</v>
      </c>
      <c r="I38">
        <v>3.1320000000000001</v>
      </c>
      <c r="J38">
        <v>279.64299999999997</v>
      </c>
      <c r="K38" t="s">
        <v>14</v>
      </c>
      <c r="L38" s="1">
        <v>44522.925000000003</v>
      </c>
    </row>
    <row r="39" spans="1:13">
      <c r="A39">
        <v>51</v>
      </c>
      <c r="B39">
        <v>51</v>
      </c>
      <c r="C39" t="s">
        <v>12</v>
      </c>
      <c r="D39">
        <v>2230</v>
      </c>
      <c r="E39">
        <v>9.4</v>
      </c>
      <c r="G39">
        <v>2.6625399999999999</v>
      </c>
      <c r="H39">
        <v>1.325E-2</v>
      </c>
      <c r="I39">
        <v>3.4769999999999999</v>
      </c>
      <c r="J39">
        <v>369.89400000000001</v>
      </c>
      <c r="K39" t="s">
        <v>14</v>
      </c>
      <c r="L39" s="1">
        <v>44522.936805555553</v>
      </c>
    </row>
    <row r="40" spans="1:13">
      <c r="A40">
        <v>52</v>
      </c>
      <c r="B40">
        <v>52</v>
      </c>
      <c r="C40" t="s">
        <v>12</v>
      </c>
      <c r="D40">
        <v>2230</v>
      </c>
      <c r="E40">
        <v>12.2</v>
      </c>
      <c r="G40">
        <v>3.20567</v>
      </c>
      <c r="H40">
        <v>1.6559999999999998E-2</v>
      </c>
      <c r="I40">
        <v>4.1879999999999997</v>
      </c>
      <c r="J40">
        <v>343.279</v>
      </c>
      <c r="K40" t="s">
        <v>14</v>
      </c>
      <c r="L40" s="1">
        <v>44522.943055555559</v>
      </c>
    </row>
    <row r="41" spans="1:13">
      <c r="A41">
        <v>13</v>
      </c>
      <c r="B41">
        <v>13</v>
      </c>
      <c r="C41" t="s">
        <v>12</v>
      </c>
      <c r="D41">
        <v>2231</v>
      </c>
      <c r="E41">
        <v>10.55</v>
      </c>
      <c r="G41">
        <v>0.61699000000000004</v>
      </c>
      <c r="H41">
        <v>2.64E-3</v>
      </c>
      <c r="I41">
        <v>0.80200000000000005</v>
      </c>
      <c r="J41">
        <v>76.019000000000005</v>
      </c>
      <c r="K41" t="s">
        <v>14</v>
      </c>
      <c r="L41" s="1">
        <v>44545.663194444445</v>
      </c>
    </row>
    <row r="42" spans="1:13">
      <c r="A42">
        <v>14</v>
      </c>
      <c r="B42">
        <v>14</v>
      </c>
      <c r="C42" t="s">
        <v>12</v>
      </c>
      <c r="D42">
        <v>2231</v>
      </c>
      <c r="E42">
        <v>10.96</v>
      </c>
      <c r="G42">
        <v>0.64307000000000003</v>
      </c>
      <c r="H42">
        <v>3.7699999999999999E-3</v>
      </c>
      <c r="I42">
        <v>0.83599999999999997</v>
      </c>
      <c r="J42">
        <v>76.277000000000001</v>
      </c>
      <c r="K42" t="s">
        <v>14</v>
      </c>
      <c r="L42" s="1">
        <v>44545.668749999997</v>
      </c>
    </row>
    <row r="43" spans="1:13">
      <c r="A43">
        <v>15</v>
      </c>
      <c r="B43">
        <v>15</v>
      </c>
      <c r="C43" t="s">
        <v>12</v>
      </c>
      <c r="D43">
        <v>2232</v>
      </c>
      <c r="E43">
        <v>10.57</v>
      </c>
      <c r="G43">
        <v>4.3285200000000001</v>
      </c>
      <c r="H43">
        <v>2.198E-2</v>
      </c>
      <c r="I43">
        <v>5.657</v>
      </c>
      <c r="J43">
        <v>535.19399999999996</v>
      </c>
      <c r="K43" t="s">
        <v>14</v>
      </c>
      <c r="L43" s="1">
        <v>44545.674305555556</v>
      </c>
    </row>
    <row r="44" spans="1:13">
      <c r="A44">
        <v>16</v>
      </c>
      <c r="B44">
        <v>16</v>
      </c>
      <c r="C44" t="s">
        <v>12</v>
      </c>
      <c r="D44">
        <v>2232</v>
      </c>
      <c r="E44">
        <v>10.62</v>
      </c>
      <c r="G44">
        <v>4.4002100000000004</v>
      </c>
      <c r="H44">
        <v>2.2519999999999998E-2</v>
      </c>
      <c r="I44">
        <v>5.75</v>
      </c>
      <c r="J44">
        <v>541.43100000000004</v>
      </c>
      <c r="K44" t="s">
        <v>14</v>
      </c>
      <c r="L44" s="1">
        <v>44545.680555555555</v>
      </c>
    </row>
    <row r="45" spans="1:13">
      <c r="A45">
        <v>53</v>
      </c>
      <c r="B45">
        <v>53</v>
      </c>
      <c r="C45" t="s">
        <v>12</v>
      </c>
      <c r="D45">
        <v>2233</v>
      </c>
      <c r="E45">
        <v>10.7</v>
      </c>
      <c r="G45">
        <v>1.2451700000000001</v>
      </c>
      <c r="H45">
        <v>6.7099999999999998E-3</v>
      </c>
      <c r="I45">
        <v>1.6240000000000001</v>
      </c>
      <c r="J45">
        <v>151.77600000000001</v>
      </c>
      <c r="K45" t="s">
        <v>14</v>
      </c>
      <c r="L45" s="1">
        <v>44522.948611111111</v>
      </c>
    </row>
    <row r="46" spans="1:13">
      <c r="A46">
        <v>54</v>
      </c>
      <c r="B46">
        <v>54</v>
      </c>
      <c r="C46" t="s">
        <v>12</v>
      </c>
      <c r="D46">
        <v>2233</v>
      </c>
      <c r="E46">
        <v>12.1</v>
      </c>
      <c r="G46">
        <v>1.4155500000000001</v>
      </c>
      <c r="H46">
        <v>6.8500000000000002E-3</v>
      </c>
      <c r="I46">
        <v>1.8460000000000001</v>
      </c>
      <c r="J46">
        <v>152.56200000000001</v>
      </c>
      <c r="K46" t="s">
        <v>14</v>
      </c>
      <c r="L46" s="1">
        <v>44522.95416666667</v>
      </c>
    </row>
    <row r="47" spans="1:13">
      <c r="A47">
        <v>55</v>
      </c>
      <c r="B47">
        <v>55</v>
      </c>
      <c r="C47" t="s">
        <v>12</v>
      </c>
      <c r="D47">
        <v>2234</v>
      </c>
      <c r="E47">
        <v>10.6</v>
      </c>
      <c r="G47">
        <v>5.3820399999999999</v>
      </c>
      <c r="H47">
        <v>2.7660000000000001E-2</v>
      </c>
      <c r="I47">
        <v>7.0350000000000001</v>
      </c>
      <c r="J47">
        <v>663.67899999999997</v>
      </c>
      <c r="K47" t="s">
        <v>14</v>
      </c>
      <c r="L47" s="1">
        <v>44522.959722222222</v>
      </c>
    </row>
    <row r="48" spans="1:13">
      <c r="A48">
        <v>56</v>
      </c>
      <c r="B48">
        <v>56</v>
      </c>
      <c r="C48" t="s">
        <v>12</v>
      </c>
      <c r="D48">
        <v>2234</v>
      </c>
      <c r="E48">
        <v>11.3</v>
      </c>
      <c r="G48">
        <v>5.6650200000000002</v>
      </c>
      <c r="H48">
        <v>3.0089999999999999E-2</v>
      </c>
      <c r="I48">
        <v>7.4050000000000002</v>
      </c>
      <c r="J48">
        <v>655.30999999999995</v>
      </c>
      <c r="K48" t="s">
        <v>14</v>
      </c>
      <c r="L48" s="1">
        <v>44522.96597222222</v>
      </c>
    </row>
    <row r="49" spans="1:12">
      <c r="A49">
        <v>57</v>
      </c>
      <c r="B49">
        <v>57</v>
      </c>
      <c r="C49" t="s">
        <v>12</v>
      </c>
      <c r="D49">
        <v>2235</v>
      </c>
      <c r="E49">
        <v>10.5</v>
      </c>
      <c r="G49">
        <v>1.78054</v>
      </c>
      <c r="H49">
        <v>1.043E-2</v>
      </c>
      <c r="I49">
        <v>2.3239999999999998</v>
      </c>
      <c r="J49">
        <v>221.333</v>
      </c>
      <c r="K49" t="s">
        <v>14</v>
      </c>
      <c r="L49" s="1">
        <v>44522.97152777778</v>
      </c>
    </row>
    <row r="50" spans="1:12">
      <c r="A50">
        <v>58</v>
      </c>
      <c r="B50">
        <v>58</v>
      </c>
      <c r="C50" t="s">
        <v>12</v>
      </c>
      <c r="D50">
        <v>2235</v>
      </c>
      <c r="E50">
        <v>11.2</v>
      </c>
      <c r="G50">
        <v>1.8791800000000001</v>
      </c>
      <c r="H50">
        <v>9.6799999999999994E-3</v>
      </c>
      <c r="I50">
        <v>2.4529999999999998</v>
      </c>
      <c r="J50">
        <v>219.018</v>
      </c>
      <c r="K50" t="s">
        <v>14</v>
      </c>
      <c r="L50" s="1">
        <v>44522.977083333331</v>
      </c>
    </row>
    <row r="51" spans="1:12">
      <c r="A51">
        <v>61</v>
      </c>
      <c r="B51">
        <v>61</v>
      </c>
      <c r="C51" t="s">
        <v>12</v>
      </c>
      <c r="D51">
        <v>2237</v>
      </c>
      <c r="E51">
        <v>10</v>
      </c>
      <c r="G51">
        <v>0.59907999999999995</v>
      </c>
      <c r="H51">
        <v>3.5200000000000001E-3</v>
      </c>
      <c r="I51">
        <v>0.77900000000000003</v>
      </c>
      <c r="J51">
        <v>77.900000000000006</v>
      </c>
      <c r="K51" t="s">
        <v>14</v>
      </c>
      <c r="L51" s="1">
        <v>44522.995138888888</v>
      </c>
    </row>
    <row r="52" spans="1:12">
      <c r="A52">
        <v>62</v>
      </c>
      <c r="B52">
        <v>62</v>
      </c>
      <c r="C52" t="s">
        <v>12</v>
      </c>
      <c r="D52">
        <v>2237</v>
      </c>
      <c r="E52">
        <v>10.9</v>
      </c>
      <c r="G52">
        <v>0.63763999999999998</v>
      </c>
      <c r="H52">
        <v>3.8600000000000001E-3</v>
      </c>
      <c r="I52">
        <v>0.82899999999999996</v>
      </c>
      <c r="J52">
        <v>76.055000000000007</v>
      </c>
      <c r="K52" t="s">
        <v>14</v>
      </c>
      <c r="L52" s="1">
        <v>44523.000694444447</v>
      </c>
    </row>
    <row r="53" spans="1:12">
      <c r="A53">
        <v>63</v>
      </c>
      <c r="B53">
        <v>63</v>
      </c>
      <c r="C53" t="s">
        <v>12</v>
      </c>
      <c r="D53">
        <v>2239</v>
      </c>
      <c r="E53">
        <v>10.7</v>
      </c>
      <c r="G53">
        <v>6.9166299999999996</v>
      </c>
      <c r="H53">
        <v>3.6330000000000001E-2</v>
      </c>
      <c r="I53">
        <v>9.0419999999999998</v>
      </c>
      <c r="J53">
        <v>845.04700000000003</v>
      </c>
      <c r="K53" t="s">
        <v>14</v>
      </c>
      <c r="L53" s="1">
        <v>44523.006249999999</v>
      </c>
    </row>
    <row r="54" spans="1:12">
      <c r="A54">
        <v>64</v>
      </c>
      <c r="B54">
        <v>64</v>
      </c>
      <c r="C54" t="s">
        <v>12</v>
      </c>
      <c r="D54">
        <v>2239</v>
      </c>
      <c r="E54">
        <v>11.4</v>
      </c>
      <c r="G54">
        <v>6.9769699999999997</v>
      </c>
      <c r="H54">
        <v>3.6819999999999999E-2</v>
      </c>
      <c r="I54">
        <v>9.1210000000000004</v>
      </c>
      <c r="J54">
        <v>800.08799999999997</v>
      </c>
      <c r="K54" t="s">
        <v>14</v>
      </c>
      <c r="L54" s="1">
        <v>44523.012499999997</v>
      </c>
    </row>
    <row r="55" spans="1:12">
      <c r="A55">
        <v>17</v>
      </c>
      <c r="B55">
        <v>17</v>
      </c>
      <c r="C55" t="s">
        <v>12</v>
      </c>
      <c r="D55">
        <v>2240</v>
      </c>
      <c r="E55">
        <v>10.11</v>
      </c>
      <c r="G55">
        <v>2.1367699999999998</v>
      </c>
      <c r="H55">
        <v>9.5700000000000004E-3</v>
      </c>
      <c r="I55">
        <v>2.79</v>
      </c>
      <c r="J55">
        <v>275.964</v>
      </c>
      <c r="K55" t="s">
        <v>14</v>
      </c>
      <c r="L55" s="1">
        <v>44545.686111111114</v>
      </c>
    </row>
    <row r="56" spans="1:12">
      <c r="A56">
        <v>18</v>
      </c>
      <c r="B56">
        <v>18</v>
      </c>
      <c r="C56" t="s">
        <v>12</v>
      </c>
      <c r="D56">
        <v>2240</v>
      </c>
      <c r="E56">
        <v>10.93</v>
      </c>
      <c r="G56">
        <v>3.1286499999999999</v>
      </c>
      <c r="H56">
        <v>1.5910000000000001E-2</v>
      </c>
      <c r="I56">
        <v>4.0869999999999997</v>
      </c>
      <c r="J56">
        <v>373.92500000000001</v>
      </c>
      <c r="K56" t="s">
        <v>14</v>
      </c>
      <c r="L56" s="1">
        <v>44545.691666666666</v>
      </c>
    </row>
    <row r="57" spans="1:12">
      <c r="A57">
        <v>65</v>
      </c>
      <c r="B57">
        <v>65</v>
      </c>
      <c r="C57" t="s">
        <v>12</v>
      </c>
      <c r="D57">
        <v>2241</v>
      </c>
      <c r="E57">
        <v>10.9</v>
      </c>
      <c r="G57">
        <v>3.5933000000000002</v>
      </c>
      <c r="H57">
        <v>1.814E-2</v>
      </c>
      <c r="I57">
        <v>4.6950000000000003</v>
      </c>
      <c r="J57">
        <v>430.73399999999998</v>
      </c>
      <c r="K57" t="s">
        <v>14</v>
      </c>
      <c r="L57" s="1">
        <v>44523.018055555556</v>
      </c>
    </row>
    <row r="58" spans="1:12">
      <c r="A58">
        <v>66</v>
      </c>
      <c r="B58">
        <v>66</v>
      </c>
      <c r="C58" t="s">
        <v>12</v>
      </c>
      <c r="D58">
        <v>2241</v>
      </c>
      <c r="E58">
        <v>11.6</v>
      </c>
      <c r="G58">
        <v>4.2500999999999998</v>
      </c>
      <c r="H58">
        <v>2.104E-2</v>
      </c>
      <c r="I58">
        <v>5.5540000000000003</v>
      </c>
      <c r="J58">
        <v>478.79300000000001</v>
      </c>
      <c r="K58" t="s">
        <v>14</v>
      </c>
      <c r="L58" s="1">
        <v>44523.023611111108</v>
      </c>
    </row>
    <row r="59" spans="1:12">
      <c r="A59">
        <v>67</v>
      </c>
      <c r="B59">
        <v>67</v>
      </c>
      <c r="C59" t="s">
        <v>12</v>
      </c>
      <c r="D59">
        <v>2242</v>
      </c>
      <c r="E59">
        <v>10.7</v>
      </c>
      <c r="G59">
        <v>0.24867</v>
      </c>
      <c r="H59">
        <v>7.7999999999999999E-4</v>
      </c>
      <c r="I59">
        <v>0.32</v>
      </c>
      <c r="J59">
        <v>29.907</v>
      </c>
      <c r="K59" t="s">
        <v>14</v>
      </c>
      <c r="L59" s="1">
        <v>44523.029166666667</v>
      </c>
    </row>
    <row r="60" spans="1:12">
      <c r="A60">
        <v>68</v>
      </c>
      <c r="B60">
        <v>68</v>
      </c>
      <c r="C60" t="s">
        <v>12</v>
      </c>
      <c r="D60">
        <v>2242</v>
      </c>
      <c r="E60">
        <v>11.1</v>
      </c>
      <c r="G60">
        <v>0.25684000000000001</v>
      </c>
      <c r="H60">
        <v>3.1E-4</v>
      </c>
      <c r="I60">
        <v>0.33100000000000002</v>
      </c>
      <c r="J60">
        <v>29.82</v>
      </c>
      <c r="K60" t="s">
        <v>14</v>
      </c>
      <c r="L60" s="1">
        <v>44523.035416666666</v>
      </c>
    </row>
    <row r="61" spans="1:12">
      <c r="A61">
        <v>69</v>
      </c>
      <c r="B61">
        <v>69</v>
      </c>
      <c r="C61" t="s">
        <v>12</v>
      </c>
      <c r="D61">
        <v>2243</v>
      </c>
      <c r="E61">
        <v>11.1</v>
      </c>
      <c r="G61">
        <v>0.1888</v>
      </c>
      <c r="H61">
        <v>1.72E-3</v>
      </c>
      <c r="I61">
        <v>0.24199999999999999</v>
      </c>
      <c r="J61">
        <v>21.802</v>
      </c>
      <c r="K61" t="s">
        <v>14</v>
      </c>
      <c r="L61" s="1">
        <v>44523.040972222225</v>
      </c>
    </row>
    <row r="62" spans="1:12">
      <c r="A62">
        <v>70</v>
      </c>
      <c r="B62">
        <v>70</v>
      </c>
      <c r="C62" t="s">
        <v>12</v>
      </c>
      <c r="D62">
        <v>2243</v>
      </c>
      <c r="E62">
        <v>11.4</v>
      </c>
      <c r="G62">
        <v>0.18972</v>
      </c>
      <c r="H62">
        <v>2.4000000000000001E-4</v>
      </c>
      <c r="I62">
        <v>0.24299999999999999</v>
      </c>
      <c r="J62">
        <v>21.315999999999999</v>
      </c>
      <c r="K62" t="s">
        <v>14</v>
      </c>
      <c r="L62" s="1">
        <v>44523.046527777777</v>
      </c>
    </row>
    <row r="63" spans="1:12">
      <c r="A63">
        <v>21</v>
      </c>
      <c r="B63">
        <v>21</v>
      </c>
      <c r="C63" t="s">
        <v>12</v>
      </c>
      <c r="D63">
        <v>2245</v>
      </c>
      <c r="E63">
        <v>10.75</v>
      </c>
      <c r="G63">
        <v>2.76715</v>
      </c>
      <c r="H63">
        <v>1.342E-2</v>
      </c>
      <c r="I63">
        <v>3.6139999999999999</v>
      </c>
      <c r="J63">
        <v>336.18599999999998</v>
      </c>
      <c r="K63" t="s">
        <v>14</v>
      </c>
      <c r="L63" s="1">
        <v>44545.709722222222</v>
      </c>
    </row>
    <row r="64" spans="1:12">
      <c r="A64">
        <v>22</v>
      </c>
      <c r="B64">
        <v>22</v>
      </c>
      <c r="C64" t="s">
        <v>12</v>
      </c>
      <c r="D64">
        <v>2245</v>
      </c>
      <c r="E64">
        <v>10.77</v>
      </c>
      <c r="G64">
        <v>2.7610100000000002</v>
      </c>
      <c r="H64">
        <v>1.383E-2</v>
      </c>
      <c r="I64">
        <v>3.6059999999999999</v>
      </c>
      <c r="J64">
        <v>334.81900000000002</v>
      </c>
      <c r="K64" t="s">
        <v>14</v>
      </c>
      <c r="L64" s="1">
        <v>44545.715277777781</v>
      </c>
    </row>
    <row r="65" spans="1:13">
      <c r="A65">
        <v>73</v>
      </c>
      <c r="B65">
        <v>73</v>
      </c>
      <c r="C65" t="s">
        <v>12</v>
      </c>
      <c r="D65">
        <v>2246</v>
      </c>
      <c r="E65">
        <v>10.7</v>
      </c>
      <c r="G65">
        <v>0.73175999999999997</v>
      </c>
      <c r="H65">
        <v>2.9399999999999999E-3</v>
      </c>
      <c r="I65">
        <v>0.95199999999999996</v>
      </c>
      <c r="J65">
        <v>88.971999999999994</v>
      </c>
      <c r="K65" t="s">
        <v>14</v>
      </c>
      <c r="L65" s="1">
        <v>44523.064583333333</v>
      </c>
    </row>
    <row r="66" spans="1:13">
      <c r="A66">
        <v>74</v>
      </c>
      <c r="B66">
        <v>74</v>
      </c>
      <c r="C66" t="s">
        <v>12</v>
      </c>
      <c r="D66">
        <v>2246</v>
      </c>
      <c r="E66">
        <v>12.7</v>
      </c>
      <c r="G66">
        <v>0.86462000000000006</v>
      </c>
      <c r="H66">
        <v>4.0099999999999997E-3</v>
      </c>
      <c r="I66">
        <v>1.1259999999999999</v>
      </c>
      <c r="J66">
        <v>88.661000000000001</v>
      </c>
      <c r="K66" t="s">
        <v>14</v>
      </c>
      <c r="L66" s="1">
        <v>44523.070138888892</v>
      </c>
    </row>
    <row r="67" spans="1:13">
      <c r="A67">
        <v>75</v>
      </c>
      <c r="B67">
        <v>75</v>
      </c>
      <c r="C67" t="s">
        <v>12</v>
      </c>
      <c r="D67">
        <v>2247</v>
      </c>
      <c r="E67">
        <v>10.7</v>
      </c>
      <c r="G67">
        <v>6.0507400000000002</v>
      </c>
      <c r="H67">
        <v>3.1550000000000002E-2</v>
      </c>
      <c r="I67">
        <v>7.9089999999999998</v>
      </c>
      <c r="J67">
        <v>739.15899999999999</v>
      </c>
      <c r="K67" t="s">
        <v>14</v>
      </c>
      <c r="L67" s="1">
        <v>44523.075694444444</v>
      </c>
    </row>
    <row r="68" spans="1:13">
      <c r="A68">
        <v>76</v>
      </c>
      <c r="B68">
        <v>76</v>
      </c>
      <c r="C68" t="s">
        <v>12</v>
      </c>
      <c r="D68">
        <v>2247</v>
      </c>
      <c r="E68">
        <v>11.1</v>
      </c>
      <c r="G68">
        <v>6.1674300000000004</v>
      </c>
      <c r="H68">
        <v>3.1300000000000001E-2</v>
      </c>
      <c r="I68">
        <v>8.0619999999999994</v>
      </c>
      <c r="J68">
        <v>726.30600000000004</v>
      </c>
      <c r="K68" t="s">
        <v>14</v>
      </c>
      <c r="L68" s="1">
        <v>44523.081944444442</v>
      </c>
    </row>
    <row r="69" spans="1:13">
      <c r="A69">
        <v>26</v>
      </c>
      <c r="B69">
        <v>26</v>
      </c>
      <c r="C69" t="s">
        <v>12</v>
      </c>
      <c r="D69">
        <v>2248</v>
      </c>
      <c r="E69">
        <v>10.55</v>
      </c>
      <c r="G69">
        <v>4.9862500000000001</v>
      </c>
      <c r="H69">
        <v>2.5329999999999998E-2</v>
      </c>
      <c r="I69">
        <v>6.5170000000000003</v>
      </c>
      <c r="J69">
        <v>617.72500000000002</v>
      </c>
      <c r="K69" t="s">
        <v>14</v>
      </c>
      <c r="L69" s="1">
        <v>44545.738194444442</v>
      </c>
      <c r="M69" t="s">
        <v>29</v>
      </c>
    </row>
    <row r="70" spans="1:13">
      <c r="A70">
        <v>27</v>
      </c>
      <c r="B70">
        <v>27</v>
      </c>
      <c r="C70" t="s">
        <v>12</v>
      </c>
      <c r="D70">
        <v>2248</v>
      </c>
      <c r="E70">
        <v>10.95</v>
      </c>
      <c r="G70">
        <v>5.1787999999999998</v>
      </c>
      <c r="H70">
        <v>2.622E-2</v>
      </c>
      <c r="I70">
        <v>6.7690000000000001</v>
      </c>
      <c r="J70">
        <v>618.17399999999998</v>
      </c>
      <c r="K70" t="s">
        <v>14</v>
      </c>
      <c r="L70" s="1">
        <v>44545.743750000001</v>
      </c>
    </row>
    <row r="71" spans="1:13">
      <c r="A71">
        <v>23</v>
      </c>
      <c r="B71">
        <v>23</v>
      </c>
      <c r="C71" t="s">
        <v>12</v>
      </c>
      <c r="D71">
        <v>2249</v>
      </c>
      <c r="E71">
        <v>10.34</v>
      </c>
      <c r="G71">
        <v>1.88154</v>
      </c>
      <c r="H71">
        <v>9.4500000000000001E-3</v>
      </c>
      <c r="I71">
        <v>2.456</v>
      </c>
      <c r="J71">
        <v>237.524</v>
      </c>
      <c r="K71" t="s">
        <v>14</v>
      </c>
      <c r="L71" s="1">
        <v>44545.720833333333</v>
      </c>
      <c r="M71" t="s">
        <v>28</v>
      </c>
    </row>
    <row r="72" spans="1:13">
      <c r="A72">
        <v>24</v>
      </c>
      <c r="B72">
        <v>24</v>
      </c>
      <c r="C72" t="s">
        <v>12</v>
      </c>
      <c r="D72">
        <v>2249</v>
      </c>
      <c r="E72">
        <v>10.68</v>
      </c>
      <c r="G72">
        <v>5.3223500000000001</v>
      </c>
      <c r="H72">
        <v>2.7099999999999999E-2</v>
      </c>
      <c r="I72">
        <v>6.9560000000000004</v>
      </c>
      <c r="J72">
        <v>651.31100000000004</v>
      </c>
      <c r="K72" t="s">
        <v>14</v>
      </c>
      <c r="L72" s="1">
        <v>44545.726388888892</v>
      </c>
    </row>
    <row r="73" spans="1:13">
      <c r="A73">
        <v>25</v>
      </c>
      <c r="B73">
        <v>25</v>
      </c>
      <c r="C73" t="s">
        <v>12</v>
      </c>
      <c r="D73">
        <v>2249</v>
      </c>
      <c r="E73">
        <v>11.04</v>
      </c>
      <c r="G73">
        <v>5.43283</v>
      </c>
      <c r="H73">
        <v>2.861E-2</v>
      </c>
      <c r="I73">
        <v>7.101</v>
      </c>
      <c r="J73">
        <v>643.20699999999999</v>
      </c>
      <c r="K73" t="s">
        <v>14</v>
      </c>
      <c r="L73" s="1">
        <v>44545.732638888891</v>
      </c>
    </row>
    <row r="74" spans="1:13">
      <c r="A74">
        <v>28</v>
      </c>
      <c r="B74">
        <v>28</v>
      </c>
      <c r="C74" t="s">
        <v>12</v>
      </c>
      <c r="D74">
        <v>2250</v>
      </c>
      <c r="E74">
        <v>9.73</v>
      </c>
      <c r="G74">
        <v>3.23577</v>
      </c>
      <c r="H74">
        <v>1.5859999999999999E-2</v>
      </c>
      <c r="I74">
        <v>4.2270000000000003</v>
      </c>
      <c r="J74">
        <v>434.43</v>
      </c>
      <c r="K74" t="s">
        <v>14</v>
      </c>
      <c r="L74" s="1">
        <v>44545.749305555553</v>
      </c>
    </row>
    <row r="75" spans="1:13">
      <c r="A75">
        <v>29</v>
      </c>
      <c r="B75">
        <v>29</v>
      </c>
      <c r="C75" t="s">
        <v>12</v>
      </c>
      <c r="D75">
        <v>2250</v>
      </c>
      <c r="E75">
        <v>11.81</v>
      </c>
      <c r="G75">
        <v>3.8833600000000001</v>
      </c>
      <c r="H75">
        <v>1.8880000000000001E-2</v>
      </c>
      <c r="I75">
        <v>5.0739999999999998</v>
      </c>
      <c r="J75">
        <v>429.63600000000002</v>
      </c>
      <c r="K75" t="s">
        <v>14</v>
      </c>
      <c r="L75" s="1">
        <v>44545.754861111112</v>
      </c>
    </row>
    <row r="76" spans="1:13">
      <c r="A76">
        <v>32</v>
      </c>
      <c r="B76">
        <v>32</v>
      </c>
      <c r="C76" t="s">
        <v>12</v>
      </c>
      <c r="D76">
        <v>2252</v>
      </c>
      <c r="E76">
        <v>10.65</v>
      </c>
      <c r="G76">
        <v>1.9572099999999999</v>
      </c>
      <c r="H76">
        <v>9.8399999999999998E-3</v>
      </c>
      <c r="I76">
        <v>2.5550000000000002</v>
      </c>
      <c r="J76">
        <v>239.90600000000001</v>
      </c>
      <c r="K76" t="s">
        <v>14</v>
      </c>
      <c r="L76" s="1">
        <v>44545.772916666669</v>
      </c>
    </row>
    <row r="77" spans="1:13">
      <c r="A77">
        <v>33</v>
      </c>
      <c r="B77">
        <v>33</v>
      </c>
      <c r="C77" t="s">
        <v>12</v>
      </c>
      <c r="D77">
        <v>2252</v>
      </c>
      <c r="E77">
        <v>10.97</v>
      </c>
      <c r="G77">
        <v>2.0334400000000001</v>
      </c>
      <c r="H77">
        <v>1.0659999999999999E-2</v>
      </c>
      <c r="I77">
        <v>2.6549999999999998</v>
      </c>
      <c r="J77">
        <v>242.024</v>
      </c>
      <c r="K77" t="s">
        <v>14</v>
      </c>
      <c r="L77" s="1">
        <v>44545.77847222222</v>
      </c>
    </row>
    <row r="78" spans="1:13">
      <c r="A78">
        <v>34</v>
      </c>
      <c r="B78">
        <v>34</v>
      </c>
      <c r="C78" t="s">
        <v>12</v>
      </c>
      <c r="D78">
        <v>2254</v>
      </c>
      <c r="E78">
        <v>9.66</v>
      </c>
      <c r="G78">
        <v>1.2761499999999999</v>
      </c>
      <c r="H78">
        <v>6.9100000000000003E-3</v>
      </c>
      <c r="I78">
        <v>1.6639999999999999</v>
      </c>
      <c r="J78">
        <v>172.25700000000001</v>
      </c>
      <c r="K78" t="s">
        <v>14</v>
      </c>
      <c r="L78" s="1">
        <v>44545.78402777778</v>
      </c>
    </row>
    <row r="79" spans="1:13">
      <c r="A79">
        <v>35</v>
      </c>
      <c r="B79">
        <v>35</v>
      </c>
      <c r="C79" t="s">
        <v>12</v>
      </c>
      <c r="D79">
        <v>2254</v>
      </c>
      <c r="E79">
        <v>10.4</v>
      </c>
      <c r="G79">
        <v>1.87341</v>
      </c>
      <c r="H79">
        <v>8.8199999999999997E-3</v>
      </c>
      <c r="I79">
        <v>2.4449999999999998</v>
      </c>
      <c r="J79">
        <v>235.096</v>
      </c>
      <c r="K79" t="s">
        <v>14</v>
      </c>
      <c r="L79" s="1">
        <v>44545.790277777778</v>
      </c>
    </row>
    <row r="80" spans="1:13">
      <c r="A80">
        <v>77</v>
      </c>
      <c r="B80">
        <v>77</v>
      </c>
      <c r="C80" t="s">
        <v>12</v>
      </c>
      <c r="D80">
        <v>2277</v>
      </c>
      <c r="E80">
        <v>11</v>
      </c>
      <c r="G80">
        <v>0.24048</v>
      </c>
      <c r="H80">
        <v>1.5100000000000001E-3</v>
      </c>
      <c r="I80">
        <v>0.309</v>
      </c>
      <c r="J80">
        <v>28.091000000000001</v>
      </c>
      <c r="K80" t="s">
        <v>14</v>
      </c>
      <c r="L80" s="1">
        <v>44523.087500000001</v>
      </c>
      <c r="M80" t="s">
        <v>26</v>
      </c>
    </row>
    <row r="81" spans="1:12">
      <c r="A81">
        <v>78</v>
      </c>
      <c r="B81">
        <v>78</v>
      </c>
      <c r="C81" t="s">
        <v>12</v>
      </c>
      <c r="D81">
        <v>2277</v>
      </c>
      <c r="E81">
        <v>11.1</v>
      </c>
      <c r="G81">
        <v>0.28649000000000002</v>
      </c>
      <c r="H81">
        <v>8.1999999999999998E-4</v>
      </c>
      <c r="I81">
        <v>0.37</v>
      </c>
      <c r="J81">
        <v>33.332999999999998</v>
      </c>
      <c r="K81" t="s">
        <v>14</v>
      </c>
      <c r="L81" s="1">
        <v>44523.093055555553</v>
      </c>
    </row>
    <row r="82" spans="1:12">
      <c r="A82">
        <v>36</v>
      </c>
      <c r="B82">
        <v>36</v>
      </c>
      <c r="C82" t="s">
        <v>12</v>
      </c>
      <c r="D82">
        <v>2277</v>
      </c>
      <c r="E82">
        <v>11.26</v>
      </c>
      <c r="G82">
        <v>0.34311000000000003</v>
      </c>
      <c r="H82">
        <v>1.0499999999999999E-3</v>
      </c>
      <c r="I82">
        <v>0.44400000000000001</v>
      </c>
      <c r="J82">
        <v>39.432000000000002</v>
      </c>
      <c r="K82" t="s">
        <v>14</v>
      </c>
      <c r="L82" s="1">
        <v>44545.79583333333</v>
      </c>
    </row>
    <row r="83" spans="1:12">
      <c r="A83">
        <v>37</v>
      </c>
      <c r="B83">
        <v>37</v>
      </c>
      <c r="C83" t="s">
        <v>12</v>
      </c>
      <c r="D83">
        <v>2277</v>
      </c>
      <c r="E83">
        <v>10.99</v>
      </c>
      <c r="G83">
        <v>0.33665</v>
      </c>
      <c r="H83">
        <v>2.0500000000000002E-3</v>
      </c>
      <c r="I83">
        <v>0.435</v>
      </c>
      <c r="J83">
        <v>39.581000000000003</v>
      </c>
      <c r="K83" t="s">
        <v>14</v>
      </c>
      <c r="L83" s="1">
        <v>44545.801388888889</v>
      </c>
    </row>
    <row r="84" spans="1:12">
      <c r="A84">
        <v>79</v>
      </c>
      <c r="B84">
        <v>79</v>
      </c>
      <c r="C84" t="s">
        <v>12</v>
      </c>
      <c r="D84">
        <v>2279</v>
      </c>
      <c r="E84">
        <v>10.199999999999999</v>
      </c>
      <c r="G84">
        <v>2.8378700000000001</v>
      </c>
      <c r="H84">
        <v>1.4069999999999999E-2</v>
      </c>
      <c r="I84">
        <v>3.7069999999999999</v>
      </c>
      <c r="J84">
        <v>363.43099999999998</v>
      </c>
      <c r="K84" t="s">
        <v>14</v>
      </c>
      <c r="L84" s="1">
        <v>44523.098611111112</v>
      </c>
    </row>
    <row r="85" spans="1:12">
      <c r="A85">
        <v>80</v>
      </c>
      <c r="B85">
        <v>80</v>
      </c>
      <c r="C85" t="s">
        <v>12</v>
      </c>
      <c r="D85">
        <v>2279</v>
      </c>
      <c r="E85">
        <v>11.2</v>
      </c>
      <c r="G85">
        <v>4.18893</v>
      </c>
      <c r="H85">
        <v>2.18E-2</v>
      </c>
      <c r="I85">
        <v>5.4740000000000002</v>
      </c>
      <c r="J85">
        <v>488.75</v>
      </c>
      <c r="K85" t="s">
        <v>14</v>
      </c>
      <c r="L85" s="1">
        <v>44523.104861111111</v>
      </c>
    </row>
    <row r="86" spans="1:12">
      <c r="A86">
        <v>96</v>
      </c>
      <c r="B86">
        <v>3</v>
      </c>
      <c r="C86" t="s">
        <v>12</v>
      </c>
      <c r="D86">
        <v>2279</v>
      </c>
      <c r="E86">
        <v>10.5</v>
      </c>
      <c r="G86">
        <v>3.29427</v>
      </c>
      <c r="H86">
        <v>1.6400000000000001E-2</v>
      </c>
      <c r="I86">
        <v>4.3040000000000003</v>
      </c>
      <c r="J86">
        <v>409.90499999999997</v>
      </c>
      <c r="K86" t="s">
        <v>14</v>
      </c>
      <c r="L86" s="1">
        <v>44523.49722222222</v>
      </c>
    </row>
    <row r="87" spans="1:12">
      <c r="A87">
        <v>97</v>
      </c>
      <c r="B87">
        <v>4</v>
      </c>
      <c r="C87" t="s">
        <v>12</v>
      </c>
      <c r="D87">
        <v>2279</v>
      </c>
      <c r="E87">
        <v>10.7</v>
      </c>
      <c r="G87">
        <v>4.1271899999999997</v>
      </c>
      <c r="H87">
        <v>2.1319999999999999E-2</v>
      </c>
      <c r="I87">
        <v>5.3929999999999998</v>
      </c>
      <c r="J87">
        <v>504.01900000000001</v>
      </c>
      <c r="K87" t="s">
        <v>14</v>
      </c>
      <c r="L87" s="1">
        <v>44523.50277777778</v>
      </c>
    </row>
    <row r="88" spans="1:12">
      <c r="A88">
        <v>98</v>
      </c>
      <c r="B88">
        <v>5</v>
      </c>
      <c r="C88" t="s">
        <v>12</v>
      </c>
      <c r="D88">
        <v>2279</v>
      </c>
      <c r="E88">
        <v>11.4</v>
      </c>
      <c r="G88">
        <v>4.6791</v>
      </c>
      <c r="H88">
        <v>2.4410000000000001E-2</v>
      </c>
      <c r="I88">
        <v>6.1150000000000002</v>
      </c>
      <c r="J88">
        <v>536.404</v>
      </c>
      <c r="K88" t="s">
        <v>14</v>
      </c>
      <c r="L88" s="1">
        <v>44523.508333333331</v>
      </c>
    </row>
    <row r="89" spans="1:12">
      <c r="A89">
        <v>38</v>
      </c>
      <c r="B89">
        <v>38</v>
      </c>
      <c r="C89" t="s">
        <v>12</v>
      </c>
      <c r="D89">
        <v>2279</v>
      </c>
      <c r="E89">
        <v>10.24</v>
      </c>
      <c r="G89">
        <v>5.6258499999999998</v>
      </c>
      <c r="H89">
        <v>2.9270000000000001E-2</v>
      </c>
      <c r="I89">
        <v>7.3529999999999998</v>
      </c>
      <c r="J89">
        <v>718.06600000000003</v>
      </c>
      <c r="K89" t="s">
        <v>14</v>
      </c>
      <c r="L89" s="1">
        <v>44545.806944444441</v>
      </c>
    </row>
    <row r="90" spans="1:12">
      <c r="A90">
        <v>39</v>
      </c>
      <c r="B90">
        <v>39</v>
      </c>
      <c r="C90" t="s">
        <v>12</v>
      </c>
      <c r="D90">
        <v>2279</v>
      </c>
      <c r="E90">
        <v>10.78</v>
      </c>
      <c r="G90">
        <v>5.9516299999999998</v>
      </c>
      <c r="H90">
        <v>3.1730000000000001E-2</v>
      </c>
      <c r="I90">
        <v>7.78</v>
      </c>
      <c r="J90">
        <v>721.70699999999999</v>
      </c>
      <c r="K90" t="s">
        <v>14</v>
      </c>
      <c r="L90" s="1">
        <v>44545.813194444447</v>
      </c>
    </row>
    <row r="91" spans="1:12">
      <c r="A91">
        <v>81</v>
      </c>
      <c r="B91">
        <v>81</v>
      </c>
      <c r="C91" t="s">
        <v>12</v>
      </c>
      <c r="D91">
        <v>2280</v>
      </c>
      <c r="E91">
        <v>10.199999999999999</v>
      </c>
      <c r="G91">
        <v>0.44896000000000003</v>
      </c>
      <c r="H91">
        <v>2.7299999999999998E-3</v>
      </c>
      <c r="I91">
        <v>0.58199999999999996</v>
      </c>
      <c r="J91">
        <v>57.058999999999997</v>
      </c>
      <c r="K91" t="s">
        <v>14</v>
      </c>
      <c r="L91" s="1">
        <v>44523.111111111109</v>
      </c>
    </row>
    <row r="92" spans="1:12">
      <c r="A92">
        <v>82</v>
      </c>
      <c r="B92">
        <v>82</v>
      </c>
      <c r="C92" t="s">
        <v>12</v>
      </c>
      <c r="D92">
        <v>2280</v>
      </c>
      <c r="E92">
        <v>11.6</v>
      </c>
      <c r="G92">
        <v>0.61582999999999999</v>
      </c>
      <c r="H92">
        <v>3.0100000000000001E-3</v>
      </c>
      <c r="I92">
        <v>0.8</v>
      </c>
      <c r="J92">
        <v>68.965999999999994</v>
      </c>
      <c r="K92" t="s">
        <v>14</v>
      </c>
      <c r="L92" s="1">
        <v>44523.116666666669</v>
      </c>
    </row>
    <row r="93" spans="1:12">
      <c r="A93">
        <v>99</v>
      </c>
      <c r="B93">
        <v>6</v>
      </c>
      <c r="C93" t="s">
        <v>12</v>
      </c>
      <c r="D93">
        <v>2280</v>
      </c>
      <c r="E93">
        <v>10.3</v>
      </c>
      <c r="G93">
        <v>0.66103999999999996</v>
      </c>
      <c r="H93">
        <v>2.9299999999999999E-3</v>
      </c>
      <c r="I93">
        <v>0.86</v>
      </c>
      <c r="J93">
        <v>83.495000000000005</v>
      </c>
      <c r="K93" t="s">
        <v>14</v>
      </c>
      <c r="L93" s="1">
        <v>44523.51458333333</v>
      </c>
    </row>
    <row r="94" spans="1:12">
      <c r="A94">
        <v>100</v>
      </c>
      <c r="B94">
        <v>7</v>
      </c>
      <c r="C94" t="s">
        <v>12</v>
      </c>
      <c r="D94">
        <v>2280</v>
      </c>
      <c r="E94">
        <v>11.5</v>
      </c>
      <c r="G94">
        <v>0.78361999999999998</v>
      </c>
      <c r="H94">
        <v>4.4600000000000004E-3</v>
      </c>
      <c r="I94">
        <v>1.02</v>
      </c>
      <c r="J94">
        <v>88.695999999999998</v>
      </c>
      <c r="K94" t="s">
        <v>14</v>
      </c>
      <c r="L94" s="1">
        <v>44523.520138888889</v>
      </c>
    </row>
    <row r="95" spans="1:12">
      <c r="A95">
        <v>101</v>
      </c>
      <c r="B95">
        <v>8</v>
      </c>
      <c r="C95" t="s">
        <v>12</v>
      </c>
      <c r="D95">
        <v>2280</v>
      </c>
      <c r="E95">
        <v>11.4</v>
      </c>
      <c r="G95">
        <v>0.80940999999999996</v>
      </c>
      <c r="H95">
        <v>4.7099999999999998E-3</v>
      </c>
      <c r="I95">
        <v>1.054</v>
      </c>
      <c r="J95">
        <v>92.456000000000003</v>
      </c>
      <c r="K95" t="s">
        <v>14</v>
      </c>
      <c r="L95" s="1">
        <v>44523.525694444441</v>
      </c>
    </row>
    <row r="96" spans="1:12">
      <c r="A96">
        <v>42</v>
      </c>
      <c r="B96">
        <v>42</v>
      </c>
      <c r="C96" t="s">
        <v>12</v>
      </c>
      <c r="D96">
        <v>2280</v>
      </c>
      <c r="E96">
        <v>10.66</v>
      </c>
      <c r="G96">
        <v>0.76539000000000001</v>
      </c>
      <c r="H96">
        <v>4.7800000000000004E-3</v>
      </c>
      <c r="I96">
        <v>0.996</v>
      </c>
      <c r="J96">
        <v>93.433000000000007</v>
      </c>
      <c r="K96" t="s">
        <v>14</v>
      </c>
      <c r="L96" s="1">
        <v>44545.830555555556</v>
      </c>
    </row>
    <row r="97" spans="1:12">
      <c r="A97">
        <v>43</v>
      </c>
      <c r="B97">
        <v>43</v>
      </c>
      <c r="C97" t="s">
        <v>12</v>
      </c>
      <c r="D97">
        <v>2280</v>
      </c>
      <c r="E97">
        <v>11.19</v>
      </c>
      <c r="G97">
        <v>0.84245000000000003</v>
      </c>
      <c r="H97">
        <v>4.5100000000000001E-3</v>
      </c>
      <c r="I97">
        <v>1.097</v>
      </c>
      <c r="J97">
        <v>98.034000000000006</v>
      </c>
      <c r="K97" t="s">
        <v>14</v>
      </c>
      <c r="L97" s="1">
        <v>44545.836111111108</v>
      </c>
    </row>
    <row r="98" spans="1:12">
      <c r="A98">
        <v>83</v>
      </c>
      <c r="B98">
        <v>83</v>
      </c>
      <c r="C98" t="s">
        <v>12</v>
      </c>
      <c r="D98">
        <v>2281</v>
      </c>
      <c r="E98">
        <v>10.9</v>
      </c>
      <c r="G98">
        <v>0.20097999999999999</v>
      </c>
      <c r="H98">
        <v>1.32E-3</v>
      </c>
      <c r="I98">
        <v>0.25800000000000001</v>
      </c>
      <c r="J98">
        <v>23.67</v>
      </c>
      <c r="K98" t="s">
        <v>14</v>
      </c>
      <c r="L98" s="1">
        <v>44523.122916666667</v>
      </c>
    </row>
    <row r="99" spans="1:12">
      <c r="A99">
        <v>84</v>
      </c>
      <c r="B99">
        <v>84</v>
      </c>
      <c r="C99" t="s">
        <v>12</v>
      </c>
      <c r="D99">
        <v>2281</v>
      </c>
      <c r="E99">
        <v>10.4</v>
      </c>
      <c r="G99">
        <v>0.20047000000000001</v>
      </c>
      <c r="H99">
        <v>1.0300000000000001E-3</v>
      </c>
      <c r="I99">
        <v>0.25700000000000001</v>
      </c>
      <c r="J99">
        <v>24.712</v>
      </c>
      <c r="K99" t="s">
        <v>14</v>
      </c>
      <c r="L99" s="1">
        <v>44523.128472222219</v>
      </c>
    </row>
    <row r="100" spans="1:12">
      <c r="A100">
        <v>87</v>
      </c>
      <c r="B100">
        <v>87</v>
      </c>
      <c r="C100" t="s">
        <v>12</v>
      </c>
      <c r="D100">
        <v>2282</v>
      </c>
      <c r="E100">
        <v>11.5</v>
      </c>
      <c r="G100">
        <v>0.19334999999999999</v>
      </c>
      <c r="H100">
        <v>2.5000000000000001E-4</v>
      </c>
      <c r="I100">
        <v>0.248</v>
      </c>
      <c r="J100">
        <v>21.565000000000001</v>
      </c>
      <c r="K100" t="s">
        <v>14</v>
      </c>
      <c r="L100" s="1">
        <v>44523.145833333336</v>
      </c>
    </row>
    <row r="101" spans="1:12">
      <c r="A101">
        <v>88</v>
      </c>
      <c r="B101">
        <v>88</v>
      </c>
      <c r="C101" t="s">
        <v>12</v>
      </c>
      <c r="D101">
        <v>2282</v>
      </c>
      <c r="E101">
        <v>10.5</v>
      </c>
      <c r="G101">
        <v>0.17951</v>
      </c>
      <c r="H101">
        <v>3.2000000000000003E-4</v>
      </c>
      <c r="I101">
        <v>0.23</v>
      </c>
      <c r="J101">
        <v>21.905000000000001</v>
      </c>
      <c r="K101" t="s">
        <v>14</v>
      </c>
      <c r="L101" s="1">
        <v>44523.151388888888</v>
      </c>
    </row>
    <row r="102" spans="1:12">
      <c r="A102">
        <v>44</v>
      </c>
      <c r="B102">
        <v>44</v>
      </c>
      <c r="C102" t="s">
        <v>12</v>
      </c>
      <c r="D102">
        <v>2288</v>
      </c>
      <c r="E102">
        <v>10.42</v>
      </c>
      <c r="G102">
        <v>5.1104599999999998</v>
      </c>
      <c r="H102">
        <v>2.6890000000000001E-2</v>
      </c>
      <c r="I102">
        <v>6.6790000000000003</v>
      </c>
      <c r="J102">
        <v>640.97900000000004</v>
      </c>
      <c r="K102" t="s">
        <v>14</v>
      </c>
      <c r="L102" s="1">
        <v>44545.842361111114</v>
      </c>
    </row>
    <row r="103" spans="1:12">
      <c r="A103">
        <v>45</v>
      </c>
      <c r="B103">
        <v>45</v>
      </c>
      <c r="C103" t="s">
        <v>12</v>
      </c>
      <c r="D103">
        <v>2288</v>
      </c>
      <c r="E103">
        <v>10.32</v>
      </c>
      <c r="G103">
        <v>5.0642399999999999</v>
      </c>
      <c r="H103">
        <v>2.6089999999999999E-2</v>
      </c>
      <c r="I103">
        <v>6.6189999999999998</v>
      </c>
      <c r="J103">
        <v>641.37599999999998</v>
      </c>
      <c r="K103" t="s">
        <v>14</v>
      </c>
      <c r="L103" s="1">
        <v>44545.847916666666</v>
      </c>
    </row>
    <row r="104" spans="1:12">
      <c r="A104">
        <v>46</v>
      </c>
      <c r="B104">
        <v>46</v>
      </c>
      <c r="C104" t="s">
        <v>12</v>
      </c>
      <c r="D104">
        <v>2289</v>
      </c>
      <c r="E104">
        <v>10.7</v>
      </c>
      <c r="G104">
        <v>1.7374000000000001</v>
      </c>
      <c r="H104">
        <v>9.4800000000000006E-3</v>
      </c>
      <c r="I104">
        <v>2.2669999999999999</v>
      </c>
      <c r="J104">
        <v>211.869</v>
      </c>
      <c r="K104" t="s">
        <v>14</v>
      </c>
      <c r="L104" s="1">
        <v>44545.853472222225</v>
      </c>
    </row>
    <row r="105" spans="1:12">
      <c r="A105">
        <v>47</v>
      </c>
      <c r="B105">
        <v>47</v>
      </c>
      <c r="C105" t="s">
        <v>12</v>
      </c>
      <c r="D105">
        <v>2289</v>
      </c>
      <c r="E105">
        <v>9.9600000000000009</v>
      </c>
      <c r="G105">
        <v>1.6091</v>
      </c>
      <c r="H105">
        <v>7.9600000000000001E-3</v>
      </c>
      <c r="I105">
        <v>2.1</v>
      </c>
      <c r="J105">
        <v>210.84299999999999</v>
      </c>
      <c r="K105" t="s">
        <v>14</v>
      </c>
      <c r="L105" s="1">
        <v>44545.859027777777</v>
      </c>
    </row>
    <row r="106" spans="1:12">
      <c r="A106">
        <v>89</v>
      </c>
      <c r="B106">
        <v>89</v>
      </c>
      <c r="C106" t="s">
        <v>12</v>
      </c>
      <c r="D106">
        <v>2295</v>
      </c>
      <c r="E106">
        <v>9.8000000000000007</v>
      </c>
      <c r="G106">
        <v>0.51476</v>
      </c>
      <c r="H106">
        <v>1.6000000000000001E-3</v>
      </c>
      <c r="I106">
        <v>0.66800000000000004</v>
      </c>
      <c r="J106">
        <v>68.162999999999997</v>
      </c>
      <c r="K106" t="s">
        <v>14</v>
      </c>
      <c r="L106" s="1">
        <v>44523.156944444447</v>
      </c>
    </row>
    <row r="107" spans="1:12">
      <c r="A107">
        <v>90</v>
      </c>
      <c r="B107">
        <v>90</v>
      </c>
      <c r="C107" t="s">
        <v>12</v>
      </c>
      <c r="D107">
        <v>2295</v>
      </c>
      <c r="E107">
        <v>11.1</v>
      </c>
      <c r="G107">
        <v>0.59313000000000005</v>
      </c>
      <c r="H107">
        <v>3.4199999999999999E-3</v>
      </c>
      <c r="I107">
        <v>0.77100000000000002</v>
      </c>
      <c r="J107">
        <v>69.459000000000003</v>
      </c>
      <c r="K107" t="s">
        <v>14</v>
      </c>
      <c r="L107" s="1">
        <v>44523.162499999999</v>
      </c>
    </row>
    <row r="108" spans="1:12">
      <c r="A108">
        <v>8</v>
      </c>
      <c r="B108">
        <v>8</v>
      </c>
      <c r="C108" t="s">
        <v>12</v>
      </c>
      <c r="D108" t="s">
        <v>18</v>
      </c>
      <c r="G108">
        <v>9.6000000000000002E-4</v>
      </c>
      <c r="H108">
        <v>-3.8000000000000002E-4</v>
      </c>
      <c r="I108">
        <v>-4.0000000000000001E-3</v>
      </c>
      <c r="K108" t="s">
        <v>14</v>
      </c>
      <c r="L108" s="1">
        <v>44522.6875</v>
      </c>
    </row>
    <row r="109" spans="1:12">
      <c r="A109">
        <v>14</v>
      </c>
      <c r="B109">
        <v>14</v>
      </c>
      <c r="C109" t="s">
        <v>12</v>
      </c>
      <c r="D109" t="s">
        <v>18</v>
      </c>
      <c r="G109">
        <v>9.6000000000000002E-4</v>
      </c>
      <c r="H109">
        <v>-7.6999999999999996E-4</v>
      </c>
      <c r="I109">
        <v>-4.0000000000000001E-3</v>
      </c>
      <c r="K109" t="s">
        <v>14</v>
      </c>
      <c r="L109" s="1">
        <v>44522.722222222219</v>
      </c>
    </row>
    <row r="110" spans="1:12">
      <c r="A110">
        <v>26</v>
      </c>
      <c r="B110">
        <v>26</v>
      </c>
      <c r="C110" t="s">
        <v>12</v>
      </c>
      <c r="D110" t="s">
        <v>22</v>
      </c>
      <c r="G110">
        <v>6.4000000000000005E-4</v>
      </c>
      <c r="H110">
        <v>-5.2999999999999998E-4</v>
      </c>
      <c r="I110">
        <v>-4.0000000000000001E-3</v>
      </c>
      <c r="K110" t="s">
        <v>14</v>
      </c>
      <c r="L110" s="1">
        <v>44522.791666666664</v>
      </c>
    </row>
    <row r="111" spans="1:12">
      <c r="A111">
        <v>38</v>
      </c>
      <c r="B111">
        <v>38</v>
      </c>
      <c r="C111" t="s">
        <v>12</v>
      </c>
      <c r="D111" t="s">
        <v>22</v>
      </c>
      <c r="G111">
        <v>8.4000000000000003E-4</v>
      </c>
      <c r="H111">
        <v>-1.3999999999999999E-4</v>
      </c>
      <c r="I111">
        <v>-4.0000000000000001E-3</v>
      </c>
      <c r="K111" t="s">
        <v>14</v>
      </c>
      <c r="L111" s="1">
        <v>44522.861111111109</v>
      </c>
    </row>
    <row r="112" spans="1:12">
      <c r="A112">
        <v>59</v>
      </c>
      <c r="B112">
        <v>59</v>
      </c>
      <c r="C112" t="s">
        <v>12</v>
      </c>
      <c r="D112" t="s">
        <v>22</v>
      </c>
      <c r="G112">
        <v>1.48E-3</v>
      </c>
      <c r="H112">
        <v>6.0999999999999997E-4</v>
      </c>
      <c r="I112">
        <v>-3.0000000000000001E-3</v>
      </c>
      <c r="K112" t="s">
        <v>14</v>
      </c>
      <c r="L112" s="1">
        <v>44522.982638888891</v>
      </c>
    </row>
    <row r="113" spans="1:12">
      <c r="A113">
        <v>72</v>
      </c>
      <c r="B113">
        <v>72</v>
      </c>
      <c r="C113" t="s">
        <v>12</v>
      </c>
      <c r="D113" t="s">
        <v>22</v>
      </c>
      <c r="G113">
        <v>1.1299999999999999E-3</v>
      </c>
      <c r="H113">
        <v>1.4999999999999999E-4</v>
      </c>
      <c r="I113">
        <v>-4.0000000000000001E-3</v>
      </c>
      <c r="K113" t="s">
        <v>14</v>
      </c>
      <c r="L113" s="1">
        <v>44523.059027777781</v>
      </c>
    </row>
    <row r="114" spans="1:12">
      <c r="A114">
        <v>85</v>
      </c>
      <c r="B114">
        <v>85</v>
      </c>
      <c r="C114" t="s">
        <v>12</v>
      </c>
      <c r="D114" t="s">
        <v>22</v>
      </c>
      <c r="G114">
        <v>-3.6999999999999999E-4</v>
      </c>
      <c r="H114">
        <v>4.2000000000000002E-4</v>
      </c>
      <c r="I114">
        <v>-6.0000000000000001E-3</v>
      </c>
      <c r="K114" t="s">
        <v>14</v>
      </c>
      <c r="L114" s="1">
        <v>44523.134027777778</v>
      </c>
    </row>
    <row r="115" spans="1:12">
      <c r="A115">
        <v>93</v>
      </c>
      <c r="B115">
        <v>93</v>
      </c>
      <c r="C115" t="s">
        <v>12</v>
      </c>
      <c r="D115" t="s">
        <v>22</v>
      </c>
      <c r="G115">
        <v>8.3000000000000001E-4</v>
      </c>
      <c r="H115">
        <v>6.8000000000000005E-4</v>
      </c>
      <c r="I115">
        <v>-4.0000000000000001E-3</v>
      </c>
      <c r="K115" t="s">
        <v>14</v>
      </c>
      <c r="L115" s="1">
        <v>44523.180555555555</v>
      </c>
    </row>
    <row r="116" spans="1:12">
      <c r="A116">
        <v>94</v>
      </c>
      <c r="B116">
        <v>1</v>
      </c>
      <c r="C116" t="s">
        <v>12</v>
      </c>
      <c r="D116" t="s">
        <v>22</v>
      </c>
      <c r="G116">
        <v>5.8700000000000002E-3</v>
      </c>
      <c r="H116">
        <v>-6.9999999999999994E-5</v>
      </c>
      <c r="I116">
        <v>3.0000000000000001E-3</v>
      </c>
      <c r="K116" t="s">
        <v>14</v>
      </c>
      <c r="L116" s="1">
        <v>44523.48541666667</v>
      </c>
    </row>
    <row r="117" spans="1:12">
      <c r="A117">
        <v>19</v>
      </c>
      <c r="B117">
        <v>19</v>
      </c>
      <c r="C117" t="s">
        <v>12</v>
      </c>
      <c r="D117" t="s">
        <v>22</v>
      </c>
      <c r="E117">
        <v>0</v>
      </c>
      <c r="G117">
        <v>9.6000000000000002E-4</v>
      </c>
      <c r="H117">
        <v>4.0999999999999999E-4</v>
      </c>
      <c r="I117">
        <v>-4.0000000000000001E-3</v>
      </c>
      <c r="K117" t="s">
        <v>14</v>
      </c>
      <c r="L117" s="1">
        <v>44545.697222222225</v>
      </c>
    </row>
    <row r="118" spans="1:12">
      <c r="A118">
        <v>30</v>
      </c>
      <c r="B118">
        <v>30</v>
      </c>
      <c r="C118" t="s">
        <v>12</v>
      </c>
      <c r="D118" t="s">
        <v>22</v>
      </c>
      <c r="E118">
        <v>0</v>
      </c>
      <c r="G118">
        <v>8.94E-3</v>
      </c>
      <c r="H118">
        <v>2.0000000000000001E-4</v>
      </c>
      <c r="I118">
        <v>7.0000000000000001E-3</v>
      </c>
      <c r="K118" t="s">
        <v>14</v>
      </c>
      <c r="L118" s="1">
        <v>44545.761111111111</v>
      </c>
    </row>
    <row r="119" spans="1:12">
      <c r="A119">
        <v>40</v>
      </c>
      <c r="B119">
        <v>40</v>
      </c>
      <c r="C119" t="s">
        <v>12</v>
      </c>
      <c r="D119" t="s">
        <v>22</v>
      </c>
      <c r="E119">
        <v>0</v>
      </c>
      <c r="G119">
        <v>8.9999999999999998E-4</v>
      </c>
      <c r="H119">
        <v>-2.7E-4</v>
      </c>
      <c r="I119">
        <v>-4.0000000000000001E-3</v>
      </c>
      <c r="K119" t="s">
        <v>14</v>
      </c>
      <c r="L119" s="1">
        <v>44545.818749999999</v>
      </c>
    </row>
    <row r="120" spans="1:12">
      <c r="A120">
        <v>48</v>
      </c>
      <c r="B120">
        <v>48</v>
      </c>
      <c r="C120" t="s">
        <v>12</v>
      </c>
      <c r="D120" t="s">
        <v>22</v>
      </c>
      <c r="E120">
        <v>0</v>
      </c>
      <c r="G120">
        <v>8.4000000000000003E-4</v>
      </c>
      <c r="H120">
        <v>-4.2000000000000002E-4</v>
      </c>
      <c r="I120">
        <v>-4.0000000000000001E-3</v>
      </c>
      <c r="K120" t="s">
        <v>14</v>
      </c>
      <c r="L120" s="1">
        <v>44545.865277777775</v>
      </c>
    </row>
    <row r="121" spans="1:12">
      <c r="A121">
        <v>50</v>
      </c>
      <c r="B121">
        <v>50</v>
      </c>
      <c r="C121" t="s">
        <v>12</v>
      </c>
      <c r="D121" t="s">
        <v>22</v>
      </c>
      <c r="E121">
        <v>0</v>
      </c>
      <c r="G121">
        <v>7.2999999999999996E-4</v>
      </c>
      <c r="H121">
        <v>4.6999999999999999E-4</v>
      </c>
      <c r="I121">
        <v>-4.0000000000000001E-3</v>
      </c>
      <c r="K121" t="s">
        <v>14</v>
      </c>
      <c r="L121" s="1">
        <v>44545.876388888886</v>
      </c>
    </row>
    <row r="122" spans="1:12">
      <c r="A122">
        <v>1</v>
      </c>
      <c r="B122">
        <v>1</v>
      </c>
      <c r="C122" t="s">
        <v>12</v>
      </c>
      <c r="D122" t="s">
        <v>13</v>
      </c>
      <c r="E122">
        <v>0</v>
      </c>
      <c r="G122">
        <v>2.0400000000000001E-3</v>
      </c>
      <c r="H122">
        <v>-3.5E-4</v>
      </c>
      <c r="I122">
        <v>-2E-3</v>
      </c>
      <c r="K122" t="s">
        <v>14</v>
      </c>
      <c r="L122" s="1">
        <v>44522.647916666669</v>
      </c>
    </row>
    <row r="123" spans="1:12">
      <c r="A123">
        <v>1</v>
      </c>
      <c r="B123">
        <v>1</v>
      </c>
      <c r="C123" t="s">
        <v>27</v>
      </c>
      <c r="D123" t="s">
        <v>13</v>
      </c>
      <c r="E123">
        <v>0</v>
      </c>
      <c r="G123">
        <v>6.2199999999999998E-3</v>
      </c>
      <c r="H123">
        <v>-6.0999999999999997E-4</v>
      </c>
      <c r="I123">
        <v>3.0000000000000001E-3</v>
      </c>
      <c r="K123" t="s">
        <v>14</v>
      </c>
      <c r="L123" s="1">
        <v>44545.59375</v>
      </c>
    </row>
    <row r="124" spans="1:12">
      <c r="A124">
        <v>9</v>
      </c>
      <c r="B124">
        <v>9</v>
      </c>
      <c r="C124" t="s">
        <v>12</v>
      </c>
      <c r="D124" t="s">
        <v>19</v>
      </c>
      <c r="E124">
        <v>10.4</v>
      </c>
      <c r="G124">
        <v>1.65804</v>
      </c>
      <c r="H124">
        <v>8.7600000000000004E-3</v>
      </c>
      <c r="I124">
        <v>2.1640000000000001</v>
      </c>
      <c r="J124">
        <v>208.077</v>
      </c>
      <c r="K124" t="s">
        <v>14</v>
      </c>
      <c r="L124" s="1">
        <v>44522.693055555559</v>
      </c>
    </row>
    <row r="125" spans="1:12">
      <c r="A125">
        <v>10</v>
      </c>
      <c r="B125">
        <v>10</v>
      </c>
      <c r="C125" t="s">
        <v>12</v>
      </c>
      <c r="D125" t="s">
        <v>19</v>
      </c>
      <c r="E125">
        <v>10.7</v>
      </c>
      <c r="G125">
        <v>1.71393</v>
      </c>
      <c r="H125">
        <v>7.79E-3</v>
      </c>
      <c r="I125">
        <v>2.2370000000000001</v>
      </c>
      <c r="J125">
        <v>209.065</v>
      </c>
      <c r="K125" t="s">
        <v>14</v>
      </c>
      <c r="L125" s="1">
        <v>44522.699305555558</v>
      </c>
    </row>
    <row r="126" spans="1:12">
      <c r="A126">
        <v>25</v>
      </c>
      <c r="B126">
        <v>25</v>
      </c>
      <c r="C126" t="s">
        <v>12</v>
      </c>
      <c r="D126" t="s">
        <v>19</v>
      </c>
      <c r="E126">
        <v>10.6</v>
      </c>
      <c r="G126">
        <v>1.64696</v>
      </c>
      <c r="H126">
        <v>9.6200000000000001E-3</v>
      </c>
      <c r="I126">
        <v>2.149</v>
      </c>
      <c r="J126">
        <v>202.73599999999999</v>
      </c>
      <c r="K126" t="s">
        <v>14</v>
      </c>
      <c r="L126" s="1">
        <v>44522.786111111112</v>
      </c>
    </row>
    <row r="127" spans="1:12">
      <c r="A127">
        <v>37</v>
      </c>
      <c r="B127">
        <v>37</v>
      </c>
      <c r="C127" t="s">
        <v>12</v>
      </c>
      <c r="D127" t="s">
        <v>19</v>
      </c>
      <c r="E127">
        <v>10.4</v>
      </c>
      <c r="G127">
        <v>1.57094</v>
      </c>
      <c r="H127">
        <v>7.0000000000000001E-3</v>
      </c>
      <c r="I127">
        <v>2.0499999999999998</v>
      </c>
      <c r="J127">
        <v>197.11500000000001</v>
      </c>
      <c r="K127" t="s">
        <v>14</v>
      </c>
      <c r="L127" s="1">
        <v>44522.855555555558</v>
      </c>
    </row>
    <row r="128" spans="1:12">
      <c r="A128">
        <v>50</v>
      </c>
      <c r="B128">
        <v>50</v>
      </c>
      <c r="C128" t="s">
        <v>12</v>
      </c>
      <c r="D128" t="s">
        <v>19</v>
      </c>
      <c r="E128">
        <v>10.9</v>
      </c>
      <c r="G128">
        <v>1.6371800000000001</v>
      </c>
      <c r="H128">
        <v>8.4399999999999996E-3</v>
      </c>
      <c r="I128">
        <v>2.1360000000000001</v>
      </c>
      <c r="J128">
        <v>195.96299999999999</v>
      </c>
      <c r="K128" t="s">
        <v>14</v>
      </c>
      <c r="L128" s="1">
        <v>44522.930555555555</v>
      </c>
    </row>
    <row r="129" spans="1:13">
      <c r="A129">
        <v>60</v>
      </c>
      <c r="B129">
        <v>60</v>
      </c>
      <c r="C129" t="s">
        <v>12</v>
      </c>
      <c r="D129" t="s">
        <v>19</v>
      </c>
      <c r="E129">
        <v>9.6</v>
      </c>
      <c r="G129">
        <v>1.55932</v>
      </c>
      <c r="H129">
        <v>8.3300000000000006E-3</v>
      </c>
      <c r="I129">
        <v>2.0339999999999998</v>
      </c>
      <c r="J129">
        <v>211.875</v>
      </c>
      <c r="K129" t="s">
        <v>14</v>
      </c>
      <c r="L129" s="1">
        <v>44522.988888888889</v>
      </c>
    </row>
    <row r="130" spans="1:13">
      <c r="A130">
        <v>71</v>
      </c>
      <c r="B130">
        <v>71</v>
      </c>
      <c r="C130" t="s">
        <v>12</v>
      </c>
      <c r="D130" t="s">
        <v>19</v>
      </c>
      <c r="E130">
        <v>11.1</v>
      </c>
      <c r="G130">
        <v>1.66031</v>
      </c>
      <c r="H130">
        <v>8.1499999999999993E-3</v>
      </c>
      <c r="I130">
        <v>2.1669999999999998</v>
      </c>
      <c r="J130">
        <v>195.22499999999999</v>
      </c>
      <c r="K130" t="s">
        <v>14</v>
      </c>
      <c r="L130" s="1">
        <v>44523.052777777775</v>
      </c>
    </row>
    <row r="131" spans="1:13">
      <c r="A131">
        <v>86</v>
      </c>
      <c r="B131">
        <v>86</v>
      </c>
      <c r="C131" t="s">
        <v>12</v>
      </c>
      <c r="D131" t="s">
        <v>19</v>
      </c>
      <c r="E131">
        <v>10.8</v>
      </c>
      <c r="G131">
        <v>1.5794900000000001</v>
      </c>
      <c r="H131">
        <v>6.9899999999999997E-3</v>
      </c>
      <c r="I131">
        <v>2.0609999999999999</v>
      </c>
      <c r="J131">
        <v>190.833</v>
      </c>
      <c r="K131" t="s">
        <v>14</v>
      </c>
      <c r="L131" s="1">
        <v>44523.13958333333</v>
      </c>
    </row>
    <row r="132" spans="1:13">
      <c r="A132">
        <v>95</v>
      </c>
      <c r="B132">
        <v>2</v>
      </c>
      <c r="C132" t="s">
        <v>12</v>
      </c>
      <c r="D132" t="s">
        <v>19</v>
      </c>
      <c r="E132">
        <v>10</v>
      </c>
      <c r="G132">
        <v>1.5796300000000001</v>
      </c>
      <c r="H132">
        <v>7.7400000000000004E-3</v>
      </c>
      <c r="I132">
        <v>2.0609999999999999</v>
      </c>
      <c r="J132">
        <v>206.1</v>
      </c>
      <c r="K132" t="s">
        <v>14</v>
      </c>
      <c r="L132" s="1">
        <v>44523.491666666669</v>
      </c>
    </row>
    <row r="133" spans="1:13">
      <c r="A133">
        <v>6</v>
      </c>
      <c r="B133">
        <v>6</v>
      </c>
      <c r="C133" t="s">
        <v>12</v>
      </c>
      <c r="D133" t="s">
        <v>19</v>
      </c>
      <c r="E133">
        <v>10.65</v>
      </c>
      <c r="G133">
        <v>1.66347</v>
      </c>
      <c r="H133">
        <v>7.9600000000000001E-3</v>
      </c>
      <c r="I133">
        <v>2.1709999999999998</v>
      </c>
      <c r="J133">
        <v>203.85</v>
      </c>
      <c r="K133" t="s">
        <v>14</v>
      </c>
      <c r="L133" s="1">
        <v>44545.622916666667</v>
      </c>
    </row>
    <row r="134" spans="1:13">
      <c r="A134">
        <v>7</v>
      </c>
      <c r="B134">
        <v>7</v>
      </c>
      <c r="C134" t="s">
        <v>12</v>
      </c>
      <c r="D134" t="s">
        <v>19</v>
      </c>
      <c r="E134">
        <v>11.09</v>
      </c>
      <c r="G134">
        <v>1.75884</v>
      </c>
      <c r="H134">
        <v>8.4899999999999993E-3</v>
      </c>
      <c r="I134">
        <v>2.2949999999999999</v>
      </c>
      <c r="J134">
        <v>206.94300000000001</v>
      </c>
      <c r="K134" t="s">
        <v>14</v>
      </c>
      <c r="L134" s="1">
        <v>44545.628472222219</v>
      </c>
    </row>
    <row r="135" spans="1:13">
      <c r="A135">
        <v>8</v>
      </c>
      <c r="B135">
        <v>8</v>
      </c>
      <c r="C135" t="s">
        <v>12</v>
      </c>
      <c r="D135" t="s">
        <v>19</v>
      </c>
      <c r="E135">
        <v>11.08</v>
      </c>
      <c r="G135">
        <v>1.74793</v>
      </c>
      <c r="H135">
        <v>8.94E-3</v>
      </c>
      <c r="I135">
        <v>2.2810000000000001</v>
      </c>
      <c r="J135">
        <v>205.86600000000001</v>
      </c>
      <c r="K135" t="s">
        <v>14</v>
      </c>
      <c r="L135" s="1">
        <v>44545.634027777778</v>
      </c>
    </row>
    <row r="136" spans="1:13">
      <c r="A136">
        <v>20</v>
      </c>
      <c r="B136">
        <v>20</v>
      </c>
      <c r="C136" t="s">
        <v>12</v>
      </c>
      <c r="D136" t="s">
        <v>19</v>
      </c>
      <c r="E136">
        <v>9.7899999999999991</v>
      </c>
      <c r="G136">
        <v>1.5596699999999999</v>
      </c>
      <c r="H136">
        <v>8.1200000000000005E-3</v>
      </c>
      <c r="I136">
        <v>2.0350000000000001</v>
      </c>
      <c r="J136">
        <v>207.86500000000001</v>
      </c>
      <c r="K136" t="s">
        <v>14</v>
      </c>
      <c r="L136" s="1">
        <v>44545.703472222223</v>
      </c>
    </row>
    <row r="137" spans="1:13">
      <c r="A137">
        <v>31</v>
      </c>
      <c r="B137">
        <v>31</v>
      </c>
      <c r="C137" t="s">
        <v>12</v>
      </c>
      <c r="D137" t="s">
        <v>19</v>
      </c>
      <c r="E137">
        <v>10.61</v>
      </c>
      <c r="G137">
        <v>1.67415</v>
      </c>
      <c r="H137">
        <v>8.5900000000000004E-3</v>
      </c>
      <c r="I137">
        <v>2.1850000000000001</v>
      </c>
      <c r="J137">
        <v>205.93799999999999</v>
      </c>
      <c r="K137" t="s">
        <v>14</v>
      </c>
      <c r="L137" s="1">
        <v>44545.767361111109</v>
      </c>
    </row>
    <row r="138" spans="1:13">
      <c r="A138">
        <v>41</v>
      </c>
      <c r="B138">
        <v>41</v>
      </c>
      <c r="C138" t="s">
        <v>12</v>
      </c>
      <c r="D138" t="s">
        <v>19</v>
      </c>
      <c r="E138">
        <v>10.23</v>
      </c>
      <c r="G138">
        <v>1.62381</v>
      </c>
      <c r="H138">
        <v>8.6199999999999992E-3</v>
      </c>
      <c r="I138">
        <v>2.1190000000000002</v>
      </c>
      <c r="J138">
        <v>207.136</v>
      </c>
      <c r="K138" t="s">
        <v>14</v>
      </c>
      <c r="L138" s="1">
        <v>44545.824999999997</v>
      </c>
    </row>
    <row r="139" spans="1:13">
      <c r="A139">
        <v>49</v>
      </c>
      <c r="B139">
        <v>49</v>
      </c>
      <c r="C139" t="s">
        <v>12</v>
      </c>
      <c r="D139" t="s">
        <v>19</v>
      </c>
      <c r="E139">
        <v>9.99</v>
      </c>
      <c r="G139">
        <v>1.5842400000000001</v>
      </c>
      <c r="H139">
        <v>7.6899999999999998E-3</v>
      </c>
      <c r="I139">
        <v>2.0670000000000002</v>
      </c>
      <c r="J139">
        <v>206.90700000000001</v>
      </c>
      <c r="K139" t="s">
        <v>14</v>
      </c>
      <c r="L139" s="1">
        <v>44545.870833333334</v>
      </c>
    </row>
    <row r="140" spans="1:13">
      <c r="A140">
        <v>11</v>
      </c>
      <c r="B140">
        <v>11</v>
      </c>
      <c r="C140" t="s">
        <v>12</v>
      </c>
      <c r="D140" t="s">
        <v>20</v>
      </c>
      <c r="E140">
        <v>11.2</v>
      </c>
      <c r="G140">
        <v>9.1854800000000001</v>
      </c>
      <c r="H140">
        <v>4.9259999999999998E-2</v>
      </c>
      <c r="I140">
        <v>12.826000000000001</v>
      </c>
      <c r="J140">
        <v>1145.1790000000001</v>
      </c>
      <c r="K140" t="s">
        <v>21</v>
      </c>
      <c r="L140" s="1">
        <v>44522.705555555556</v>
      </c>
    </row>
    <row r="141" spans="1:13">
      <c r="A141">
        <v>12</v>
      </c>
      <c r="B141">
        <v>12</v>
      </c>
      <c r="C141" t="s">
        <v>12</v>
      </c>
      <c r="D141" t="s">
        <v>20</v>
      </c>
      <c r="E141">
        <v>10.5</v>
      </c>
      <c r="G141">
        <v>8.9840400000000002</v>
      </c>
      <c r="H141">
        <v>4.8509999999999998E-2</v>
      </c>
      <c r="I141">
        <v>12.632</v>
      </c>
      <c r="J141">
        <v>1203.048</v>
      </c>
      <c r="K141" t="s">
        <v>21</v>
      </c>
      <c r="L141" s="1">
        <v>44522.711111111108</v>
      </c>
    </row>
    <row r="142" spans="1:13">
      <c r="A142">
        <v>13</v>
      </c>
      <c r="B142">
        <v>13</v>
      </c>
      <c r="C142" t="s">
        <v>12</v>
      </c>
      <c r="D142" t="s">
        <v>20</v>
      </c>
      <c r="E142">
        <v>10.1</v>
      </c>
      <c r="G142">
        <v>8.9779199999999992</v>
      </c>
      <c r="H142">
        <v>4.863E-2</v>
      </c>
      <c r="I142">
        <v>12.663</v>
      </c>
      <c r="J142">
        <v>1253.7619999999999</v>
      </c>
      <c r="K142" t="s">
        <v>21</v>
      </c>
      <c r="L142" s="1">
        <v>44522.716666666667</v>
      </c>
    </row>
    <row r="143" spans="1:13">
      <c r="A143" t="s">
        <v>0</v>
      </c>
      <c r="B143" t="s">
        <v>1</v>
      </c>
      <c r="C143" t="s">
        <v>2</v>
      </c>
      <c r="D143" t="s">
        <v>3</v>
      </c>
      <c r="E143" t="s">
        <v>4</v>
      </c>
      <c r="F143" t="s">
        <v>5</v>
      </c>
      <c r="G143" t="s">
        <v>6</v>
      </c>
      <c r="H143" t="s">
        <v>6</v>
      </c>
      <c r="I143" t="s">
        <v>7</v>
      </c>
      <c r="J143" t="s">
        <v>8</v>
      </c>
      <c r="K143" t="s">
        <v>9</v>
      </c>
      <c r="L143" t="s">
        <v>10</v>
      </c>
      <c r="M143" t="s">
        <v>11</v>
      </c>
    </row>
    <row r="144" spans="1:13">
      <c r="A144">
        <v>2</v>
      </c>
      <c r="B144">
        <v>2</v>
      </c>
      <c r="C144" t="s">
        <v>12</v>
      </c>
      <c r="D144" t="s">
        <v>15</v>
      </c>
      <c r="E144">
        <v>10.3</v>
      </c>
      <c r="F144">
        <v>0.1</v>
      </c>
      <c r="G144">
        <v>8.0369999999999997E-2</v>
      </c>
      <c r="H144">
        <v>8.8999999999999995E-4</v>
      </c>
      <c r="I144">
        <v>0.1</v>
      </c>
      <c r="J144">
        <v>9.7089999999999996</v>
      </c>
      <c r="K144" t="s">
        <v>14</v>
      </c>
      <c r="L144" s="1">
        <v>44522.65347222222</v>
      </c>
    </row>
    <row r="145" spans="1:13">
      <c r="A145">
        <v>3</v>
      </c>
      <c r="B145">
        <v>3</v>
      </c>
      <c r="C145" t="s">
        <v>12</v>
      </c>
      <c r="D145" t="s">
        <v>15</v>
      </c>
      <c r="E145">
        <v>10.3</v>
      </c>
      <c r="F145">
        <v>0.1</v>
      </c>
      <c r="G145">
        <v>8.0530000000000004E-2</v>
      </c>
      <c r="H145">
        <v>6.0000000000000002E-5</v>
      </c>
      <c r="I145">
        <v>0.1</v>
      </c>
      <c r="J145">
        <v>9.7089999999999996</v>
      </c>
      <c r="K145" t="s">
        <v>14</v>
      </c>
      <c r="L145" s="1">
        <v>44522.65902777778</v>
      </c>
    </row>
    <row r="146" spans="1:13">
      <c r="A146">
        <v>2</v>
      </c>
      <c r="B146">
        <v>2</v>
      </c>
      <c r="C146" t="s">
        <v>12</v>
      </c>
      <c r="D146" t="s">
        <v>15</v>
      </c>
      <c r="E146">
        <v>10.17</v>
      </c>
      <c r="G146">
        <v>0.74778999999999995</v>
      </c>
      <c r="H146">
        <v>2.96E-3</v>
      </c>
      <c r="I146">
        <v>0.97299999999999998</v>
      </c>
      <c r="J146">
        <v>95.674000000000007</v>
      </c>
      <c r="K146" t="s">
        <v>14</v>
      </c>
      <c r="L146" s="1">
        <v>44545.599999999999</v>
      </c>
    </row>
    <row r="147" spans="1:13">
      <c r="A147">
        <v>3</v>
      </c>
      <c r="B147">
        <v>3</v>
      </c>
      <c r="C147" t="s">
        <v>12</v>
      </c>
      <c r="D147" t="s">
        <v>15</v>
      </c>
      <c r="E147">
        <v>10.199999999999999</v>
      </c>
      <c r="G147">
        <v>0.77051999999999998</v>
      </c>
      <c r="H147">
        <v>4.3899999999999998E-3</v>
      </c>
      <c r="I147">
        <v>1.0029999999999999</v>
      </c>
      <c r="J147">
        <v>98.332999999999998</v>
      </c>
      <c r="K147" t="s">
        <v>14</v>
      </c>
      <c r="L147" s="1">
        <v>44545.605555555558</v>
      </c>
    </row>
    <row r="148" spans="1:13">
      <c r="A148">
        <v>4</v>
      </c>
      <c r="B148">
        <v>4</v>
      </c>
      <c r="C148" t="s">
        <v>12</v>
      </c>
      <c r="D148" t="s">
        <v>16</v>
      </c>
      <c r="E148">
        <v>10.199999999999999</v>
      </c>
      <c r="F148">
        <v>1</v>
      </c>
      <c r="G148">
        <v>0.80157</v>
      </c>
      <c r="H148">
        <v>5.3200000000000001E-3</v>
      </c>
      <c r="I148">
        <v>1.0429999999999999</v>
      </c>
      <c r="J148">
        <v>102.255</v>
      </c>
      <c r="K148" t="s">
        <v>14</v>
      </c>
      <c r="L148" s="1">
        <v>44522.664583333331</v>
      </c>
    </row>
    <row r="149" spans="1:13">
      <c r="A149">
        <v>5</v>
      </c>
      <c r="B149">
        <v>5</v>
      </c>
      <c r="C149" t="s">
        <v>12</v>
      </c>
      <c r="D149" t="s">
        <v>16</v>
      </c>
      <c r="E149">
        <v>10.3</v>
      </c>
      <c r="F149">
        <v>1</v>
      </c>
      <c r="G149">
        <v>0.72384999999999999</v>
      </c>
      <c r="H149">
        <v>3.63E-3</v>
      </c>
      <c r="I149">
        <v>0.94199999999999995</v>
      </c>
      <c r="J149">
        <v>91.456000000000003</v>
      </c>
      <c r="K149" t="s">
        <v>14</v>
      </c>
      <c r="L149" s="1">
        <v>44522.670138888891</v>
      </c>
    </row>
    <row r="150" spans="1:13">
      <c r="A150">
        <v>4</v>
      </c>
      <c r="B150">
        <v>4</v>
      </c>
      <c r="C150" t="s">
        <v>12</v>
      </c>
      <c r="D150" t="s">
        <v>16</v>
      </c>
      <c r="E150">
        <v>10.27</v>
      </c>
      <c r="G150">
        <v>7.53416</v>
      </c>
      <c r="H150">
        <v>3.9640000000000002E-2</v>
      </c>
      <c r="I150">
        <v>9.8490000000000002</v>
      </c>
      <c r="J150">
        <v>959.00699999999995</v>
      </c>
      <c r="K150" t="s">
        <v>14</v>
      </c>
      <c r="L150" s="1">
        <v>44545.611111111109</v>
      </c>
    </row>
    <row r="151" spans="1:13">
      <c r="A151">
        <v>5</v>
      </c>
      <c r="B151">
        <v>5</v>
      </c>
      <c r="C151" t="s">
        <v>12</v>
      </c>
      <c r="D151" t="s">
        <v>16</v>
      </c>
      <c r="E151">
        <v>10.35</v>
      </c>
      <c r="G151">
        <v>7.6880499999999996</v>
      </c>
      <c r="H151">
        <v>4.1360000000000001E-2</v>
      </c>
      <c r="I151">
        <v>10.782999999999999</v>
      </c>
      <c r="J151">
        <v>1041.836</v>
      </c>
      <c r="K151" t="s">
        <v>21</v>
      </c>
      <c r="L151" s="1">
        <v>44545.616666666669</v>
      </c>
    </row>
    <row r="152" spans="1:13">
      <c r="A152">
        <v>6</v>
      </c>
      <c r="B152">
        <v>6</v>
      </c>
      <c r="C152" t="s">
        <v>12</v>
      </c>
      <c r="D152" t="s">
        <v>17</v>
      </c>
      <c r="E152">
        <v>10.3</v>
      </c>
      <c r="F152">
        <v>10</v>
      </c>
      <c r="G152">
        <v>7.5414000000000003</v>
      </c>
      <c r="H152">
        <v>4.1399999999999999E-2</v>
      </c>
      <c r="I152">
        <v>9.859</v>
      </c>
      <c r="J152">
        <v>957.18399999999997</v>
      </c>
      <c r="K152" t="s">
        <v>14</v>
      </c>
      <c r="L152" s="1">
        <v>44522.676388888889</v>
      </c>
    </row>
    <row r="153" spans="1:13">
      <c r="A153">
        <v>7</v>
      </c>
      <c r="B153">
        <v>7</v>
      </c>
      <c r="C153" t="s">
        <v>12</v>
      </c>
      <c r="D153" t="s">
        <v>17</v>
      </c>
      <c r="E153">
        <v>10.1</v>
      </c>
      <c r="F153">
        <v>10</v>
      </c>
      <c r="G153">
        <v>7.4849500000000004</v>
      </c>
      <c r="H153">
        <v>4.0430000000000001E-2</v>
      </c>
      <c r="I153">
        <v>9.7850000000000001</v>
      </c>
      <c r="J153">
        <v>968.81200000000001</v>
      </c>
      <c r="K153" t="s">
        <v>14</v>
      </c>
      <c r="L153" s="1">
        <v>44522.681944444441</v>
      </c>
    </row>
    <row r="155" spans="1:13">
      <c r="A155" t="s">
        <v>0</v>
      </c>
      <c r="B155" t="s">
        <v>1</v>
      </c>
      <c r="C155" t="s">
        <v>2</v>
      </c>
      <c r="D155" t="s">
        <v>3</v>
      </c>
      <c r="E155" t="s">
        <v>4</v>
      </c>
      <c r="F155" t="s">
        <v>5</v>
      </c>
      <c r="G155" t="s">
        <v>6</v>
      </c>
      <c r="H155" t="s">
        <v>6</v>
      </c>
      <c r="I155" t="s">
        <v>7</v>
      </c>
      <c r="J155" t="s">
        <v>8</v>
      </c>
      <c r="K155" t="s">
        <v>9</v>
      </c>
      <c r="L155" t="s">
        <v>10</v>
      </c>
      <c r="M155" t="s">
        <v>11</v>
      </c>
    </row>
    <row r="156" spans="1:13">
      <c r="L156" s="1"/>
    </row>
    <row r="157" spans="1:13">
      <c r="A157">
        <v>13</v>
      </c>
      <c r="B157">
        <v>13</v>
      </c>
      <c r="C157" t="s">
        <v>12</v>
      </c>
      <c r="D157">
        <v>2116</v>
      </c>
      <c r="E157">
        <v>10.36</v>
      </c>
      <c r="G157">
        <v>1.59161</v>
      </c>
      <c r="H157">
        <v>8.1700000000000002E-3</v>
      </c>
      <c r="I157">
        <v>2.077</v>
      </c>
      <c r="J157">
        <v>200.483</v>
      </c>
      <c r="K157" t="s">
        <v>14</v>
      </c>
      <c r="L157" s="1">
        <v>44564.544444444444</v>
      </c>
    </row>
    <row r="158" spans="1:13">
      <c r="A158">
        <v>14</v>
      </c>
      <c r="B158">
        <v>14</v>
      </c>
      <c r="C158" t="s">
        <v>12</v>
      </c>
      <c r="D158">
        <v>2116</v>
      </c>
      <c r="E158">
        <v>10.38</v>
      </c>
      <c r="G158">
        <v>1.6017999999999999</v>
      </c>
      <c r="H158">
        <v>7.62E-3</v>
      </c>
      <c r="I158">
        <v>2.09</v>
      </c>
      <c r="J158">
        <v>201.34899999999999</v>
      </c>
      <c r="K158" t="s">
        <v>14</v>
      </c>
      <c r="L158" s="1">
        <v>44564.55</v>
      </c>
    </row>
    <row r="159" spans="1:13">
      <c r="A159">
        <v>15</v>
      </c>
      <c r="B159">
        <v>15</v>
      </c>
      <c r="C159" t="s">
        <v>12</v>
      </c>
      <c r="D159">
        <v>2117</v>
      </c>
      <c r="E159">
        <v>9.7899999999999991</v>
      </c>
      <c r="G159">
        <v>1.2027600000000001</v>
      </c>
      <c r="H159">
        <v>5.8100000000000001E-3</v>
      </c>
      <c r="I159">
        <v>1.5680000000000001</v>
      </c>
      <c r="J159">
        <v>160.16300000000001</v>
      </c>
      <c r="K159" t="s">
        <v>14</v>
      </c>
      <c r="L159" s="1">
        <v>44564.555555555555</v>
      </c>
    </row>
    <row r="160" spans="1:13">
      <c r="A160">
        <v>16</v>
      </c>
      <c r="B160">
        <v>16</v>
      </c>
      <c r="C160" t="s">
        <v>12</v>
      </c>
      <c r="D160">
        <v>2117</v>
      </c>
      <c r="E160">
        <v>10.48</v>
      </c>
      <c r="G160">
        <v>1.3146</v>
      </c>
      <c r="H160">
        <v>5.1500000000000001E-3</v>
      </c>
      <c r="I160">
        <v>1.714</v>
      </c>
      <c r="J160">
        <v>163.55000000000001</v>
      </c>
      <c r="K160" t="s">
        <v>14</v>
      </c>
      <c r="L160" s="1">
        <v>44564.561111111114</v>
      </c>
    </row>
    <row r="161" spans="1:13">
      <c r="A161">
        <v>17</v>
      </c>
      <c r="B161">
        <v>17</v>
      </c>
      <c r="C161" t="s">
        <v>12</v>
      </c>
      <c r="D161">
        <v>2118</v>
      </c>
      <c r="E161">
        <v>9.9</v>
      </c>
      <c r="G161">
        <v>1.3612299999999999</v>
      </c>
      <c r="H161">
        <v>6.8999999999999999E-3</v>
      </c>
      <c r="I161">
        <v>1.7749999999999999</v>
      </c>
      <c r="J161">
        <v>179.29300000000001</v>
      </c>
      <c r="K161" t="s">
        <v>14</v>
      </c>
      <c r="L161" s="1">
        <v>44564.567361111112</v>
      </c>
    </row>
    <row r="162" spans="1:13">
      <c r="A162">
        <v>18</v>
      </c>
      <c r="B162">
        <v>18</v>
      </c>
      <c r="C162" t="s">
        <v>12</v>
      </c>
      <c r="D162">
        <v>2118</v>
      </c>
      <c r="E162">
        <v>11.91</v>
      </c>
      <c r="G162">
        <v>1.6432199999999999</v>
      </c>
      <c r="H162">
        <v>7.3699999999999998E-3</v>
      </c>
      <c r="I162">
        <v>2.1440000000000001</v>
      </c>
      <c r="J162">
        <v>180.017</v>
      </c>
      <c r="K162" t="s">
        <v>14</v>
      </c>
      <c r="L162" s="1">
        <v>44564.572916666664</v>
      </c>
    </row>
    <row r="163" spans="1:13">
      <c r="A163">
        <v>19</v>
      </c>
      <c r="B163">
        <v>19</v>
      </c>
      <c r="C163" t="s">
        <v>12</v>
      </c>
      <c r="D163">
        <v>2119</v>
      </c>
      <c r="E163">
        <v>9.4499999999999993</v>
      </c>
      <c r="G163">
        <v>0.78515999999999997</v>
      </c>
      <c r="H163">
        <v>3.79E-3</v>
      </c>
      <c r="I163">
        <v>1.022</v>
      </c>
      <c r="J163">
        <v>108.148</v>
      </c>
      <c r="K163" t="s">
        <v>14</v>
      </c>
      <c r="L163" s="1">
        <v>44564.578472222223</v>
      </c>
    </row>
    <row r="164" spans="1:13">
      <c r="A164">
        <v>20</v>
      </c>
      <c r="B164">
        <v>20</v>
      </c>
      <c r="C164" t="s">
        <v>12</v>
      </c>
      <c r="D164">
        <v>2119</v>
      </c>
      <c r="E164">
        <v>10.58</v>
      </c>
      <c r="G164">
        <v>0.89329000000000003</v>
      </c>
      <c r="H164">
        <v>4.0800000000000003E-3</v>
      </c>
      <c r="I164">
        <v>1.163</v>
      </c>
      <c r="J164">
        <v>109.92400000000001</v>
      </c>
      <c r="K164" t="s">
        <v>14</v>
      </c>
      <c r="L164" s="1">
        <v>44564.584027777775</v>
      </c>
      <c r="M164" t="s">
        <v>64</v>
      </c>
    </row>
    <row r="165" spans="1:13">
      <c r="A165">
        <v>21</v>
      </c>
      <c r="B165">
        <v>21</v>
      </c>
      <c r="C165" t="s">
        <v>12</v>
      </c>
      <c r="D165">
        <v>2120</v>
      </c>
      <c r="E165">
        <v>9.83</v>
      </c>
      <c r="G165">
        <v>1.3777900000000001</v>
      </c>
      <c r="H165">
        <v>6.5300000000000002E-3</v>
      </c>
      <c r="I165">
        <v>1.7969999999999999</v>
      </c>
      <c r="J165">
        <v>182.80799999999999</v>
      </c>
      <c r="K165" t="s">
        <v>14</v>
      </c>
      <c r="L165" s="1">
        <v>44564.59097222222</v>
      </c>
    </row>
    <row r="166" spans="1:13">
      <c r="A166">
        <v>22</v>
      </c>
      <c r="B166">
        <v>22</v>
      </c>
      <c r="C166" t="s">
        <v>12</v>
      </c>
      <c r="D166">
        <v>2120</v>
      </c>
      <c r="E166">
        <v>10.41</v>
      </c>
      <c r="G166">
        <v>1.34707</v>
      </c>
      <c r="H166">
        <v>5.9800000000000001E-3</v>
      </c>
      <c r="I166">
        <v>1.7569999999999999</v>
      </c>
      <c r="J166">
        <v>168.78</v>
      </c>
      <c r="K166" t="s">
        <v>14</v>
      </c>
      <c r="L166" s="1">
        <v>44564.59652777778</v>
      </c>
    </row>
    <row r="167" spans="1:13">
      <c r="A167">
        <v>23</v>
      </c>
      <c r="B167">
        <v>23</v>
      </c>
      <c r="C167" t="s">
        <v>12</v>
      </c>
      <c r="D167">
        <v>2121</v>
      </c>
      <c r="E167">
        <v>9.94</v>
      </c>
      <c r="G167">
        <v>0.88902999999999999</v>
      </c>
      <c r="H167">
        <v>4.5100000000000001E-3</v>
      </c>
      <c r="I167">
        <v>1.1579999999999999</v>
      </c>
      <c r="J167">
        <v>116.499</v>
      </c>
      <c r="K167" t="s">
        <v>14</v>
      </c>
      <c r="L167" s="1">
        <v>44564.602083333331</v>
      </c>
      <c r="M167" t="s">
        <v>65</v>
      </c>
    </row>
    <row r="168" spans="1:13">
      <c r="A168">
        <v>24</v>
      </c>
      <c r="B168">
        <v>24</v>
      </c>
      <c r="C168" t="s">
        <v>12</v>
      </c>
      <c r="D168">
        <v>2121</v>
      </c>
      <c r="E168">
        <v>10.050000000000001</v>
      </c>
      <c r="G168">
        <v>0.89951000000000003</v>
      </c>
      <c r="H168">
        <v>3.9699999999999996E-3</v>
      </c>
      <c r="I168">
        <v>1.171</v>
      </c>
      <c r="J168">
        <v>116.517</v>
      </c>
      <c r="K168" t="s">
        <v>14</v>
      </c>
      <c r="L168" s="1">
        <v>44564.607638888891</v>
      </c>
      <c r="M168" t="s">
        <v>66</v>
      </c>
    </row>
    <row r="169" spans="1:13">
      <c r="A169">
        <v>27</v>
      </c>
      <c r="B169">
        <v>27</v>
      </c>
      <c r="C169" t="s">
        <v>12</v>
      </c>
      <c r="D169">
        <v>2122</v>
      </c>
      <c r="E169">
        <v>10.36</v>
      </c>
      <c r="G169">
        <v>0.78003999999999996</v>
      </c>
      <c r="H169">
        <v>4.0699999999999998E-3</v>
      </c>
      <c r="I169">
        <v>1.0149999999999999</v>
      </c>
      <c r="J169">
        <v>97.972999999999999</v>
      </c>
      <c r="K169" t="s">
        <v>14</v>
      </c>
      <c r="L169" s="1">
        <v>44564.625</v>
      </c>
    </row>
    <row r="170" spans="1:13">
      <c r="A170">
        <v>28</v>
      </c>
      <c r="B170">
        <v>28</v>
      </c>
      <c r="C170" t="s">
        <v>12</v>
      </c>
      <c r="D170">
        <v>2122</v>
      </c>
      <c r="E170">
        <v>10.9</v>
      </c>
      <c r="G170">
        <v>0.81069999999999998</v>
      </c>
      <c r="H170">
        <v>3.6099999999999999E-3</v>
      </c>
      <c r="I170">
        <v>1.0549999999999999</v>
      </c>
      <c r="J170">
        <v>96.789000000000001</v>
      </c>
      <c r="K170" t="s">
        <v>14</v>
      </c>
      <c r="L170" s="1">
        <v>44564.630555555559</v>
      </c>
    </row>
    <row r="171" spans="1:13">
      <c r="A171">
        <v>29</v>
      </c>
      <c r="B171">
        <v>29</v>
      </c>
      <c r="C171" t="s">
        <v>12</v>
      </c>
      <c r="D171">
        <v>2123</v>
      </c>
      <c r="E171">
        <v>8.58</v>
      </c>
      <c r="G171">
        <v>0.65454999999999997</v>
      </c>
      <c r="H171">
        <v>3.62E-3</v>
      </c>
      <c r="I171">
        <v>0.85099999999999998</v>
      </c>
      <c r="J171">
        <v>99.183999999999997</v>
      </c>
      <c r="K171" t="s">
        <v>14</v>
      </c>
      <c r="L171" s="1">
        <v>44564.636805555558</v>
      </c>
      <c r="M171" t="s">
        <v>67</v>
      </c>
    </row>
    <row r="172" spans="1:13">
      <c r="A172">
        <v>30</v>
      </c>
      <c r="B172">
        <v>30</v>
      </c>
      <c r="C172" t="s">
        <v>12</v>
      </c>
      <c r="D172">
        <v>2123</v>
      </c>
      <c r="E172">
        <v>8.3800000000000008</v>
      </c>
      <c r="G172">
        <v>0.64937</v>
      </c>
      <c r="H172">
        <v>3.7299999999999998E-3</v>
      </c>
      <c r="I172">
        <v>0.84399999999999997</v>
      </c>
      <c r="J172">
        <v>100.71599999999999</v>
      </c>
      <c r="K172" t="s">
        <v>14</v>
      </c>
      <c r="L172" s="1">
        <v>44564.642361111109</v>
      </c>
    </row>
    <row r="173" spans="1:13">
      <c r="A173">
        <v>31</v>
      </c>
      <c r="B173">
        <v>31</v>
      </c>
      <c r="C173" t="s">
        <v>12</v>
      </c>
      <c r="D173">
        <v>2124</v>
      </c>
      <c r="E173">
        <v>10.11</v>
      </c>
      <c r="G173">
        <v>0.85819000000000001</v>
      </c>
      <c r="H173">
        <v>4.1599999999999996E-3</v>
      </c>
      <c r="I173">
        <v>1.117</v>
      </c>
      <c r="J173">
        <v>110.485</v>
      </c>
      <c r="K173" t="s">
        <v>14</v>
      </c>
      <c r="L173" s="1">
        <v>44564.648611111108</v>
      </c>
    </row>
    <row r="174" spans="1:13">
      <c r="A174">
        <v>32</v>
      </c>
      <c r="B174">
        <v>32</v>
      </c>
      <c r="C174" t="s">
        <v>12</v>
      </c>
      <c r="D174">
        <v>2124</v>
      </c>
      <c r="E174">
        <v>9.9499999999999993</v>
      </c>
      <c r="G174">
        <v>0.84304000000000001</v>
      </c>
      <c r="H174">
        <v>4.9100000000000003E-3</v>
      </c>
      <c r="I174">
        <v>1.0980000000000001</v>
      </c>
      <c r="J174">
        <v>110.352</v>
      </c>
      <c r="K174" t="s">
        <v>14</v>
      </c>
      <c r="L174" s="1">
        <v>44564.654166666667</v>
      </c>
    </row>
    <row r="175" spans="1:13">
      <c r="A175">
        <v>33</v>
      </c>
      <c r="B175">
        <v>33</v>
      </c>
      <c r="C175" t="s">
        <v>12</v>
      </c>
      <c r="D175">
        <v>2125</v>
      </c>
      <c r="E175">
        <v>10.119999999999999</v>
      </c>
      <c r="G175">
        <v>0.90903</v>
      </c>
      <c r="H175">
        <v>5.0099999999999997E-3</v>
      </c>
      <c r="I175">
        <v>1.1839999999999999</v>
      </c>
      <c r="J175">
        <v>116.996</v>
      </c>
      <c r="K175" t="s">
        <v>14</v>
      </c>
      <c r="L175" s="1">
        <v>44564.659722222219</v>
      </c>
    </row>
    <row r="176" spans="1:13">
      <c r="A176">
        <v>34</v>
      </c>
      <c r="B176">
        <v>34</v>
      </c>
      <c r="C176" t="s">
        <v>12</v>
      </c>
      <c r="D176">
        <v>2125</v>
      </c>
      <c r="E176">
        <v>10.220000000000001</v>
      </c>
      <c r="G176">
        <v>0.94718999999999998</v>
      </c>
      <c r="H176">
        <v>3.9300000000000003E-3</v>
      </c>
      <c r="I176">
        <v>1.234</v>
      </c>
      <c r="J176">
        <v>120.744</v>
      </c>
      <c r="K176" t="s">
        <v>14</v>
      </c>
      <c r="L176" s="1">
        <v>44564.665972222225</v>
      </c>
    </row>
    <row r="177" spans="1:13">
      <c r="A177">
        <v>35</v>
      </c>
      <c r="B177">
        <v>35</v>
      </c>
      <c r="C177" t="s">
        <v>12</v>
      </c>
      <c r="D177">
        <v>2129</v>
      </c>
      <c r="E177">
        <v>10.14</v>
      </c>
      <c r="G177">
        <v>0.96009999999999995</v>
      </c>
      <c r="H177">
        <v>5.13E-3</v>
      </c>
      <c r="I177">
        <v>1.2509999999999999</v>
      </c>
      <c r="J177">
        <v>123.373</v>
      </c>
      <c r="K177" t="s">
        <v>14</v>
      </c>
      <c r="L177" s="1">
        <v>44564.671527777777</v>
      </c>
    </row>
    <row r="178" spans="1:13">
      <c r="A178">
        <v>36</v>
      </c>
      <c r="B178">
        <v>36</v>
      </c>
      <c r="C178" t="s">
        <v>12</v>
      </c>
      <c r="D178">
        <v>2129</v>
      </c>
      <c r="E178">
        <v>10.24</v>
      </c>
      <c r="G178">
        <v>1.0044</v>
      </c>
      <c r="H178">
        <v>5.9300000000000004E-3</v>
      </c>
      <c r="I178">
        <v>1.3089999999999999</v>
      </c>
      <c r="J178">
        <v>127.83199999999999</v>
      </c>
      <c r="K178" t="s">
        <v>14</v>
      </c>
      <c r="L178" s="1">
        <v>44564.677083333336</v>
      </c>
    </row>
    <row r="179" spans="1:13">
      <c r="A179">
        <v>39</v>
      </c>
      <c r="B179">
        <v>39</v>
      </c>
      <c r="C179" t="s">
        <v>12</v>
      </c>
      <c r="D179">
        <v>2130</v>
      </c>
      <c r="E179">
        <v>10.47</v>
      </c>
      <c r="G179">
        <v>1.1129500000000001</v>
      </c>
      <c r="H179">
        <v>5.1599999999999997E-3</v>
      </c>
      <c r="I179">
        <v>1.4510000000000001</v>
      </c>
      <c r="J179">
        <v>138.58600000000001</v>
      </c>
      <c r="K179" t="s">
        <v>14</v>
      </c>
      <c r="L179" s="1">
        <v>44564.694444444445</v>
      </c>
    </row>
    <row r="180" spans="1:13">
      <c r="A180">
        <v>40</v>
      </c>
      <c r="B180">
        <v>40</v>
      </c>
      <c r="C180" t="s">
        <v>12</v>
      </c>
      <c r="D180">
        <v>2130</v>
      </c>
      <c r="E180">
        <v>10.210000000000001</v>
      </c>
      <c r="G180">
        <v>1.17557</v>
      </c>
      <c r="H180">
        <v>6.1199999999999996E-3</v>
      </c>
      <c r="I180">
        <v>1.5329999999999999</v>
      </c>
      <c r="J180">
        <v>150.14699999999999</v>
      </c>
      <c r="K180" t="s">
        <v>14</v>
      </c>
      <c r="L180" s="1">
        <v>44564.7</v>
      </c>
      <c r="M180" t="s">
        <v>68</v>
      </c>
    </row>
    <row r="181" spans="1:13">
      <c r="A181">
        <v>41</v>
      </c>
      <c r="B181">
        <v>41</v>
      </c>
      <c r="C181" t="s">
        <v>12</v>
      </c>
      <c r="D181">
        <v>2135</v>
      </c>
      <c r="E181">
        <v>11.47</v>
      </c>
      <c r="G181">
        <v>0.57813000000000003</v>
      </c>
      <c r="H181">
        <v>2.7499999999999998E-3</v>
      </c>
      <c r="I181">
        <v>0.751</v>
      </c>
      <c r="J181">
        <v>65.474999999999994</v>
      </c>
      <c r="K181" t="s">
        <v>14</v>
      </c>
      <c r="L181" s="1">
        <v>44564.706250000003</v>
      </c>
    </row>
    <row r="182" spans="1:13">
      <c r="A182">
        <v>42</v>
      </c>
      <c r="B182">
        <v>42</v>
      </c>
      <c r="C182" t="s">
        <v>12</v>
      </c>
      <c r="D182">
        <v>2135</v>
      </c>
      <c r="E182">
        <v>10.06</v>
      </c>
      <c r="G182">
        <v>0.51853000000000005</v>
      </c>
      <c r="H182">
        <v>1.6999999999999999E-3</v>
      </c>
      <c r="I182">
        <v>0.67300000000000004</v>
      </c>
      <c r="J182">
        <v>66.899000000000001</v>
      </c>
      <c r="K182" t="s">
        <v>14</v>
      </c>
      <c r="L182" s="1">
        <v>44564.711805555555</v>
      </c>
    </row>
    <row r="183" spans="1:13">
      <c r="A183">
        <v>43</v>
      </c>
      <c r="B183">
        <v>43</v>
      </c>
      <c r="C183" t="s">
        <v>12</v>
      </c>
      <c r="D183">
        <v>2136</v>
      </c>
      <c r="E183">
        <v>9.4499999999999993</v>
      </c>
      <c r="G183">
        <v>1.1346700000000001</v>
      </c>
      <c r="H183">
        <v>5.6100000000000004E-3</v>
      </c>
      <c r="I183">
        <v>1.4790000000000001</v>
      </c>
      <c r="J183">
        <v>156.50800000000001</v>
      </c>
      <c r="K183" t="s">
        <v>14</v>
      </c>
      <c r="L183" s="1">
        <v>44564.718055555553</v>
      </c>
    </row>
    <row r="184" spans="1:13">
      <c r="A184">
        <v>44</v>
      </c>
      <c r="B184">
        <v>44</v>
      </c>
      <c r="C184" t="s">
        <v>12</v>
      </c>
      <c r="D184">
        <v>2136</v>
      </c>
      <c r="E184">
        <v>10.32</v>
      </c>
      <c r="G184">
        <v>1.6929000000000001</v>
      </c>
      <c r="H184">
        <v>8.2299999999999995E-3</v>
      </c>
      <c r="I184">
        <v>2.2090000000000001</v>
      </c>
      <c r="J184">
        <v>214.05</v>
      </c>
      <c r="K184" t="s">
        <v>14</v>
      </c>
      <c r="L184" s="1">
        <v>44564.723611111112</v>
      </c>
    </row>
    <row r="185" spans="1:13">
      <c r="A185">
        <v>45</v>
      </c>
      <c r="B185">
        <v>45</v>
      </c>
      <c r="C185" t="s">
        <v>12</v>
      </c>
      <c r="D185">
        <v>2138</v>
      </c>
      <c r="E185">
        <v>9.8699999999999992</v>
      </c>
      <c r="G185">
        <v>1.08325</v>
      </c>
      <c r="H185">
        <v>4.8199999999999996E-3</v>
      </c>
      <c r="I185">
        <v>1.4119999999999999</v>
      </c>
      <c r="J185">
        <v>143.06</v>
      </c>
      <c r="K185" t="s">
        <v>14</v>
      </c>
      <c r="L185" s="1">
        <v>44564.729166666664</v>
      </c>
    </row>
    <row r="186" spans="1:13">
      <c r="A186">
        <v>46</v>
      </c>
      <c r="B186">
        <v>46</v>
      </c>
      <c r="C186" t="s">
        <v>12</v>
      </c>
      <c r="D186">
        <v>2138</v>
      </c>
      <c r="E186">
        <v>10.41</v>
      </c>
      <c r="G186">
        <v>1.1371899999999999</v>
      </c>
      <c r="H186">
        <v>5.3600000000000002E-3</v>
      </c>
      <c r="I186">
        <v>1.482</v>
      </c>
      <c r="J186">
        <v>142.363</v>
      </c>
      <c r="K186" t="s">
        <v>14</v>
      </c>
      <c r="L186" s="1">
        <v>44564.734722222223</v>
      </c>
    </row>
    <row r="187" spans="1:13">
      <c r="A187">
        <v>47</v>
      </c>
      <c r="B187">
        <v>47</v>
      </c>
      <c r="C187" t="s">
        <v>12</v>
      </c>
      <c r="D187">
        <v>2139</v>
      </c>
      <c r="E187">
        <v>10.33</v>
      </c>
      <c r="G187">
        <v>1.28745</v>
      </c>
      <c r="H187">
        <v>5.7099999999999998E-3</v>
      </c>
      <c r="I187">
        <v>1.679</v>
      </c>
      <c r="J187">
        <v>162.536</v>
      </c>
      <c r="K187" t="s">
        <v>14</v>
      </c>
      <c r="L187" s="1">
        <v>44564.740972222222</v>
      </c>
    </row>
    <row r="188" spans="1:13">
      <c r="A188">
        <v>48</v>
      </c>
      <c r="B188">
        <v>48</v>
      </c>
      <c r="C188" t="s">
        <v>12</v>
      </c>
      <c r="D188">
        <v>2139</v>
      </c>
      <c r="E188">
        <v>10.51</v>
      </c>
      <c r="G188">
        <v>1.31497</v>
      </c>
      <c r="H188">
        <v>7.0800000000000004E-3</v>
      </c>
      <c r="I188">
        <v>1.7150000000000001</v>
      </c>
      <c r="J188">
        <v>163.178</v>
      </c>
      <c r="K188" t="s">
        <v>14</v>
      </c>
      <c r="L188" s="1">
        <v>44564.746527777781</v>
      </c>
    </row>
    <row r="189" spans="1:13">
      <c r="A189">
        <v>51</v>
      </c>
      <c r="B189">
        <v>51</v>
      </c>
      <c r="C189" t="s">
        <v>12</v>
      </c>
      <c r="D189">
        <v>2169</v>
      </c>
      <c r="E189">
        <v>10.24</v>
      </c>
      <c r="G189">
        <v>1.18672</v>
      </c>
      <c r="H189">
        <v>5.62E-3</v>
      </c>
      <c r="I189">
        <v>1.5469999999999999</v>
      </c>
      <c r="J189">
        <v>151.07400000000001</v>
      </c>
      <c r="K189" t="s">
        <v>14</v>
      </c>
      <c r="L189" s="1">
        <v>44564.763888888891</v>
      </c>
    </row>
    <row r="190" spans="1:13">
      <c r="A190">
        <v>52</v>
      </c>
      <c r="B190">
        <v>52</v>
      </c>
      <c r="C190" t="s">
        <v>12</v>
      </c>
      <c r="D190">
        <v>2169</v>
      </c>
      <c r="E190">
        <v>10.91</v>
      </c>
      <c r="G190">
        <v>1.4479299999999999</v>
      </c>
      <c r="H190">
        <v>7.8499999999999993E-3</v>
      </c>
      <c r="I190">
        <v>1.889</v>
      </c>
      <c r="J190">
        <v>173.14400000000001</v>
      </c>
      <c r="K190" t="s">
        <v>14</v>
      </c>
      <c r="L190" s="1">
        <v>44564.770138888889</v>
      </c>
    </row>
    <row r="191" spans="1:13">
      <c r="A191">
        <v>53</v>
      </c>
      <c r="B191">
        <v>53</v>
      </c>
      <c r="C191" t="s">
        <v>12</v>
      </c>
      <c r="D191">
        <v>2170</v>
      </c>
      <c r="E191">
        <v>9.77</v>
      </c>
      <c r="G191">
        <v>1.8396600000000001</v>
      </c>
      <c r="H191">
        <v>9.8200000000000006E-3</v>
      </c>
      <c r="I191">
        <v>2.4009999999999998</v>
      </c>
      <c r="J191">
        <v>245.75200000000001</v>
      </c>
      <c r="K191" t="s">
        <v>14</v>
      </c>
      <c r="L191" s="1">
        <v>44564.775694444441</v>
      </c>
    </row>
    <row r="192" spans="1:13">
      <c r="A192">
        <v>54</v>
      </c>
      <c r="B192">
        <v>54</v>
      </c>
      <c r="C192" t="s">
        <v>12</v>
      </c>
      <c r="D192">
        <v>2170</v>
      </c>
      <c r="E192">
        <v>10.210000000000001</v>
      </c>
      <c r="G192">
        <v>1.89998</v>
      </c>
      <c r="H192">
        <v>1.0290000000000001E-2</v>
      </c>
      <c r="I192">
        <v>2.48</v>
      </c>
      <c r="J192">
        <v>242.899</v>
      </c>
      <c r="K192" t="s">
        <v>14</v>
      </c>
      <c r="L192" s="1">
        <v>44564.78125</v>
      </c>
    </row>
    <row r="193" spans="1:13">
      <c r="A193">
        <v>55</v>
      </c>
      <c r="B193">
        <v>55</v>
      </c>
      <c r="C193" t="s">
        <v>12</v>
      </c>
      <c r="D193">
        <v>2178</v>
      </c>
      <c r="E193">
        <v>10.27</v>
      </c>
      <c r="G193">
        <v>0.43624000000000002</v>
      </c>
      <c r="H193">
        <v>2.7299999999999998E-3</v>
      </c>
      <c r="I193">
        <v>0.56599999999999995</v>
      </c>
      <c r="J193">
        <v>55.112000000000002</v>
      </c>
      <c r="K193" t="s">
        <v>14</v>
      </c>
      <c r="L193" s="1">
        <v>44564.786805555559</v>
      </c>
    </row>
    <row r="194" spans="1:13">
      <c r="A194">
        <v>56</v>
      </c>
      <c r="B194">
        <v>56</v>
      </c>
      <c r="C194" t="s">
        <v>12</v>
      </c>
      <c r="D194">
        <v>2178</v>
      </c>
      <c r="E194">
        <v>10.86</v>
      </c>
      <c r="G194">
        <v>0.44883000000000001</v>
      </c>
      <c r="H194">
        <v>1.48E-3</v>
      </c>
      <c r="I194">
        <v>0.58199999999999996</v>
      </c>
      <c r="J194">
        <v>53.591000000000001</v>
      </c>
      <c r="K194" t="s">
        <v>14</v>
      </c>
      <c r="L194" s="1">
        <v>44564.793055555558</v>
      </c>
    </row>
    <row r="195" spans="1:13">
      <c r="A195">
        <v>57</v>
      </c>
      <c r="B195">
        <v>57</v>
      </c>
      <c r="C195" t="s">
        <v>12</v>
      </c>
      <c r="D195">
        <v>2179</v>
      </c>
      <c r="E195">
        <v>10.43</v>
      </c>
      <c r="G195">
        <v>1.76139</v>
      </c>
      <c r="H195">
        <v>9.3699999999999999E-3</v>
      </c>
      <c r="I195">
        <v>2.2989999999999999</v>
      </c>
      <c r="J195">
        <v>220.422</v>
      </c>
      <c r="K195" t="s">
        <v>14</v>
      </c>
      <c r="L195" s="1">
        <v>44564.798611111109</v>
      </c>
    </row>
    <row r="196" spans="1:13">
      <c r="A196">
        <v>58</v>
      </c>
      <c r="B196">
        <v>58</v>
      </c>
      <c r="C196" t="s">
        <v>12</v>
      </c>
      <c r="D196">
        <v>2179</v>
      </c>
      <c r="E196">
        <v>11.22</v>
      </c>
      <c r="G196">
        <v>1.90374</v>
      </c>
      <c r="H196">
        <v>1.018E-2</v>
      </c>
      <c r="I196">
        <v>2.4849999999999999</v>
      </c>
      <c r="J196">
        <v>221.48</v>
      </c>
      <c r="K196" t="s">
        <v>14</v>
      </c>
      <c r="L196" s="1">
        <v>44564.804166666669</v>
      </c>
    </row>
    <row r="197" spans="1:13">
      <c r="A197">
        <v>59</v>
      </c>
      <c r="B197">
        <v>59</v>
      </c>
      <c r="C197" t="s">
        <v>12</v>
      </c>
      <c r="D197">
        <v>2188</v>
      </c>
      <c r="E197">
        <v>10.119999999999999</v>
      </c>
      <c r="G197">
        <v>1.77929</v>
      </c>
      <c r="H197">
        <v>8.6499999999999997E-3</v>
      </c>
      <c r="I197">
        <v>2.3220000000000001</v>
      </c>
      <c r="J197">
        <v>229.447</v>
      </c>
      <c r="K197" t="s">
        <v>14</v>
      </c>
      <c r="L197" s="1">
        <v>44564.80972222222</v>
      </c>
    </row>
    <row r="198" spans="1:13">
      <c r="A198">
        <v>60</v>
      </c>
      <c r="B198">
        <v>60</v>
      </c>
      <c r="C198" t="s">
        <v>12</v>
      </c>
      <c r="D198">
        <v>2188</v>
      </c>
      <c r="E198">
        <v>10.65</v>
      </c>
      <c r="G198">
        <v>1.9410700000000001</v>
      </c>
      <c r="H198">
        <v>1.01E-2</v>
      </c>
      <c r="I198">
        <v>2.5339999999999998</v>
      </c>
      <c r="J198">
        <v>237.934</v>
      </c>
      <c r="K198" t="s">
        <v>14</v>
      </c>
      <c r="L198" s="1">
        <v>44564.815972222219</v>
      </c>
    </row>
    <row r="199" spans="1:13">
      <c r="A199">
        <v>63</v>
      </c>
      <c r="B199">
        <v>63</v>
      </c>
      <c r="C199" t="s">
        <v>12</v>
      </c>
      <c r="D199">
        <v>2201</v>
      </c>
      <c r="E199">
        <v>9.6</v>
      </c>
      <c r="G199">
        <v>1.4362699999999999</v>
      </c>
      <c r="H199">
        <v>6.7000000000000002E-3</v>
      </c>
      <c r="I199">
        <v>1.8740000000000001</v>
      </c>
      <c r="J199">
        <v>195.208</v>
      </c>
      <c r="K199" t="s">
        <v>14</v>
      </c>
      <c r="L199" s="1">
        <v>44564.833333333336</v>
      </c>
    </row>
    <row r="200" spans="1:13">
      <c r="A200">
        <v>64</v>
      </c>
      <c r="B200">
        <v>64</v>
      </c>
      <c r="C200" t="s">
        <v>12</v>
      </c>
      <c r="D200">
        <v>2201</v>
      </c>
      <c r="E200">
        <v>10.09</v>
      </c>
      <c r="G200">
        <v>1.4934499999999999</v>
      </c>
      <c r="H200">
        <v>6.8599999999999998E-3</v>
      </c>
      <c r="I200">
        <v>1.948</v>
      </c>
      <c r="J200">
        <v>193.06200000000001</v>
      </c>
      <c r="K200" t="s">
        <v>14</v>
      </c>
      <c r="L200" s="1">
        <v>44564.839583333334</v>
      </c>
    </row>
    <row r="201" spans="1:13">
      <c r="A201">
        <v>65</v>
      </c>
      <c r="B201">
        <v>65</v>
      </c>
      <c r="C201" t="s">
        <v>12</v>
      </c>
      <c r="D201">
        <v>2212</v>
      </c>
      <c r="E201">
        <v>10.31</v>
      </c>
      <c r="G201">
        <v>7.42584</v>
      </c>
      <c r="H201">
        <v>3.8830000000000003E-2</v>
      </c>
      <c r="I201">
        <v>9.7080000000000002</v>
      </c>
      <c r="J201">
        <v>941.61</v>
      </c>
      <c r="K201" t="s">
        <v>14</v>
      </c>
      <c r="L201" s="1">
        <v>44564.845138888886</v>
      </c>
    </row>
    <row r="202" spans="1:13">
      <c r="A202">
        <v>66</v>
      </c>
      <c r="B202">
        <v>66</v>
      </c>
      <c r="C202" t="s">
        <v>12</v>
      </c>
      <c r="D202">
        <v>2212</v>
      </c>
      <c r="E202">
        <v>9.9700000000000006</v>
      </c>
      <c r="G202">
        <v>7.16805</v>
      </c>
      <c r="H202">
        <v>3.7589999999999998E-2</v>
      </c>
      <c r="I202">
        <v>9.3710000000000004</v>
      </c>
      <c r="J202">
        <v>939.92</v>
      </c>
      <c r="K202" t="s">
        <v>14</v>
      </c>
      <c r="L202" s="1">
        <v>44564.850694444445</v>
      </c>
    </row>
    <row r="203" spans="1:13">
      <c r="A203">
        <v>67</v>
      </c>
      <c r="B203">
        <v>67</v>
      </c>
      <c r="C203" t="s">
        <v>12</v>
      </c>
      <c r="D203">
        <v>2213</v>
      </c>
      <c r="E203">
        <v>10.17</v>
      </c>
      <c r="G203">
        <v>0.86192999999999997</v>
      </c>
      <c r="H203">
        <v>4.3899999999999998E-3</v>
      </c>
      <c r="I203">
        <v>1.1220000000000001</v>
      </c>
      <c r="J203">
        <v>110.324</v>
      </c>
      <c r="K203" t="s">
        <v>14</v>
      </c>
      <c r="L203" s="1">
        <v>44564.856249999997</v>
      </c>
    </row>
    <row r="204" spans="1:13">
      <c r="A204">
        <v>68</v>
      </c>
      <c r="B204">
        <v>68</v>
      </c>
      <c r="C204" t="s">
        <v>12</v>
      </c>
      <c r="D204">
        <v>2213</v>
      </c>
      <c r="E204">
        <v>10.66</v>
      </c>
      <c r="G204">
        <v>0.91630999999999996</v>
      </c>
      <c r="H204">
        <v>5.2399999999999999E-3</v>
      </c>
      <c r="I204">
        <v>1.1930000000000001</v>
      </c>
      <c r="J204">
        <v>111.914</v>
      </c>
      <c r="K204" t="s">
        <v>14</v>
      </c>
      <c r="L204" s="1">
        <v>44564.861805555556</v>
      </c>
    </row>
    <row r="205" spans="1:13">
      <c r="A205">
        <v>69</v>
      </c>
      <c r="B205">
        <v>69</v>
      </c>
      <c r="C205" t="s">
        <v>12</v>
      </c>
      <c r="D205">
        <v>2215</v>
      </c>
      <c r="E205">
        <v>10.71</v>
      </c>
      <c r="G205">
        <v>1.0983499999999999</v>
      </c>
      <c r="H205">
        <v>6.0000000000000001E-3</v>
      </c>
      <c r="I205">
        <v>1.4319999999999999</v>
      </c>
      <c r="J205">
        <v>133.70699999999999</v>
      </c>
      <c r="K205" t="s">
        <v>14</v>
      </c>
      <c r="L205" s="1">
        <v>44564.868055555555</v>
      </c>
    </row>
    <row r="206" spans="1:13">
      <c r="A206">
        <v>70</v>
      </c>
      <c r="B206">
        <v>70</v>
      </c>
      <c r="C206" t="s">
        <v>12</v>
      </c>
      <c r="D206">
        <v>2215</v>
      </c>
      <c r="E206">
        <v>10.44</v>
      </c>
      <c r="G206">
        <v>1.1821999999999999</v>
      </c>
      <c r="H206">
        <v>6.3800000000000003E-3</v>
      </c>
      <c r="I206">
        <v>1.5409999999999999</v>
      </c>
      <c r="J206">
        <v>147.60499999999999</v>
      </c>
      <c r="K206" t="s">
        <v>14</v>
      </c>
      <c r="L206" s="1">
        <v>44564.873611111114</v>
      </c>
    </row>
    <row r="207" spans="1:13">
      <c r="A207">
        <v>71</v>
      </c>
      <c r="B207">
        <v>71</v>
      </c>
      <c r="C207" t="s">
        <v>12</v>
      </c>
      <c r="D207">
        <v>2216</v>
      </c>
      <c r="E207">
        <v>9.85</v>
      </c>
      <c r="G207">
        <v>0.67034000000000005</v>
      </c>
      <c r="H207">
        <v>4.81E-3</v>
      </c>
      <c r="I207">
        <v>0.872</v>
      </c>
      <c r="J207">
        <v>88.528000000000006</v>
      </c>
      <c r="K207" t="s">
        <v>14</v>
      </c>
      <c r="L207" s="1">
        <v>44564.879861111112</v>
      </c>
      <c r="M207" t="s">
        <v>68</v>
      </c>
    </row>
    <row r="208" spans="1:13">
      <c r="A208">
        <v>72</v>
      </c>
      <c r="B208">
        <v>72</v>
      </c>
      <c r="C208" t="s">
        <v>12</v>
      </c>
      <c r="D208">
        <v>2216</v>
      </c>
      <c r="E208">
        <v>10.33</v>
      </c>
      <c r="G208">
        <v>0.90822999999999998</v>
      </c>
      <c r="H208">
        <v>3.7200000000000002E-3</v>
      </c>
      <c r="I208">
        <v>1.1830000000000001</v>
      </c>
      <c r="J208">
        <v>114.521</v>
      </c>
      <c r="K208" t="s">
        <v>14</v>
      </c>
      <c r="L208" s="1">
        <v>44564.885416666664</v>
      </c>
    </row>
    <row r="209" spans="1:13">
      <c r="A209">
        <v>75</v>
      </c>
      <c r="B209">
        <v>75</v>
      </c>
      <c r="C209" t="s">
        <v>12</v>
      </c>
      <c r="D209">
        <v>2228</v>
      </c>
      <c r="E209">
        <v>10.63</v>
      </c>
      <c r="G209">
        <v>3.9610300000000001</v>
      </c>
      <c r="H209">
        <v>1.9859999999999999E-2</v>
      </c>
      <c r="I209">
        <v>5.1760000000000002</v>
      </c>
      <c r="J209">
        <v>486.92399999999998</v>
      </c>
      <c r="K209" t="s">
        <v>14</v>
      </c>
      <c r="L209" s="1">
        <v>44564.902777777781</v>
      </c>
    </row>
    <row r="210" spans="1:13">
      <c r="A210">
        <v>76</v>
      </c>
      <c r="B210">
        <v>76</v>
      </c>
      <c r="C210" t="s">
        <v>12</v>
      </c>
      <c r="D210">
        <v>2228</v>
      </c>
      <c r="E210">
        <v>10.96</v>
      </c>
      <c r="G210">
        <v>4.1842499999999996</v>
      </c>
      <c r="H210">
        <v>2.1000000000000001E-2</v>
      </c>
      <c r="I210">
        <v>5.468</v>
      </c>
      <c r="J210">
        <v>498.90499999999997</v>
      </c>
      <c r="K210" t="s">
        <v>14</v>
      </c>
      <c r="L210" s="1">
        <v>44564.908333333333</v>
      </c>
    </row>
    <row r="211" spans="1:13">
      <c r="A211">
        <v>77</v>
      </c>
      <c r="B211">
        <v>77</v>
      </c>
      <c r="C211" t="s">
        <v>12</v>
      </c>
      <c r="D211">
        <v>2230</v>
      </c>
      <c r="E211">
        <v>10.44</v>
      </c>
      <c r="G211">
        <v>2.89534</v>
      </c>
      <c r="H211">
        <v>1.524E-2</v>
      </c>
      <c r="I211">
        <v>3.782</v>
      </c>
      <c r="J211">
        <v>362.26100000000002</v>
      </c>
      <c r="K211" t="s">
        <v>14</v>
      </c>
      <c r="L211" s="1">
        <v>44564.914583333331</v>
      </c>
    </row>
    <row r="212" spans="1:13">
      <c r="A212">
        <v>78</v>
      </c>
      <c r="B212">
        <v>78</v>
      </c>
      <c r="C212" t="s">
        <v>12</v>
      </c>
      <c r="D212">
        <v>2230</v>
      </c>
      <c r="E212">
        <v>11.41</v>
      </c>
      <c r="G212">
        <v>3.1834899999999999</v>
      </c>
      <c r="H212">
        <v>1.5469999999999999E-2</v>
      </c>
      <c r="I212">
        <v>4.1589999999999998</v>
      </c>
      <c r="J212">
        <v>364.505</v>
      </c>
      <c r="K212" t="s">
        <v>14</v>
      </c>
      <c r="L212" s="1">
        <v>44564.920138888891</v>
      </c>
    </row>
    <row r="213" spans="1:13">
      <c r="A213">
        <v>79</v>
      </c>
      <c r="B213">
        <v>79</v>
      </c>
      <c r="C213" t="s">
        <v>12</v>
      </c>
      <c r="D213">
        <v>2240</v>
      </c>
      <c r="E213">
        <v>10.130000000000001</v>
      </c>
      <c r="G213">
        <v>3.3704200000000002</v>
      </c>
      <c r="H213">
        <v>1.694E-2</v>
      </c>
      <c r="I213">
        <v>4.4029999999999996</v>
      </c>
      <c r="J213">
        <v>434.65</v>
      </c>
      <c r="K213" t="s">
        <v>14</v>
      </c>
      <c r="L213" s="1">
        <v>44564.925694444442</v>
      </c>
    </row>
    <row r="214" spans="1:13">
      <c r="A214">
        <v>80</v>
      </c>
      <c r="B214">
        <v>80</v>
      </c>
      <c r="C214" t="s">
        <v>12</v>
      </c>
      <c r="D214">
        <v>2240</v>
      </c>
      <c r="E214">
        <v>10.73</v>
      </c>
      <c r="G214">
        <v>3.6333000000000002</v>
      </c>
      <c r="H214">
        <v>1.8329999999999999E-2</v>
      </c>
      <c r="I214">
        <v>4.7469999999999999</v>
      </c>
      <c r="J214">
        <v>442.404</v>
      </c>
      <c r="K214" t="s">
        <v>14</v>
      </c>
      <c r="L214" s="1">
        <v>44564.931250000001</v>
      </c>
    </row>
    <row r="215" spans="1:13">
      <c r="A215">
        <v>81</v>
      </c>
      <c r="B215">
        <v>81</v>
      </c>
      <c r="C215" t="s">
        <v>12</v>
      </c>
      <c r="D215">
        <v>2241</v>
      </c>
      <c r="E215">
        <v>12.11</v>
      </c>
      <c r="G215">
        <v>4.9016500000000001</v>
      </c>
      <c r="H215">
        <v>2.528E-2</v>
      </c>
      <c r="I215">
        <v>6.4059999999999997</v>
      </c>
      <c r="J215">
        <v>528.98400000000004</v>
      </c>
      <c r="K215" t="s">
        <v>14</v>
      </c>
      <c r="L215" s="1">
        <v>44564.938194444447</v>
      </c>
      <c r="M215" t="s">
        <v>68</v>
      </c>
    </row>
    <row r="216" spans="1:13">
      <c r="A216">
        <v>82</v>
      </c>
      <c r="B216">
        <v>82</v>
      </c>
      <c r="C216" t="s">
        <v>12</v>
      </c>
      <c r="D216">
        <v>2241</v>
      </c>
      <c r="E216">
        <v>9.9499999999999993</v>
      </c>
      <c r="G216">
        <v>3.9884900000000001</v>
      </c>
      <c r="H216">
        <v>2.0719999999999999E-2</v>
      </c>
      <c r="I216">
        <v>5.2119999999999997</v>
      </c>
      <c r="J216">
        <v>523.81899999999996</v>
      </c>
      <c r="K216" t="s">
        <v>14</v>
      </c>
      <c r="L216" s="1">
        <v>44564.943749999999</v>
      </c>
    </row>
    <row r="217" spans="1:13">
      <c r="A217">
        <v>83</v>
      </c>
      <c r="B217">
        <v>83</v>
      </c>
      <c r="C217" t="s">
        <v>12</v>
      </c>
      <c r="D217">
        <v>2249</v>
      </c>
      <c r="E217">
        <v>10.17</v>
      </c>
      <c r="G217">
        <v>4.98123</v>
      </c>
      <c r="H217">
        <v>2.546E-2</v>
      </c>
      <c r="I217">
        <v>6.51</v>
      </c>
      <c r="J217">
        <v>640.11800000000005</v>
      </c>
      <c r="K217" t="s">
        <v>14</v>
      </c>
      <c r="L217" s="1">
        <v>44564.949305555558</v>
      </c>
    </row>
    <row r="218" spans="1:13">
      <c r="A218">
        <v>84</v>
      </c>
      <c r="B218">
        <v>84</v>
      </c>
      <c r="C218" t="s">
        <v>12</v>
      </c>
      <c r="D218">
        <v>2249</v>
      </c>
      <c r="E218">
        <v>10.32</v>
      </c>
      <c r="G218">
        <v>5.0844100000000001</v>
      </c>
      <c r="H218">
        <v>2.6030000000000001E-2</v>
      </c>
      <c r="I218">
        <v>6.6449999999999996</v>
      </c>
      <c r="J218">
        <v>643.89499999999998</v>
      </c>
      <c r="K218" t="s">
        <v>14</v>
      </c>
      <c r="L218" s="1">
        <v>44564.954861111109</v>
      </c>
    </row>
    <row r="219" spans="1:13">
      <c r="A219">
        <v>85</v>
      </c>
      <c r="B219">
        <v>85</v>
      </c>
      <c r="C219" t="s">
        <v>12</v>
      </c>
      <c r="D219">
        <v>2254</v>
      </c>
      <c r="E219">
        <v>10.46</v>
      </c>
      <c r="G219">
        <v>1.91923</v>
      </c>
      <c r="H219">
        <v>9.1400000000000006E-3</v>
      </c>
      <c r="I219">
        <v>2.5049999999999999</v>
      </c>
      <c r="J219">
        <v>239.48400000000001</v>
      </c>
      <c r="K219" t="s">
        <v>14</v>
      </c>
      <c r="L219" s="1">
        <v>44564.961111111108</v>
      </c>
    </row>
    <row r="220" spans="1:13">
      <c r="A220">
        <v>86</v>
      </c>
      <c r="B220">
        <v>86</v>
      </c>
      <c r="C220" t="s">
        <v>12</v>
      </c>
      <c r="D220">
        <v>2254</v>
      </c>
      <c r="E220">
        <v>11.03</v>
      </c>
      <c r="G220">
        <v>2.0232100000000002</v>
      </c>
      <c r="H220">
        <v>1.018E-2</v>
      </c>
      <c r="I220">
        <v>2.641</v>
      </c>
      <c r="J220">
        <v>239.43799999999999</v>
      </c>
      <c r="K220" t="s">
        <v>14</v>
      </c>
      <c r="L220" s="1">
        <v>44564.966666666667</v>
      </c>
    </row>
    <row r="221" spans="1:13">
      <c r="A221">
        <v>87</v>
      </c>
      <c r="B221">
        <v>87</v>
      </c>
      <c r="C221" t="s">
        <v>12</v>
      </c>
      <c r="D221">
        <v>2279</v>
      </c>
      <c r="E221">
        <v>10.14</v>
      </c>
      <c r="G221">
        <v>5.6419800000000002</v>
      </c>
      <c r="H221">
        <v>2.8819999999999998E-2</v>
      </c>
      <c r="I221">
        <v>7.375</v>
      </c>
      <c r="J221">
        <v>727.31799999999998</v>
      </c>
      <c r="K221" t="s">
        <v>14</v>
      </c>
      <c r="L221" s="1">
        <v>44564.972222222219</v>
      </c>
    </row>
    <row r="222" spans="1:13">
      <c r="A222">
        <v>88</v>
      </c>
      <c r="B222">
        <v>88</v>
      </c>
      <c r="C222" t="s">
        <v>12</v>
      </c>
      <c r="D222">
        <v>2279</v>
      </c>
      <c r="E222">
        <v>10.88</v>
      </c>
      <c r="G222">
        <v>6.0504199999999999</v>
      </c>
      <c r="H222">
        <v>3.1329999999999997E-2</v>
      </c>
      <c r="I222">
        <v>7.9089999999999998</v>
      </c>
      <c r="J222">
        <v>726.93</v>
      </c>
      <c r="K222" t="s">
        <v>14</v>
      </c>
      <c r="L222" s="1">
        <v>44564.977777777778</v>
      </c>
    </row>
    <row r="223" spans="1:13">
      <c r="A223">
        <v>89</v>
      </c>
      <c r="B223">
        <v>89</v>
      </c>
      <c r="C223" t="s">
        <v>12</v>
      </c>
      <c r="D223">
        <v>2280</v>
      </c>
      <c r="E223">
        <v>9.64</v>
      </c>
      <c r="G223">
        <v>0.69523999999999997</v>
      </c>
      <c r="H223">
        <v>2.99E-3</v>
      </c>
      <c r="I223">
        <v>0.90400000000000003</v>
      </c>
      <c r="J223">
        <v>93.775999999999996</v>
      </c>
      <c r="K223" t="s">
        <v>14</v>
      </c>
      <c r="L223" s="1">
        <v>44564.984027777777</v>
      </c>
    </row>
    <row r="224" spans="1:13">
      <c r="A224">
        <v>90</v>
      </c>
      <c r="B224">
        <v>90</v>
      </c>
      <c r="C224" t="s">
        <v>12</v>
      </c>
      <c r="D224">
        <v>2280</v>
      </c>
      <c r="E224">
        <v>11.18</v>
      </c>
      <c r="G224">
        <v>0.80125000000000002</v>
      </c>
      <c r="H224">
        <v>4.4999999999999997E-3</v>
      </c>
      <c r="I224">
        <v>1.0429999999999999</v>
      </c>
      <c r="J224">
        <v>93.292000000000002</v>
      </c>
      <c r="K224" t="s">
        <v>14</v>
      </c>
      <c r="L224" s="1">
        <v>44564.989583333336</v>
      </c>
    </row>
    <row r="225" spans="1:13">
      <c r="A225">
        <v>93</v>
      </c>
      <c r="B225">
        <v>93</v>
      </c>
      <c r="C225" t="s">
        <v>12</v>
      </c>
      <c r="D225" t="s">
        <v>70</v>
      </c>
      <c r="E225">
        <v>10.25</v>
      </c>
      <c r="G225">
        <v>1.3616299999999999</v>
      </c>
      <c r="H225">
        <v>6.3699999999999998E-3</v>
      </c>
      <c r="I225">
        <v>1.776</v>
      </c>
      <c r="J225">
        <v>173.268</v>
      </c>
      <c r="K225" t="s">
        <v>14</v>
      </c>
      <c r="L225" s="1">
        <v>44565.472916666666</v>
      </c>
    </row>
    <row r="226" spans="1:13">
      <c r="A226">
        <v>94</v>
      </c>
      <c r="B226">
        <v>94</v>
      </c>
      <c r="C226" t="s">
        <v>12</v>
      </c>
      <c r="D226" t="s">
        <v>70</v>
      </c>
      <c r="E226">
        <v>9.74</v>
      </c>
      <c r="G226">
        <v>1.26878</v>
      </c>
      <c r="H226">
        <v>6.3800000000000003E-3</v>
      </c>
      <c r="I226">
        <v>1.6539999999999999</v>
      </c>
      <c r="J226">
        <v>169.815</v>
      </c>
      <c r="K226" t="s">
        <v>14</v>
      </c>
      <c r="L226" s="1">
        <v>44565.478472222225</v>
      </c>
    </row>
    <row r="227" spans="1:13">
      <c r="A227">
        <v>98</v>
      </c>
      <c r="B227">
        <v>98</v>
      </c>
      <c r="C227" t="s">
        <v>12</v>
      </c>
      <c r="D227" t="s">
        <v>72</v>
      </c>
      <c r="E227">
        <v>9.73</v>
      </c>
      <c r="G227">
        <v>1.3421000000000001</v>
      </c>
      <c r="H227">
        <v>7.7000000000000002E-3</v>
      </c>
      <c r="I227">
        <v>1.75</v>
      </c>
      <c r="J227">
        <v>179.85599999999999</v>
      </c>
      <c r="K227" t="s">
        <v>14</v>
      </c>
      <c r="L227" s="1">
        <v>44565.501388888886</v>
      </c>
    </row>
    <row r="228" spans="1:13">
      <c r="A228">
        <v>99</v>
      </c>
      <c r="B228">
        <v>99</v>
      </c>
      <c r="C228" t="s">
        <v>12</v>
      </c>
      <c r="D228" t="s">
        <v>72</v>
      </c>
      <c r="E228">
        <v>10.35</v>
      </c>
      <c r="G228">
        <v>1.4010899999999999</v>
      </c>
      <c r="H228">
        <v>6.9499999999999996E-3</v>
      </c>
      <c r="I228">
        <v>1.8280000000000001</v>
      </c>
      <c r="J228">
        <v>176.61799999999999</v>
      </c>
      <c r="K228" t="s">
        <v>14</v>
      </c>
      <c r="L228" s="1">
        <v>44565.507638888892</v>
      </c>
    </row>
    <row r="229" spans="1:13">
      <c r="A229">
        <v>95</v>
      </c>
      <c r="B229">
        <v>95</v>
      </c>
      <c r="C229" t="s">
        <v>12</v>
      </c>
      <c r="D229" t="s">
        <v>71</v>
      </c>
      <c r="E229">
        <v>9.6999999999999993</v>
      </c>
      <c r="G229">
        <v>0.83601999999999999</v>
      </c>
      <c r="H229">
        <v>4.3299999999999996E-3</v>
      </c>
      <c r="I229">
        <v>1.0880000000000001</v>
      </c>
      <c r="J229">
        <v>112.16500000000001</v>
      </c>
      <c r="K229" t="s">
        <v>14</v>
      </c>
      <c r="L229" s="1">
        <v>44565.484722222223</v>
      </c>
    </row>
    <row r="230" spans="1:13">
      <c r="A230">
        <v>96</v>
      </c>
      <c r="B230">
        <v>96</v>
      </c>
      <c r="C230" t="s">
        <v>12</v>
      </c>
      <c r="D230" t="s">
        <v>71</v>
      </c>
      <c r="E230">
        <v>9.7200000000000006</v>
      </c>
      <c r="G230">
        <v>0.84772000000000003</v>
      </c>
      <c r="H230">
        <v>3.9699999999999996E-3</v>
      </c>
      <c r="I230">
        <v>1.1040000000000001</v>
      </c>
      <c r="J230">
        <v>113.58</v>
      </c>
      <c r="K230" t="s">
        <v>14</v>
      </c>
      <c r="L230" s="1">
        <v>44565.490277777775</v>
      </c>
    </row>
    <row r="231" spans="1:13">
      <c r="L231" s="1"/>
    </row>
    <row r="232" spans="1:13">
      <c r="A232" t="s">
        <v>0</v>
      </c>
      <c r="B232" t="s">
        <v>1</v>
      </c>
      <c r="C232" t="s">
        <v>2</v>
      </c>
      <c r="D232" t="s">
        <v>3</v>
      </c>
      <c r="E232" t="s">
        <v>4</v>
      </c>
      <c r="F232" t="s">
        <v>5</v>
      </c>
      <c r="G232" t="s">
        <v>6</v>
      </c>
      <c r="H232" t="s">
        <v>6</v>
      </c>
      <c r="I232" t="s">
        <v>7</v>
      </c>
      <c r="J232" t="s">
        <v>8</v>
      </c>
      <c r="K232" t="s">
        <v>9</v>
      </c>
      <c r="L232" t="s">
        <v>10</v>
      </c>
      <c r="M232" t="s">
        <v>11</v>
      </c>
    </row>
    <row r="233" spans="1:13">
      <c r="A233">
        <v>1</v>
      </c>
      <c r="B233">
        <v>1</v>
      </c>
      <c r="C233" t="s">
        <v>12</v>
      </c>
      <c r="D233" t="s">
        <v>18</v>
      </c>
      <c r="E233">
        <v>10</v>
      </c>
      <c r="G233">
        <v>4.0000000000000002E-4</v>
      </c>
      <c r="H233">
        <v>-3.2000000000000003E-4</v>
      </c>
      <c r="I233">
        <v>-5.0000000000000001E-3</v>
      </c>
      <c r="J233">
        <v>-0.5</v>
      </c>
      <c r="K233" t="s">
        <v>14</v>
      </c>
      <c r="L233" s="1">
        <v>44564.474999999999</v>
      </c>
    </row>
    <row r="234" spans="1:13">
      <c r="A234">
        <v>8</v>
      </c>
      <c r="B234">
        <v>8</v>
      </c>
      <c r="C234" t="s">
        <v>12</v>
      </c>
      <c r="D234" t="s">
        <v>18</v>
      </c>
      <c r="E234">
        <v>10</v>
      </c>
      <c r="G234">
        <v>-3.8000000000000002E-4</v>
      </c>
      <c r="H234">
        <v>-2.7999999999999998E-4</v>
      </c>
      <c r="I234">
        <v>-6.0000000000000001E-3</v>
      </c>
      <c r="J234">
        <v>-0.6</v>
      </c>
      <c r="K234" t="s">
        <v>14</v>
      </c>
      <c r="L234" s="1">
        <v>44564.515277777777</v>
      </c>
      <c r="M234" t="s">
        <v>62</v>
      </c>
    </row>
    <row r="235" spans="1:13">
      <c r="A235">
        <v>11</v>
      </c>
      <c r="B235">
        <v>11</v>
      </c>
      <c r="C235" t="s">
        <v>12</v>
      </c>
      <c r="D235" t="s">
        <v>22</v>
      </c>
      <c r="E235">
        <v>0</v>
      </c>
      <c r="G235">
        <v>-7.2000000000000005E-4</v>
      </c>
      <c r="H235">
        <v>4.0000000000000003E-5</v>
      </c>
      <c r="I235">
        <v>-6.0000000000000001E-3</v>
      </c>
      <c r="K235" t="s">
        <v>14</v>
      </c>
      <c r="L235" s="1">
        <v>44564.532638888886</v>
      </c>
    </row>
    <row r="236" spans="1:13">
      <c r="A236">
        <v>25</v>
      </c>
      <c r="B236">
        <v>25</v>
      </c>
      <c r="C236" t="s">
        <v>12</v>
      </c>
      <c r="D236" t="s">
        <v>18</v>
      </c>
      <c r="E236">
        <v>0</v>
      </c>
      <c r="G236">
        <v>-1.2999999999999999E-4</v>
      </c>
      <c r="H236">
        <v>1.47E-3</v>
      </c>
      <c r="I236">
        <v>-5.0000000000000001E-3</v>
      </c>
      <c r="K236" t="s">
        <v>14</v>
      </c>
      <c r="L236" s="1">
        <v>44564.613888888889</v>
      </c>
    </row>
    <row r="237" spans="1:13">
      <c r="A237">
        <v>37</v>
      </c>
      <c r="B237">
        <v>37</v>
      </c>
      <c r="C237" t="s">
        <v>12</v>
      </c>
      <c r="D237" t="s">
        <v>22</v>
      </c>
      <c r="E237">
        <v>0</v>
      </c>
      <c r="G237">
        <v>-6.6E-4</v>
      </c>
      <c r="H237">
        <v>-8.0000000000000007E-5</v>
      </c>
      <c r="I237">
        <v>-6.0000000000000001E-3</v>
      </c>
      <c r="K237" t="s">
        <v>14</v>
      </c>
      <c r="L237" s="1">
        <v>44564.682638888888</v>
      </c>
    </row>
    <row r="238" spans="1:13">
      <c r="A238">
        <v>49</v>
      </c>
      <c r="B238">
        <v>49</v>
      </c>
      <c r="C238" t="s">
        <v>12</v>
      </c>
      <c r="D238" t="s">
        <v>22</v>
      </c>
      <c r="E238">
        <v>0</v>
      </c>
      <c r="G238">
        <v>-5.9000000000000003E-4</v>
      </c>
      <c r="H238">
        <v>-2.9E-4</v>
      </c>
      <c r="I238">
        <v>-6.0000000000000001E-3</v>
      </c>
      <c r="K238" t="s">
        <v>14</v>
      </c>
      <c r="L238" s="1">
        <v>44564.752083333333</v>
      </c>
    </row>
    <row r="239" spans="1:13">
      <c r="A239">
        <v>61</v>
      </c>
      <c r="B239">
        <v>61</v>
      </c>
      <c r="C239" t="s">
        <v>12</v>
      </c>
      <c r="D239" t="s">
        <v>22</v>
      </c>
      <c r="E239">
        <v>0</v>
      </c>
      <c r="G239">
        <v>-4.0000000000000003E-5</v>
      </c>
      <c r="H239">
        <v>-6.0000000000000002E-5</v>
      </c>
      <c r="I239">
        <v>-5.0000000000000001E-3</v>
      </c>
      <c r="K239" t="s">
        <v>14</v>
      </c>
      <c r="L239" s="1">
        <v>44564.822222222225</v>
      </c>
    </row>
    <row r="240" spans="1:13">
      <c r="A240">
        <v>73</v>
      </c>
      <c r="B240">
        <v>73</v>
      </c>
      <c r="C240" t="s">
        <v>12</v>
      </c>
      <c r="D240" t="s">
        <v>22</v>
      </c>
      <c r="E240">
        <v>0</v>
      </c>
      <c r="G240">
        <v>-5.1999999999999995E-4</v>
      </c>
      <c r="H240">
        <v>-5.0000000000000002E-5</v>
      </c>
      <c r="I240">
        <v>-6.0000000000000001E-3</v>
      </c>
      <c r="K240" t="s">
        <v>14</v>
      </c>
      <c r="L240" s="1">
        <v>44564.89166666667</v>
      </c>
    </row>
    <row r="241" spans="1:17">
      <c r="A241">
        <v>92</v>
      </c>
      <c r="B241">
        <v>92</v>
      </c>
      <c r="C241" t="s">
        <v>12</v>
      </c>
      <c r="D241" t="s">
        <v>22</v>
      </c>
      <c r="E241">
        <v>0</v>
      </c>
      <c r="G241">
        <v>1.1E-4</v>
      </c>
      <c r="H241">
        <v>6.2E-4</v>
      </c>
      <c r="I241">
        <v>-5.0000000000000001E-3</v>
      </c>
      <c r="K241" t="s">
        <v>14</v>
      </c>
      <c r="L241" s="1">
        <v>44565.467361111114</v>
      </c>
    </row>
    <row r="242" spans="1:17">
      <c r="A242">
        <v>97</v>
      </c>
      <c r="B242">
        <v>97</v>
      </c>
      <c r="C242" t="s">
        <v>12</v>
      </c>
      <c r="D242" t="s">
        <v>22</v>
      </c>
      <c r="E242">
        <v>0</v>
      </c>
      <c r="G242">
        <v>-4.8000000000000001E-4</v>
      </c>
      <c r="H242">
        <v>9.0000000000000006E-5</v>
      </c>
      <c r="I242">
        <v>-6.0000000000000001E-3</v>
      </c>
      <c r="K242" t="s">
        <v>14</v>
      </c>
      <c r="L242" s="1">
        <v>44565.495833333334</v>
      </c>
    </row>
    <row r="243" spans="1:17">
      <c r="A243" s="28">
        <v>9</v>
      </c>
      <c r="B243" s="28">
        <v>9</v>
      </c>
      <c r="C243" s="28" t="s">
        <v>12</v>
      </c>
      <c r="D243" s="28" t="s">
        <v>63</v>
      </c>
      <c r="E243" s="28">
        <v>10</v>
      </c>
      <c r="F243" s="28"/>
      <c r="G243" s="28">
        <v>1.64621</v>
      </c>
      <c r="H243" s="28">
        <v>8.7799999999999996E-3</v>
      </c>
      <c r="I243" s="28">
        <v>2.1480000000000001</v>
      </c>
      <c r="J243" s="28">
        <v>214.8</v>
      </c>
      <c r="K243" s="28" t="s">
        <v>14</v>
      </c>
      <c r="L243" s="29">
        <v>44564.520833333336</v>
      </c>
      <c r="M243" s="28" t="s">
        <v>62</v>
      </c>
      <c r="N243" s="28"/>
    </row>
    <row r="244" spans="1:17">
      <c r="A244" s="28">
        <v>10</v>
      </c>
      <c r="B244" s="28">
        <v>10</v>
      </c>
      <c r="C244" s="28" t="s">
        <v>12</v>
      </c>
      <c r="D244" s="28" t="s">
        <v>63</v>
      </c>
      <c r="E244" s="28">
        <v>10</v>
      </c>
      <c r="F244" s="28"/>
      <c r="G244" s="28">
        <v>1.7683800000000001</v>
      </c>
      <c r="H244" s="28">
        <v>9.1400000000000006E-3</v>
      </c>
      <c r="I244" s="28">
        <v>2.3079999999999998</v>
      </c>
      <c r="J244" s="28">
        <v>230.8</v>
      </c>
      <c r="K244" s="28" t="s">
        <v>14</v>
      </c>
      <c r="L244" s="29">
        <v>44564.526388888888</v>
      </c>
      <c r="M244" s="28" t="s">
        <v>62</v>
      </c>
      <c r="N244" s="28"/>
    </row>
    <row r="245" spans="1:17">
      <c r="A245">
        <v>12</v>
      </c>
      <c r="B245">
        <v>12</v>
      </c>
      <c r="C245" t="s">
        <v>12</v>
      </c>
      <c r="D245" t="s">
        <v>63</v>
      </c>
      <c r="E245">
        <v>10.27</v>
      </c>
      <c r="G245">
        <v>1.6567799999999999</v>
      </c>
      <c r="H245">
        <v>7.2300000000000003E-3</v>
      </c>
      <c r="I245">
        <v>2.1619999999999999</v>
      </c>
      <c r="J245">
        <v>210.51599999999999</v>
      </c>
      <c r="K245" t="s">
        <v>14</v>
      </c>
      <c r="L245" s="1">
        <v>44564.538194444445</v>
      </c>
    </row>
    <row r="246" spans="1:17">
      <c r="A246">
        <v>26</v>
      </c>
      <c r="B246">
        <v>26</v>
      </c>
      <c r="C246" t="s">
        <v>12</v>
      </c>
      <c r="D246" t="s">
        <v>63</v>
      </c>
      <c r="E246">
        <v>9.3699999999999992</v>
      </c>
      <c r="G246">
        <v>1.4847699999999999</v>
      </c>
      <c r="H246">
        <v>6.7600000000000004E-3</v>
      </c>
      <c r="I246">
        <v>1.9370000000000001</v>
      </c>
      <c r="J246">
        <v>206.72399999999999</v>
      </c>
      <c r="K246" t="s">
        <v>14</v>
      </c>
      <c r="L246" s="1">
        <v>44564.619444444441</v>
      </c>
    </row>
    <row r="247" spans="1:17">
      <c r="A247">
        <v>38</v>
      </c>
      <c r="B247">
        <v>38</v>
      </c>
      <c r="C247" t="s">
        <v>12</v>
      </c>
      <c r="D247" t="s">
        <v>63</v>
      </c>
      <c r="E247">
        <v>10.119999999999999</v>
      </c>
      <c r="G247">
        <v>1.6179600000000001</v>
      </c>
      <c r="H247">
        <v>7.4200000000000004E-3</v>
      </c>
      <c r="I247">
        <v>2.1110000000000002</v>
      </c>
      <c r="J247">
        <v>208.59700000000001</v>
      </c>
      <c r="K247" t="s">
        <v>14</v>
      </c>
      <c r="L247" s="1">
        <v>44564.688888888886</v>
      </c>
    </row>
    <row r="248" spans="1:17">
      <c r="A248">
        <v>50</v>
      </c>
      <c r="B248">
        <v>50</v>
      </c>
      <c r="C248" t="s">
        <v>12</v>
      </c>
      <c r="D248" t="s">
        <v>63</v>
      </c>
      <c r="E248">
        <v>10.029999999999999</v>
      </c>
      <c r="G248">
        <v>1.6079300000000001</v>
      </c>
      <c r="H248">
        <v>7.7999999999999996E-3</v>
      </c>
      <c r="I248">
        <v>2.0979999999999999</v>
      </c>
      <c r="J248">
        <v>209.172</v>
      </c>
      <c r="K248" t="s">
        <v>14</v>
      </c>
      <c r="L248" s="1">
        <v>44564.757638888892</v>
      </c>
    </row>
    <row r="249" spans="1:17">
      <c r="A249">
        <v>62</v>
      </c>
      <c r="B249">
        <v>62</v>
      </c>
      <c r="C249" t="s">
        <v>12</v>
      </c>
      <c r="D249" t="s">
        <v>63</v>
      </c>
      <c r="E249">
        <v>9.89</v>
      </c>
      <c r="G249">
        <v>1.5623499999999999</v>
      </c>
      <c r="H249">
        <v>8.4600000000000005E-3</v>
      </c>
      <c r="I249">
        <v>2.0379999999999998</v>
      </c>
      <c r="J249">
        <v>206.06700000000001</v>
      </c>
      <c r="K249" t="s">
        <v>14</v>
      </c>
      <c r="L249" s="1">
        <v>44564.827777777777</v>
      </c>
    </row>
    <row r="250" spans="1:17">
      <c r="A250">
        <v>74</v>
      </c>
      <c r="B250">
        <v>74</v>
      </c>
      <c r="C250" t="s">
        <v>12</v>
      </c>
      <c r="D250" t="s">
        <v>63</v>
      </c>
      <c r="E250">
        <v>10.119999999999999</v>
      </c>
      <c r="G250">
        <v>1.5905499999999999</v>
      </c>
      <c r="H250">
        <v>7.28E-3</v>
      </c>
      <c r="I250">
        <v>2.0750000000000002</v>
      </c>
      <c r="J250">
        <v>205.04</v>
      </c>
      <c r="K250" t="s">
        <v>14</v>
      </c>
      <c r="L250" s="1">
        <v>44564.897222222222</v>
      </c>
    </row>
    <row r="251" spans="1:17">
      <c r="A251" s="28">
        <v>91</v>
      </c>
      <c r="B251" s="28">
        <v>91</v>
      </c>
      <c r="C251" s="28" t="s">
        <v>12</v>
      </c>
      <c r="D251" s="28" t="s">
        <v>63</v>
      </c>
      <c r="E251" s="28">
        <v>10.32</v>
      </c>
      <c r="F251" s="28"/>
      <c r="G251" s="28">
        <v>1.4503299999999999</v>
      </c>
      <c r="H251" s="28">
        <v>7.2899999999999996E-3</v>
      </c>
      <c r="I251" s="28">
        <v>1.8919999999999999</v>
      </c>
      <c r="J251" s="28">
        <v>183.333</v>
      </c>
      <c r="K251" s="28" t="s">
        <v>14</v>
      </c>
      <c r="L251" s="29">
        <v>44565.461805555555</v>
      </c>
      <c r="M251" s="28" t="s">
        <v>69</v>
      </c>
      <c r="N251" s="28"/>
      <c r="O251" s="28"/>
      <c r="P251" s="28"/>
      <c r="Q251" s="28"/>
    </row>
    <row r="252" spans="1:17">
      <c r="A252">
        <v>100</v>
      </c>
      <c r="B252">
        <v>100</v>
      </c>
      <c r="C252" t="s">
        <v>12</v>
      </c>
      <c r="D252" t="s">
        <v>63</v>
      </c>
      <c r="E252">
        <v>10.02</v>
      </c>
      <c r="G252">
        <v>1.58216</v>
      </c>
      <c r="H252">
        <v>7.1199999999999996E-3</v>
      </c>
      <c r="I252">
        <v>2.0640000000000001</v>
      </c>
      <c r="J252">
        <v>205.988</v>
      </c>
      <c r="K252" t="s">
        <v>14</v>
      </c>
      <c r="L252" s="1">
        <v>44565.513194444444</v>
      </c>
    </row>
    <row r="254" spans="1:17">
      <c r="A254">
        <v>2</v>
      </c>
      <c r="B254">
        <v>2</v>
      </c>
      <c r="C254" t="s">
        <v>12</v>
      </c>
      <c r="D254">
        <v>0.1</v>
      </c>
      <c r="E254">
        <v>10</v>
      </c>
      <c r="G254">
        <v>7.1669999999999998E-2</v>
      </c>
      <c r="H254">
        <v>1.1100000000000001E-3</v>
      </c>
      <c r="I254">
        <v>8.8999999999999996E-2</v>
      </c>
      <c r="J254">
        <v>8.9</v>
      </c>
      <c r="K254" t="s">
        <v>14</v>
      </c>
      <c r="L254" s="1">
        <v>44564.480555555558</v>
      </c>
    </row>
    <row r="255" spans="1:17">
      <c r="A255">
        <v>3</v>
      </c>
      <c r="B255">
        <v>3</v>
      </c>
      <c r="C255" t="s">
        <v>12</v>
      </c>
      <c r="D255">
        <v>0.1</v>
      </c>
      <c r="E255">
        <v>10</v>
      </c>
      <c r="G255">
        <v>7.7450000000000005E-2</v>
      </c>
      <c r="H255">
        <v>1.2999999999999999E-4</v>
      </c>
      <c r="I255">
        <v>9.6000000000000002E-2</v>
      </c>
      <c r="J255">
        <v>9.6</v>
      </c>
      <c r="K255" t="s">
        <v>14</v>
      </c>
      <c r="L255" s="1">
        <v>44564.486111111109</v>
      </c>
      <c r="M255" t="s">
        <v>61</v>
      </c>
    </row>
    <row r="256" spans="1:17">
      <c r="A256">
        <v>4</v>
      </c>
      <c r="B256">
        <v>4</v>
      </c>
      <c r="C256" t="s">
        <v>12</v>
      </c>
      <c r="D256">
        <v>0.1</v>
      </c>
      <c r="E256">
        <v>10</v>
      </c>
      <c r="G256">
        <v>7.6530000000000001E-2</v>
      </c>
      <c r="H256">
        <v>3.5E-4</v>
      </c>
      <c r="I256">
        <v>9.5000000000000001E-2</v>
      </c>
      <c r="J256">
        <v>9.5</v>
      </c>
      <c r="K256" t="s">
        <v>14</v>
      </c>
      <c r="L256" s="1">
        <v>44564.492361111108</v>
      </c>
    </row>
    <row r="257" spans="1:12">
      <c r="A257">
        <v>5</v>
      </c>
      <c r="B257">
        <v>5</v>
      </c>
      <c r="C257" t="s">
        <v>12</v>
      </c>
      <c r="D257">
        <v>1</v>
      </c>
      <c r="E257">
        <v>10</v>
      </c>
      <c r="G257">
        <v>0.79234000000000004</v>
      </c>
      <c r="H257">
        <v>3.16E-3</v>
      </c>
      <c r="I257">
        <v>1.0309999999999999</v>
      </c>
      <c r="J257">
        <v>103.1</v>
      </c>
      <c r="K257" t="s">
        <v>14</v>
      </c>
      <c r="L257" s="1">
        <v>44564.497916666667</v>
      </c>
    </row>
    <row r="258" spans="1:12">
      <c r="A258">
        <v>6</v>
      </c>
      <c r="B258">
        <v>6</v>
      </c>
      <c r="C258" t="s">
        <v>12</v>
      </c>
      <c r="D258">
        <v>1</v>
      </c>
      <c r="E258">
        <v>10</v>
      </c>
      <c r="G258">
        <v>0.73458000000000001</v>
      </c>
      <c r="H258">
        <v>4.2599999999999999E-3</v>
      </c>
      <c r="I258">
        <v>0.95599999999999996</v>
      </c>
      <c r="J258">
        <v>95.6</v>
      </c>
      <c r="K258" t="s">
        <v>14</v>
      </c>
      <c r="L258" s="1">
        <v>44564.503472222219</v>
      </c>
    </row>
    <row r="259" spans="1:12">
      <c r="A259">
        <v>7</v>
      </c>
      <c r="B259">
        <v>7</v>
      </c>
      <c r="C259" t="s">
        <v>12</v>
      </c>
      <c r="D259">
        <v>1</v>
      </c>
      <c r="E259">
        <v>10</v>
      </c>
      <c r="G259">
        <v>0.80196999999999996</v>
      </c>
      <c r="H259">
        <v>4.6299999999999996E-3</v>
      </c>
      <c r="I259">
        <v>1.044</v>
      </c>
      <c r="J259">
        <v>104.4</v>
      </c>
      <c r="K259" t="s">
        <v>14</v>
      </c>
      <c r="L259" s="1">
        <v>44564.509027777778</v>
      </c>
    </row>
    <row r="260" spans="1:12">
      <c r="L260" s="1"/>
    </row>
  </sheetData>
  <sortState ref="A156:M252">
    <sortCondition ref="D156:D2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03"/>
  <sheetViews>
    <sheetView topLeftCell="A106" workbookViewId="0">
      <selection activeCell="N195" sqref="N195"/>
    </sheetView>
  </sheetViews>
  <sheetFormatPr defaultRowHeight="15"/>
  <cols>
    <col min="1" max="1" width="4" bestFit="1" customWidth="1"/>
    <col min="2" max="2" width="11" bestFit="1" customWidth="1"/>
    <col min="3" max="3" width="16.42578125" bestFit="1" customWidth="1"/>
    <col min="4" max="4" width="12.28515625" bestFit="1" customWidth="1"/>
    <col min="5" max="5" width="9.42578125" bestFit="1" customWidth="1"/>
    <col min="6" max="6" width="12" bestFit="1" customWidth="1"/>
    <col min="7" max="8" width="9.7109375" bestFit="1" customWidth="1"/>
    <col min="9" max="9" width="9.5703125" bestFit="1" customWidth="1"/>
    <col min="10" max="10" width="10.7109375" bestFit="1" customWidth="1"/>
    <col min="11" max="11" width="6.5703125" bestFit="1" customWidth="1"/>
    <col min="12" max="12" width="15.85546875" bestFit="1" customWidth="1"/>
    <col min="13" max="13" width="12.28515625" bestFit="1" customWidth="1"/>
    <col min="14" max="16" width="9.28515625" bestFit="1" customWidth="1"/>
    <col min="18" max="18" width="12.5703125" style="30" bestFit="1" customWidth="1"/>
    <col min="19" max="19" width="22.85546875" customWidth="1"/>
    <col min="20" max="20" width="19" customWidth="1"/>
    <col min="21" max="21" width="26.5703125" customWidth="1"/>
    <col min="22" max="23" width="22.85546875" customWidth="1"/>
    <col min="24" max="24" width="2.7109375" customWidth="1"/>
    <col min="25" max="25" width="8.42578125" customWidth="1"/>
    <col min="26" max="26" width="9.7109375" customWidth="1"/>
    <col min="27" max="27" width="10.85546875" customWidth="1"/>
    <col min="28" max="28" width="18.28515625" customWidth="1"/>
    <col min="29" max="29" width="15.7109375" customWidth="1"/>
    <col min="30" max="35" width="22.85546875" customWidth="1"/>
  </cols>
  <sheetData>
    <row r="1" spans="1:3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3</v>
      </c>
      <c r="N1" t="s">
        <v>30</v>
      </c>
      <c r="O1" t="s">
        <v>31</v>
      </c>
      <c r="P1" t="s">
        <v>32</v>
      </c>
      <c r="R1" s="30" t="s">
        <v>3</v>
      </c>
      <c r="S1" s="7" t="s">
        <v>33</v>
      </c>
      <c r="T1" s="7" t="s">
        <v>34</v>
      </c>
      <c r="U1" s="8" t="s">
        <v>35</v>
      </c>
      <c r="V1" s="9" t="s">
        <v>36</v>
      </c>
      <c r="W1" s="9" t="s">
        <v>37</v>
      </c>
      <c r="X1" s="10"/>
      <c r="Y1" s="7" t="s">
        <v>38</v>
      </c>
      <c r="Z1" s="7" t="s">
        <v>39</v>
      </c>
      <c r="AA1" s="11" t="s">
        <v>40</v>
      </c>
      <c r="AB1" s="7" t="s">
        <v>41</v>
      </c>
      <c r="AC1" s="7" t="s">
        <v>42</v>
      </c>
      <c r="AD1" s="7" t="s">
        <v>43</v>
      </c>
      <c r="AE1" s="7" t="s">
        <v>44</v>
      </c>
      <c r="AF1" s="7" t="s">
        <v>45</v>
      </c>
      <c r="AG1" s="7" t="s">
        <v>46</v>
      </c>
      <c r="AH1" s="7" t="s">
        <v>47</v>
      </c>
      <c r="AI1" s="7" t="s">
        <v>48</v>
      </c>
    </row>
    <row r="2" spans="1:35">
      <c r="A2">
        <v>13</v>
      </c>
      <c r="B2">
        <v>13</v>
      </c>
      <c r="C2" t="s">
        <v>12</v>
      </c>
      <c r="D2">
        <v>2116</v>
      </c>
      <c r="E2">
        <v>10.36</v>
      </c>
      <c r="G2">
        <v>1.59161</v>
      </c>
      <c r="H2">
        <v>8.1700000000000002E-3</v>
      </c>
      <c r="I2">
        <v>2.077</v>
      </c>
      <c r="J2">
        <v>200.483</v>
      </c>
      <c r="K2" t="s">
        <v>14</v>
      </c>
      <c r="L2" s="1">
        <v>44564.544444444444</v>
      </c>
      <c r="M2">
        <v>2116</v>
      </c>
      <c r="N2">
        <f>AVERAGE(J2:J3)</f>
        <v>200.916</v>
      </c>
      <c r="O2">
        <f>_xlfn.STDEV.P(J2:J3)</f>
        <v>0.43299999999999272</v>
      </c>
      <c r="P2">
        <f>O2/N2*100</f>
        <v>0.21551295068585516</v>
      </c>
      <c r="R2" s="30">
        <v>2128</v>
      </c>
      <c r="S2" s="12">
        <v>2128</v>
      </c>
      <c r="T2" s="13">
        <v>44333</v>
      </c>
      <c r="U2" s="14" t="s">
        <v>49</v>
      </c>
      <c r="V2" s="15">
        <v>34.294736</v>
      </c>
      <c r="W2" s="15">
        <v>-78.474197500000002</v>
      </c>
      <c r="X2" s="12"/>
      <c r="Y2" s="12" t="s">
        <v>50</v>
      </c>
      <c r="Z2" s="12"/>
      <c r="AA2" s="16"/>
      <c r="AB2" s="12">
        <v>190.4</v>
      </c>
      <c r="AC2" s="12">
        <v>107</v>
      </c>
      <c r="AD2" s="12">
        <v>48.2</v>
      </c>
      <c r="AE2" s="12">
        <v>15.6</v>
      </c>
      <c r="AF2" s="12">
        <v>27.2</v>
      </c>
      <c r="AG2" s="12">
        <v>15.8</v>
      </c>
      <c r="AH2" s="12">
        <v>17</v>
      </c>
      <c r="AI2" s="12">
        <v>12.7</v>
      </c>
    </row>
    <row r="3" spans="1:35">
      <c r="A3">
        <v>14</v>
      </c>
      <c r="B3">
        <v>14</v>
      </c>
      <c r="C3" t="s">
        <v>12</v>
      </c>
      <c r="D3">
        <v>2116</v>
      </c>
      <c r="E3">
        <v>10.38</v>
      </c>
      <c r="G3">
        <v>1.6017999999999999</v>
      </c>
      <c r="H3">
        <v>7.62E-3</v>
      </c>
      <c r="I3">
        <v>2.09</v>
      </c>
      <c r="J3">
        <v>201.34899999999999</v>
      </c>
      <c r="K3" t="s">
        <v>14</v>
      </c>
      <c r="L3" s="1">
        <v>44564.55</v>
      </c>
      <c r="M3">
        <v>2116</v>
      </c>
      <c r="R3" s="30">
        <v>2177</v>
      </c>
      <c r="S3" s="2">
        <v>2177</v>
      </c>
      <c r="T3" s="17">
        <v>44431</v>
      </c>
      <c r="U3" s="14" t="s">
        <v>51</v>
      </c>
      <c r="V3" s="18">
        <v>34.303136299999998</v>
      </c>
      <c r="W3" s="18">
        <v>-78.553277699999995</v>
      </c>
      <c r="X3" s="2"/>
      <c r="Y3" s="2" t="s">
        <v>50</v>
      </c>
      <c r="Z3" s="2"/>
      <c r="AA3" s="19"/>
      <c r="AB3" s="2">
        <v>122.2</v>
      </c>
      <c r="AC3" s="2">
        <v>60.8</v>
      </c>
      <c r="AD3" s="2">
        <v>27.8</v>
      </c>
      <c r="AE3" s="2">
        <v>9.8000000000000007</v>
      </c>
      <c r="AF3" s="2">
        <v>16</v>
      </c>
      <c r="AG3" s="2">
        <v>8.8000000000000007</v>
      </c>
      <c r="AH3" s="2">
        <v>8.4</v>
      </c>
      <c r="AI3" s="2">
        <v>7.8</v>
      </c>
    </row>
    <row r="4" spans="1:35">
      <c r="A4">
        <v>15</v>
      </c>
      <c r="B4">
        <v>15</v>
      </c>
      <c r="C4" t="s">
        <v>12</v>
      </c>
      <c r="D4">
        <v>2117</v>
      </c>
      <c r="E4">
        <v>9.7899999999999991</v>
      </c>
      <c r="G4">
        <v>1.2027600000000001</v>
      </c>
      <c r="H4">
        <v>5.8100000000000001E-3</v>
      </c>
      <c r="I4">
        <v>1.5680000000000001</v>
      </c>
      <c r="J4">
        <v>160.16300000000001</v>
      </c>
      <c r="K4" t="s">
        <v>14</v>
      </c>
      <c r="L4" s="1">
        <v>44564.555555555555</v>
      </c>
      <c r="M4">
        <v>2117</v>
      </c>
      <c r="N4">
        <f>AVERAGE(J4:J5)</f>
        <v>161.85650000000001</v>
      </c>
      <c r="O4">
        <f>_xlfn.STDEV.P(J4:J5)</f>
        <v>1.6935000000000002</v>
      </c>
      <c r="P4">
        <f>O4/N4*100</f>
        <v>1.0462971829985204</v>
      </c>
      <c r="R4" s="30">
        <v>2202</v>
      </c>
      <c r="S4" s="12">
        <v>2202</v>
      </c>
      <c r="T4" s="13">
        <v>44333</v>
      </c>
      <c r="U4" s="14" t="s">
        <v>52</v>
      </c>
      <c r="V4" s="15">
        <v>34.293796999999998</v>
      </c>
      <c r="W4" s="15">
        <v>-78.472964000000005</v>
      </c>
      <c r="X4" s="12"/>
      <c r="Y4" s="12" t="s">
        <v>50</v>
      </c>
      <c r="Z4" s="12"/>
      <c r="AA4" s="16"/>
      <c r="AB4" s="12">
        <v>197.8</v>
      </c>
      <c r="AC4" s="12">
        <v>103.6</v>
      </c>
      <c r="AD4" s="12">
        <v>46.8</v>
      </c>
      <c r="AE4" s="12">
        <v>17.2</v>
      </c>
      <c r="AF4" s="12">
        <v>26.8</v>
      </c>
      <c r="AG4" s="12">
        <v>16.8</v>
      </c>
      <c r="AH4" s="12">
        <v>14.8</v>
      </c>
      <c r="AI4" s="12">
        <v>12.6</v>
      </c>
    </row>
    <row r="5" spans="1:35">
      <c r="A5">
        <v>16</v>
      </c>
      <c r="B5">
        <v>16</v>
      </c>
      <c r="C5" t="s">
        <v>12</v>
      </c>
      <c r="D5">
        <v>2117</v>
      </c>
      <c r="E5">
        <v>10.48</v>
      </c>
      <c r="G5">
        <v>1.3146</v>
      </c>
      <c r="H5">
        <v>5.1500000000000001E-3</v>
      </c>
      <c r="I5">
        <v>1.714</v>
      </c>
      <c r="J5">
        <v>163.55000000000001</v>
      </c>
      <c r="K5" t="s">
        <v>14</v>
      </c>
      <c r="L5" s="1">
        <v>44564.561111111114</v>
      </c>
      <c r="M5">
        <v>2117</v>
      </c>
      <c r="R5" s="30">
        <v>2211</v>
      </c>
      <c r="S5" s="12">
        <v>2211</v>
      </c>
      <c r="T5" s="13">
        <v>44333</v>
      </c>
      <c r="U5" s="14" t="s">
        <v>51</v>
      </c>
      <c r="V5" s="15">
        <v>34.293880299999998</v>
      </c>
      <c r="W5" s="15">
        <v>-78.549432499999995</v>
      </c>
      <c r="X5" s="12"/>
      <c r="Y5" s="12" t="s">
        <v>53</v>
      </c>
      <c r="Z5" s="12"/>
      <c r="AA5" s="16"/>
      <c r="AB5" s="12">
        <v>115.1</v>
      </c>
      <c r="AC5" s="12">
        <v>57.6</v>
      </c>
      <c r="AD5" s="12">
        <v>24.9</v>
      </c>
      <c r="AE5" s="12">
        <v>8</v>
      </c>
      <c r="AF5" s="12">
        <v>14.5</v>
      </c>
      <c r="AG5" s="12">
        <v>8</v>
      </c>
      <c r="AH5" s="12">
        <v>7.8</v>
      </c>
      <c r="AI5" s="12">
        <v>6.6</v>
      </c>
    </row>
    <row r="6" spans="1:35">
      <c r="A6">
        <v>17</v>
      </c>
      <c r="B6">
        <v>17</v>
      </c>
      <c r="C6" t="s">
        <v>12</v>
      </c>
      <c r="D6">
        <v>2118</v>
      </c>
      <c r="E6">
        <v>9.9</v>
      </c>
      <c r="G6">
        <v>1.3612299999999999</v>
      </c>
      <c r="H6">
        <v>6.8999999999999999E-3</v>
      </c>
      <c r="I6">
        <v>1.7749999999999999</v>
      </c>
      <c r="J6">
        <v>179.29300000000001</v>
      </c>
      <c r="K6" t="s">
        <v>14</v>
      </c>
      <c r="L6" s="1">
        <v>44564.567361111112</v>
      </c>
      <c r="M6">
        <v>2118</v>
      </c>
      <c r="N6">
        <f>AVERAGE(J6:J7)</f>
        <v>179.655</v>
      </c>
      <c r="O6">
        <f>_xlfn.STDEV.P(J6:J7)</f>
        <v>0.36199999999999477</v>
      </c>
      <c r="P6">
        <f>O6/N6*100</f>
        <v>0.20149731429684381</v>
      </c>
      <c r="R6" s="30">
        <v>2212</v>
      </c>
      <c r="S6" s="12">
        <v>2212</v>
      </c>
      <c r="T6" s="13">
        <v>44334</v>
      </c>
      <c r="U6" s="14" t="s">
        <v>51</v>
      </c>
      <c r="V6" s="15">
        <v>34.297787</v>
      </c>
      <c r="W6" s="20">
        <v>-78.477428000000003</v>
      </c>
      <c r="X6" s="12"/>
      <c r="Y6" s="12" t="s">
        <v>50</v>
      </c>
      <c r="Z6" s="12"/>
      <c r="AA6" s="16"/>
      <c r="AB6" s="12">
        <v>210</v>
      </c>
      <c r="AC6" s="12">
        <v>113</v>
      </c>
      <c r="AD6" s="12">
        <v>58</v>
      </c>
      <c r="AE6" s="12">
        <v>17.100000000000001</v>
      </c>
      <c r="AF6" s="12">
        <v>29.6</v>
      </c>
      <c r="AG6" s="12">
        <v>17.2</v>
      </c>
      <c r="AH6" s="12">
        <v>18.8</v>
      </c>
      <c r="AI6" s="12">
        <v>13.7</v>
      </c>
    </row>
    <row r="7" spans="1:35">
      <c r="A7">
        <v>18</v>
      </c>
      <c r="B7">
        <v>18</v>
      </c>
      <c r="C7" t="s">
        <v>12</v>
      </c>
      <c r="D7">
        <v>2118</v>
      </c>
      <c r="E7">
        <v>11.91</v>
      </c>
      <c r="G7">
        <v>1.6432199999999999</v>
      </c>
      <c r="H7">
        <v>7.3699999999999998E-3</v>
      </c>
      <c r="I7">
        <v>2.1440000000000001</v>
      </c>
      <c r="J7">
        <v>180.017</v>
      </c>
      <c r="K7" t="s">
        <v>14</v>
      </c>
      <c r="L7" s="1">
        <v>44564.572916666664</v>
      </c>
      <c r="M7">
        <v>2118</v>
      </c>
      <c r="R7" s="30">
        <v>2216</v>
      </c>
      <c r="S7" s="12">
        <v>2216</v>
      </c>
      <c r="T7" s="13">
        <v>44315</v>
      </c>
      <c r="U7" s="14" t="s">
        <v>54</v>
      </c>
      <c r="V7" s="15">
        <v>34.209637000000001</v>
      </c>
      <c r="W7" s="15">
        <v>-77.931629999999998</v>
      </c>
      <c r="X7" s="12"/>
      <c r="Y7" s="12" t="s">
        <v>50</v>
      </c>
      <c r="Z7" s="12"/>
      <c r="AA7" s="16"/>
      <c r="AB7" s="12">
        <v>352.8</v>
      </c>
      <c r="AC7" s="12">
        <v>190.8</v>
      </c>
      <c r="AD7" s="12">
        <v>97</v>
      </c>
      <c r="AE7" s="12">
        <v>27</v>
      </c>
      <c r="AF7" s="12">
        <v>55.6</v>
      </c>
      <c r="AG7" s="12">
        <v>33</v>
      </c>
      <c r="AH7" s="12">
        <v>37.799999999999997</v>
      </c>
      <c r="AI7" s="12">
        <v>25.7</v>
      </c>
    </row>
    <row r="8" spans="1:35">
      <c r="A8">
        <v>19</v>
      </c>
      <c r="B8">
        <v>19</v>
      </c>
      <c r="C8" t="s">
        <v>12</v>
      </c>
      <c r="D8">
        <v>2119</v>
      </c>
      <c r="E8">
        <v>9.4499999999999993</v>
      </c>
      <c r="G8">
        <v>0.78515999999999997</v>
      </c>
      <c r="H8">
        <v>3.79E-3</v>
      </c>
      <c r="I8">
        <v>1.022</v>
      </c>
      <c r="J8">
        <v>108.148</v>
      </c>
      <c r="K8" t="s">
        <v>14</v>
      </c>
      <c r="L8" s="1">
        <v>44564.578472222223</v>
      </c>
      <c r="M8">
        <v>2119</v>
      </c>
      <c r="N8">
        <f>AVERAGE(J8:J9)</f>
        <v>109.036</v>
      </c>
      <c r="O8">
        <f>_xlfn.STDEV.P(J8:J9)</f>
        <v>0.88800000000000523</v>
      </c>
      <c r="P8">
        <f>O8/N8*100</f>
        <v>0.81440991965956666</v>
      </c>
      <c r="R8" s="30">
        <v>2217</v>
      </c>
      <c r="S8" s="12">
        <v>2217</v>
      </c>
      <c r="T8" s="13">
        <v>44332</v>
      </c>
      <c r="U8" s="14" t="s">
        <v>54</v>
      </c>
      <c r="V8" s="15">
        <v>34.205601999999999</v>
      </c>
      <c r="W8" s="15">
        <v>-77.935957000000002</v>
      </c>
      <c r="X8" s="12"/>
      <c r="Y8" s="12" t="s">
        <v>50</v>
      </c>
      <c r="Z8" s="12"/>
      <c r="AA8" s="16"/>
      <c r="AB8" s="12">
        <v>190.6</v>
      </c>
      <c r="AC8" s="12">
        <v>96.8</v>
      </c>
      <c r="AD8" s="12">
        <v>46.4</v>
      </c>
      <c r="AE8" s="12">
        <v>14.9</v>
      </c>
      <c r="AF8" s="12">
        <v>25.6</v>
      </c>
      <c r="AG8" s="12">
        <v>14.3</v>
      </c>
      <c r="AH8" s="12">
        <v>15.5</v>
      </c>
      <c r="AI8" s="12">
        <v>12</v>
      </c>
    </row>
    <row r="9" spans="1:35">
      <c r="A9">
        <v>20</v>
      </c>
      <c r="B9">
        <v>20</v>
      </c>
      <c r="C9" t="s">
        <v>12</v>
      </c>
      <c r="D9">
        <v>2119</v>
      </c>
      <c r="E9">
        <v>10.58</v>
      </c>
      <c r="G9">
        <v>0.89329000000000003</v>
      </c>
      <c r="H9">
        <v>4.0800000000000003E-3</v>
      </c>
      <c r="I9">
        <v>1.163</v>
      </c>
      <c r="J9">
        <v>109.92400000000001</v>
      </c>
      <c r="K9" t="s">
        <v>14</v>
      </c>
      <c r="L9" s="1">
        <v>44564.584027777775</v>
      </c>
      <c r="M9">
        <v>2119</v>
      </c>
      <c r="R9" s="30">
        <v>2218</v>
      </c>
      <c r="S9" s="12">
        <v>2218</v>
      </c>
      <c r="T9" s="13">
        <v>44333</v>
      </c>
      <c r="U9" s="14" t="s">
        <v>51</v>
      </c>
      <c r="V9" s="15">
        <v>34.294727999999999</v>
      </c>
      <c r="W9" s="15">
        <v>-78.474632999999997</v>
      </c>
      <c r="X9" s="12"/>
      <c r="Y9" s="12" t="s">
        <v>50</v>
      </c>
      <c r="Z9" s="12"/>
      <c r="AA9" s="16"/>
      <c r="AB9" s="12">
        <v>206</v>
      </c>
      <c r="AC9" s="12">
        <v>117.1</v>
      </c>
      <c r="AD9" s="12">
        <v>50.9</v>
      </c>
      <c r="AE9" s="12">
        <v>16.600000000000001</v>
      </c>
      <c r="AF9" s="12">
        <v>28.5</v>
      </c>
      <c r="AG9" s="12">
        <v>16</v>
      </c>
      <c r="AH9" s="12">
        <v>18.2</v>
      </c>
      <c r="AI9" s="12">
        <v>12.9</v>
      </c>
    </row>
    <row r="10" spans="1:35">
      <c r="A10">
        <v>21</v>
      </c>
      <c r="B10">
        <v>21</v>
      </c>
      <c r="C10" t="s">
        <v>12</v>
      </c>
      <c r="D10">
        <v>2120</v>
      </c>
      <c r="E10">
        <v>9.83</v>
      </c>
      <c r="G10">
        <v>1.3777900000000001</v>
      </c>
      <c r="H10">
        <v>6.5300000000000002E-3</v>
      </c>
      <c r="I10">
        <v>1.7969999999999999</v>
      </c>
      <c r="J10">
        <v>182.80799999999999</v>
      </c>
      <c r="K10" t="s">
        <v>14</v>
      </c>
      <c r="L10" s="1">
        <v>44564.59097222222</v>
      </c>
      <c r="M10">
        <v>2120</v>
      </c>
      <c r="N10">
        <f>AVERAGE(J10:J11)</f>
        <v>175.79399999999998</v>
      </c>
      <c r="O10">
        <f>_xlfn.STDEV.P(J10:J11)</f>
        <v>7.0139999999999958</v>
      </c>
      <c r="P10">
        <f>O10/N10*100</f>
        <v>3.9898972661182954</v>
      </c>
      <c r="R10" s="30">
        <v>2220</v>
      </c>
      <c r="S10" s="12">
        <v>2220</v>
      </c>
      <c r="T10" s="13">
        <v>44333</v>
      </c>
      <c r="U10" s="14" t="s">
        <v>51</v>
      </c>
      <c r="V10" s="15">
        <v>34.308266000000003</v>
      </c>
      <c r="W10" s="15">
        <v>-78.550303999999997</v>
      </c>
      <c r="X10" s="12"/>
      <c r="Y10" s="12" t="s">
        <v>50</v>
      </c>
      <c r="Z10" s="12"/>
      <c r="AA10" s="16"/>
      <c r="AB10" s="12">
        <v>281.7</v>
      </c>
      <c r="AC10" s="12">
        <v>147.5</v>
      </c>
      <c r="AD10" s="12">
        <v>69.599999999999994</v>
      </c>
      <c r="AE10" s="12">
        <v>20.7</v>
      </c>
      <c r="AF10" s="12">
        <v>39.6</v>
      </c>
      <c r="AG10" s="12">
        <v>23.8</v>
      </c>
      <c r="AH10" s="12">
        <v>25.8</v>
      </c>
      <c r="AI10" s="12">
        <v>18.100000000000001</v>
      </c>
    </row>
    <row r="11" spans="1:35">
      <c r="A11">
        <v>22</v>
      </c>
      <c r="B11">
        <v>22</v>
      </c>
      <c r="C11" t="s">
        <v>12</v>
      </c>
      <c r="D11">
        <v>2120</v>
      </c>
      <c r="E11">
        <v>10.41</v>
      </c>
      <c r="G11">
        <v>1.34707</v>
      </c>
      <c r="H11">
        <v>5.9800000000000001E-3</v>
      </c>
      <c r="I11">
        <v>1.7569999999999999</v>
      </c>
      <c r="J11">
        <v>168.78</v>
      </c>
      <c r="K11" t="s">
        <v>14</v>
      </c>
      <c r="L11" s="1">
        <v>44564.59652777778</v>
      </c>
      <c r="M11">
        <v>2120</v>
      </c>
      <c r="R11" s="30">
        <v>2221</v>
      </c>
      <c r="S11" s="12">
        <v>2221</v>
      </c>
      <c r="T11" s="13">
        <v>44333</v>
      </c>
      <c r="U11" s="14" t="s">
        <v>51</v>
      </c>
      <c r="V11" s="15">
        <v>34.3033888</v>
      </c>
      <c r="W11" s="15">
        <v>-78.552898499999998</v>
      </c>
      <c r="X11" s="12"/>
      <c r="Y11" s="12" t="s">
        <v>50</v>
      </c>
      <c r="Z11" s="12"/>
      <c r="AA11" s="16"/>
      <c r="AB11" s="12">
        <v>160.1</v>
      </c>
      <c r="AC11" s="12">
        <v>81.5</v>
      </c>
      <c r="AD11" s="12">
        <v>37.9</v>
      </c>
      <c r="AE11" s="12">
        <v>11.3</v>
      </c>
      <c r="AF11" s="12">
        <v>21.2</v>
      </c>
      <c r="AG11" s="12">
        <v>11.7</v>
      </c>
      <c r="AH11" s="12">
        <v>12.7</v>
      </c>
      <c r="AI11" s="12">
        <v>9.5</v>
      </c>
    </row>
    <row r="12" spans="1:35">
      <c r="A12">
        <v>23</v>
      </c>
      <c r="B12">
        <v>23</v>
      </c>
      <c r="C12" t="s">
        <v>12</v>
      </c>
      <c r="D12">
        <v>2121</v>
      </c>
      <c r="E12">
        <v>9.94</v>
      </c>
      <c r="G12">
        <v>0.88902999999999999</v>
      </c>
      <c r="H12">
        <v>4.5100000000000001E-3</v>
      </c>
      <c r="I12">
        <v>1.1579999999999999</v>
      </c>
      <c r="J12">
        <v>116.499</v>
      </c>
      <c r="K12" t="s">
        <v>14</v>
      </c>
      <c r="L12" s="1">
        <v>44564.602083333331</v>
      </c>
      <c r="M12">
        <v>2121</v>
      </c>
      <c r="N12" s="30">
        <f>AVERAGE(J12:J13)</f>
        <v>116.508</v>
      </c>
      <c r="O12" s="30">
        <f>_xlfn.STDEV.P(J12:J13)</f>
        <v>9.0000000000003411E-3</v>
      </c>
      <c r="P12" s="30">
        <f>O12/N12*100</f>
        <v>7.7247914306316666E-3</v>
      </c>
      <c r="R12" s="30">
        <v>2222</v>
      </c>
      <c r="S12" s="12">
        <v>2222</v>
      </c>
      <c r="T12" s="13">
        <v>44333</v>
      </c>
      <c r="U12" s="14" t="s">
        <v>51</v>
      </c>
      <c r="V12" s="15">
        <v>34.298856100000002</v>
      </c>
      <c r="W12" s="15">
        <v>-78.553762500000005</v>
      </c>
      <c r="X12" s="12"/>
      <c r="Y12" s="12" t="s">
        <v>53</v>
      </c>
      <c r="Z12" s="12"/>
      <c r="AA12" s="16"/>
      <c r="AB12" s="12">
        <v>241.4</v>
      </c>
      <c r="AC12" s="12">
        <v>128.6</v>
      </c>
      <c r="AD12" s="12">
        <v>58.6</v>
      </c>
      <c r="AE12" s="12">
        <v>19.399999999999999</v>
      </c>
      <c r="AF12" s="12">
        <v>34</v>
      </c>
      <c r="AG12" s="12">
        <v>19.7</v>
      </c>
      <c r="AH12" s="12">
        <v>22</v>
      </c>
      <c r="AI12" s="12">
        <v>16</v>
      </c>
    </row>
    <row r="13" spans="1:35">
      <c r="A13">
        <v>24</v>
      </c>
      <c r="B13">
        <v>24</v>
      </c>
      <c r="C13" t="s">
        <v>12</v>
      </c>
      <c r="D13">
        <v>2121</v>
      </c>
      <c r="E13">
        <v>10.050000000000001</v>
      </c>
      <c r="G13">
        <v>0.89951000000000003</v>
      </c>
      <c r="H13">
        <v>3.9699999999999996E-3</v>
      </c>
      <c r="I13">
        <v>1.171</v>
      </c>
      <c r="J13">
        <v>116.517</v>
      </c>
      <c r="K13" t="s">
        <v>14</v>
      </c>
      <c r="L13" s="1">
        <v>44564.607638888891</v>
      </c>
      <c r="M13">
        <v>2121</v>
      </c>
      <c r="N13" s="30"/>
      <c r="O13" s="30"/>
      <c r="P13" s="30"/>
      <c r="R13" s="30">
        <v>2225</v>
      </c>
      <c r="S13" s="12">
        <v>2225</v>
      </c>
      <c r="T13" s="13">
        <v>44333</v>
      </c>
      <c r="U13" s="14" t="s">
        <v>51</v>
      </c>
      <c r="V13" s="15">
        <v>34.290376600000002</v>
      </c>
      <c r="W13" s="15">
        <v>-78.472400100000002</v>
      </c>
      <c r="X13" s="12"/>
      <c r="Y13" s="12" t="s">
        <v>50</v>
      </c>
      <c r="Z13" s="12"/>
      <c r="AA13" s="16"/>
      <c r="AB13" s="12">
        <v>145.80000000000001</v>
      </c>
      <c r="AC13" s="12">
        <v>75.400000000000006</v>
      </c>
      <c r="AD13" s="12">
        <v>32</v>
      </c>
      <c r="AE13" s="12">
        <v>10.8</v>
      </c>
      <c r="AF13" s="12">
        <v>19.100000000000001</v>
      </c>
      <c r="AG13" s="12">
        <v>10.7</v>
      </c>
      <c r="AH13" s="12">
        <v>11</v>
      </c>
      <c r="AI13" s="12">
        <v>9.5</v>
      </c>
    </row>
    <row r="14" spans="1:35">
      <c r="A14">
        <v>27</v>
      </c>
      <c r="B14">
        <v>27</v>
      </c>
      <c r="C14" t="s">
        <v>12</v>
      </c>
      <c r="D14">
        <v>2122</v>
      </c>
      <c r="E14">
        <v>10.36</v>
      </c>
      <c r="G14">
        <v>0.78003999999999996</v>
      </c>
      <c r="H14">
        <v>4.0699999999999998E-3</v>
      </c>
      <c r="I14">
        <v>1.0149999999999999</v>
      </c>
      <c r="J14">
        <v>97.972999999999999</v>
      </c>
      <c r="K14" t="s">
        <v>14</v>
      </c>
      <c r="L14" s="1">
        <v>44564.625</v>
      </c>
      <c r="M14">
        <v>2122</v>
      </c>
      <c r="N14">
        <f>AVERAGE(J14:J15)</f>
        <v>97.381</v>
      </c>
      <c r="O14">
        <f>_xlfn.STDEV.P(J14:J15)</f>
        <v>0.59199999999999875</v>
      </c>
      <c r="P14">
        <f>O14/N14*100</f>
        <v>0.60792146311908768</v>
      </c>
      <c r="R14" s="30">
        <v>2226</v>
      </c>
      <c r="S14" s="12">
        <v>2226</v>
      </c>
      <c r="T14" s="13">
        <v>44335</v>
      </c>
      <c r="U14" s="14" t="s">
        <v>51</v>
      </c>
      <c r="V14" s="15">
        <v>34.283321000000001</v>
      </c>
      <c r="W14" s="15">
        <v>-78.557209999999998</v>
      </c>
      <c r="X14" s="12"/>
      <c r="Y14" s="12" t="s">
        <v>50</v>
      </c>
      <c r="Z14" s="12"/>
      <c r="AA14" s="16"/>
      <c r="AB14" s="12">
        <v>283</v>
      </c>
      <c r="AC14" s="12">
        <v>148.5</v>
      </c>
      <c r="AD14" s="12">
        <v>78</v>
      </c>
      <c r="AE14" s="12">
        <v>23.3</v>
      </c>
      <c r="AF14" s="12">
        <v>41.6</v>
      </c>
      <c r="AG14" s="12">
        <v>25.2</v>
      </c>
      <c r="AH14" s="12">
        <v>27.8</v>
      </c>
      <c r="AI14" s="12">
        <v>20.5</v>
      </c>
    </row>
    <row r="15" spans="1:35">
      <c r="A15">
        <v>28</v>
      </c>
      <c r="B15">
        <v>28</v>
      </c>
      <c r="C15" t="s">
        <v>12</v>
      </c>
      <c r="D15">
        <v>2122</v>
      </c>
      <c r="E15">
        <v>10.9</v>
      </c>
      <c r="G15">
        <v>0.81069999999999998</v>
      </c>
      <c r="H15">
        <v>3.6099999999999999E-3</v>
      </c>
      <c r="I15">
        <v>1.0549999999999999</v>
      </c>
      <c r="J15">
        <v>96.789000000000001</v>
      </c>
      <c r="K15" t="s">
        <v>14</v>
      </c>
      <c r="L15" s="1">
        <v>44564.630555555559</v>
      </c>
      <c r="M15">
        <v>2122</v>
      </c>
      <c r="R15" s="30">
        <v>2227</v>
      </c>
      <c r="S15" s="12">
        <v>2227</v>
      </c>
      <c r="T15" s="13">
        <v>44333</v>
      </c>
      <c r="U15" s="14" t="s">
        <v>51</v>
      </c>
      <c r="V15" s="15">
        <v>34.294727999999999</v>
      </c>
      <c r="W15" s="15">
        <v>-78.474632999999997</v>
      </c>
      <c r="X15" s="12"/>
      <c r="Y15" s="12" t="s">
        <v>50</v>
      </c>
      <c r="Z15" s="12"/>
      <c r="AA15" s="16"/>
      <c r="AB15" s="12">
        <v>169.8</v>
      </c>
      <c r="AC15" s="12">
        <v>84.6</v>
      </c>
      <c r="AD15" s="12">
        <v>36.6</v>
      </c>
      <c r="AE15" s="12">
        <v>12.9</v>
      </c>
      <c r="AF15" s="12">
        <v>22.2</v>
      </c>
      <c r="AG15" s="12">
        <v>12.2</v>
      </c>
      <c r="AH15" s="12">
        <v>13.7</v>
      </c>
      <c r="AI15" s="12">
        <v>10.199999999999999</v>
      </c>
    </row>
    <row r="16" spans="1:35">
      <c r="A16">
        <v>29</v>
      </c>
      <c r="B16">
        <v>29</v>
      </c>
      <c r="C16" t="s">
        <v>12</v>
      </c>
      <c r="D16">
        <v>2123</v>
      </c>
      <c r="E16">
        <v>8.58</v>
      </c>
      <c r="G16">
        <v>0.65454999999999997</v>
      </c>
      <c r="H16">
        <v>3.62E-3</v>
      </c>
      <c r="I16">
        <v>0.85099999999999998</v>
      </c>
      <c r="J16">
        <v>99.183999999999997</v>
      </c>
      <c r="K16" t="s">
        <v>14</v>
      </c>
      <c r="L16" s="1">
        <v>44564.636805555558</v>
      </c>
      <c r="M16">
        <v>2123</v>
      </c>
      <c r="N16">
        <f>AVERAGE(J16:J17)</f>
        <v>99.949999999999989</v>
      </c>
      <c r="O16">
        <f>_xlfn.STDEV.P(J16:J17)</f>
        <v>0.76599999999999824</v>
      </c>
      <c r="P16">
        <f>O16/N16*100</f>
        <v>0.76638319159579626</v>
      </c>
      <c r="R16" s="30">
        <v>2228</v>
      </c>
      <c r="S16" s="12">
        <v>2228</v>
      </c>
      <c r="T16" s="13">
        <v>44333</v>
      </c>
      <c r="U16" s="14" t="s">
        <v>55</v>
      </c>
      <c r="V16" s="15">
        <v>34.293519699999997</v>
      </c>
      <c r="W16" s="15">
        <v>-78.472954299999998</v>
      </c>
      <c r="X16" s="12"/>
      <c r="Y16" s="12" t="s">
        <v>53</v>
      </c>
      <c r="Z16" s="12"/>
      <c r="AA16" s="16"/>
      <c r="AB16" s="12">
        <v>160</v>
      </c>
      <c r="AC16" s="12">
        <v>80.650000000000006</v>
      </c>
      <c r="AD16" s="12"/>
      <c r="AE16" s="12"/>
      <c r="AF16" s="12"/>
      <c r="AG16" s="12"/>
      <c r="AH16" s="12"/>
      <c r="AI16" s="12"/>
    </row>
    <row r="17" spans="1:35" ht="15.75">
      <c r="A17">
        <v>30</v>
      </c>
      <c r="B17">
        <v>30</v>
      </c>
      <c r="C17" t="s">
        <v>12</v>
      </c>
      <c r="D17">
        <v>2123</v>
      </c>
      <c r="E17">
        <v>8.3800000000000008</v>
      </c>
      <c r="G17">
        <v>0.64937</v>
      </c>
      <c r="H17">
        <v>3.7299999999999998E-3</v>
      </c>
      <c r="I17">
        <v>0.84399999999999997</v>
      </c>
      <c r="J17">
        <v>100.71599999999999</v>
      </c>
      <c r="K17" t="s">
        <v>14</v>
      </c>
      <c r="L17" s="1">
        <v>44564.642361111109</v>
      </c>
      <c r="M17">
        <v>2123</v>
      </c>
      <c r="R17" s="30">
        <v>2229</v>
      </c>
      <c r="S17" s="12">
        <v>2229</v>
      </c>
      <c r="T17" s="13">
        <v>44335</v>
      </c>
      <c r="U17" s="14" t="s">
        <v>56</v>
      </c>
      <c r="V17" s="15">
        <v>34.289203322778498</v>
      </c>
      <c r="W17" s="21">
        <v>-78.547712875559796</v>
      </c>
      <c r="X17" s="12"/>
      <c r="Y17" s="12" t="s">
        <v>50</v>
      </c>
      <c r="Z17" s="12"/>
      <c r="AA17" s="16"/>
      <c r="AB17" s="12">
        <v>147</v>
      </c>
      <c r="AC17" s="12">
        <v>73.25</v>
      </c>
      <c r="AD17" s="12">
        <v>32.200000000000003</v>
      </c>
      <c r="AE17" s="12">
        <v>10.7</v>
      </c>
      <c r="AF17" s="12">
        <v>19.8</v>
      </c>
      <c r="AG17" s="12">
        <v>10.4</v>
      </c>
      <c r="AH17" s="12">
        <v>11.6</v>
      </c>
      <c r="AI17" s="12">
        <v>9.1999999999999993</v>
      </c>
    </row>
    <row r="18" spans="1:35" ht="15.75">
      <c r="A18">
        <v>31</v>
      </c>
      <c r="B18">
        <v>31</v>
      </c>
      <c r="C18" t="s">
        <v>12</v>
      </c>
      <c r="D18">
        <v>2124</v>
      </c>
      <c r="E18">
        <v>10.11</v>
      </c>
      <c r="G18">
        <v>0.85819000000000001</v>
      </c>
      <c r="H18">
        <v>4.1599999999999996E-3</v>
      </c>
      <c r="I18">
        <v>1.117</v>
      </c>
      <c r="J18">
        <v>110.485</v>
      </c>
      <c r="K18" t="s">
        <v>14</v>
      </c>
      <c r="L18" s="1">
        <v>44564.648611111108</v>
      </c>
      <c r="M18">
        <v>2124</v>
      </c>
      <c r="N18">
        <f>AVERAGE(J18:J19)</f>
        <v>110.41849999999999</v>
      </c>
      <c r="O18">
        <f>_xlfn.STDEV.P(J18:J19)</f>
        <v>6.6499999999997783E-2</v>
      </c>
      <c r="P18">
        <f>O18/N18*100</f>
        <v>6.0225415125180828E-2</v>
      </c>
      <c r="R18" s="30">
        <v>2230</v>
      </c>
      <c r="S18" s="12">
        <v>2230</v>
      </c>
      <c r="T18" s="13">
        <v>44335</v>
      </c>
      <c r="U18" s="14" t="s">
        <v>51</v>
      </c>
      <c r="V18" s="15">
        <v>34.289203322778498</v>
      </c>
      <c r="W18" s="21">
        <v>-78.547712875559796</v>
      </c>
      <c r="X18" s="12"/>
      <c r="Y18" s="12" t="s">
        <v>53</v>
      </c>
      <c r="Z18" s="12"/>
      <c r="AA18" s="16"/>
      <c r="AB18" s="12">
        <v>111.5</v>
      </c>
      <c r="AC18" s="12">
        <v>58.5</v>
      </c>
      <c r="AD18" s="12">
        <v>28.8</v>
      </c>
      <c r="AE18" s="12">
        <v>15.6</v>
      </c>
      <c r="AF18" s="12">
        <v>15.6</v>
      </c>
      <c r="AG18" s="12">
        <v>8.1999999999999993</v>
      </c>
      <c r="AH18" s="22">
        <v>8.4</v>
      </c>
      <c r="AI18" s="12">
        <v>7</v>
      </c>
    </row>
    <row r="19" spans="1:35" ht="15.75">
      <c r="A19">
        <v>32</v>
      </c>
      <c r="B19">
        <v>32</v>
      </c>
      <c r="C19" t="s">
        <v>12</v>
      </c>
      <c r="D19">
        <v>2124</v>
      </c>
      <c r="E19">
        <v>9.9499999999999993</v>
      </c>
      <c r="G19">
        <v>0.84304000000000001</v>
      </c>
      <c r="H19">
        <v>4.9100000000000003E-3</v>
      </c>
      <c r="I19">
        <v>1.0980000000000001</v>
      </c>
      <c r="J19">
        <v>110.352</v>
      </c>
      <c r="K19" t="s">
        <v>14</v>
      </c>
      <c r="L19" s="1">
        <v>44564.654166666667</v>
      </c>
      <c r="M19">
        <v>2124</v>
      </c>
      <c r="R19" s="30">
        <v>2231</v>
      </c>
      <c r="S19" s="12">
        <v>2231</v>
      </c>
      <c r="T19" s="13">
        <v>44361</v>
      </c>
      <c r="U19" s="14" t="s">
        <v>54</v>
      </c>
      <c r="V19" s="23">
        <v>34.2137080126341</v>
      </c>
      <c r="W19" s="24">
        <v>-77.943712984191805</v>
      </c>
      <c r="X19" s="12"/>
      <c r="Y19" s="12" t="s">
        <v>50</v>
      </c>
      <c r="Z19" s="12"/>
      <c r="AA19" s="16"/>
      <c r="AB19" s="12">
        <v>158.30000000000001</v>
      </c>
      <c r="AC19" s="12">
        <v>81.8</v>
      </c>
      <c r="AD19" s="12">
        <v>35.4</v>
      </c>
      <c r="AE19" s="12">
        <v>10.4</v>
      </c>
      <c r="AF19" s="12">
        <v>22</v>
      </c>
      <c r="AG19" s="12">
        <v>12.8</v>
      </c>
      <c r="AH19" s="25">
        <v>13</v>
      </c>
      <c r="AI19" s="12">
        <v>10.6</v>
      </c>
    </row>
    <row r="20" spans="1:35">
      <c r="A20">
        <v>33</v>
      </c>
      <c r="B20">
        <v>33</v>
      </c>
      <c r="C20" t="s">
        <v>12</v>
      </c>
      <c r="D20">
        <v>2125</v>
      </c>
      <c r="E20">
        <v>10.119999999999999</v>
      </c>
      <c r="G20">
        <v>0.90903</v>
      </c>
      <c r="H20">
        <v>5.0099999999999997E-3</v>
      </c>
      <c r="I20">
        <v>1.1839999999999999</v>
      </c>
      <c r="J20">
        <v>116.996</v>
      </c>
      <c r="K20" t="s">
        <v>14</v>
      </c>
      <c r="L20" s="1">
        <v>44564.659722222219</v>
      </c>
      <c r="M20">
        <v>2125</v>
      </c>
      <c r="N20">
        <f>AVERAGE(J20:J21)</f>
        <v>118.87</v>
      </c>
      <c r="O20">
        <f>_xlfn.STDEV.P(J20:J21)</f>
        <v>1.8740000000000023</v>
      </c>
      <c r="P20">
        <f>O20/N20*100</f>
        <v>1.5765121561369582</v>
      </c>
      <c r="R20" s="30">
        <v>2232</v>
      </c>
      <c r="S20" s="2">
        <v>2232</v>
      </c>
      <c r="T20" s="17">
        <v>44431</v>
      </c>
      <c r="U20" s="14" t="s">
        <v>51</v>
      </c>
      <c r="V20" s="18">
        <v>34.269485799999998</v>
      </c>
      <c r="W20" s="18">
        <v>-78.529881500000002</v>
      </c>
      <c r="X20" s="2"/>
      <c r="Y20" s="2" t="s">
        <v>50</v>
      </c>
      <c r="Z20" s="2"/>
      <c r="AA20" s="19"/>
      <c r="AB20" s="2">
        <v>188.2</v>
      </c>
      <c r="AC20" s="2">
        <v>93.5</v>
      </c>
      <c r="AD20" s="2">
        <v>41</v>
      </c>
      <c r="AE20" s="2">
        <v>16</v>
      </c>
      <c r="AF20" s="2">
        <v>24</v>
      </c>
      <c r="AG20" s="2">
        <v>13.9</v>
      </c>
      <c r="AH20" s="2">
        <v>15.1</v>
      </c>
      <c r="AI20" s="2">
        <v>10.1</v>
      </c>
    </row>
    <row r="21" spans="1:35" ht="15.75">
      <c r="A21">
        <v>34</v>
      </c>
      <c r="B21">
        <v>34</v>
      </c>
      <c r="C21" t="s">
        <v>12</v>
      </c>
      <c r="D21">
        <v>2125</v>
      </c>
      <c r="E21">
        <v>10.220000000000001</v>
      </c>
      <c r="G21">
        <v>0.94718999999999998</v>
      </c>
      <c r="H21">
        <v>3.9300000000000003E-3</v>
      </c>
      <c r="I21">
        <v>1.234</v>
      </c>
      <c r="J21">
        <v>120.744</v>
      </c>
      <c r="K21" t="s">
        <v>14</v>
      </c>
      <c r="L21" s="1">
        <v>44564.665972222225</v>
      </c>
      <c r="M21">
        <v>2125</v>
      </c>
      <c r="R21" s="30">
        <v>2233</v>
      </c>
      <c r="S21" s="12">
        <v>2233</v>
      </c>
      <c r="T21" s="13">
        <v>44334</v>
      </c>
      <c r="U21" s="14" t="s">
        <v>51</v>
      </c>
      <c r="V21" s="15">
        <v>34.280016993175302</v>
      </c>
      <c r="W21" s="21">
        <v>-78.539994395153201</v>
      </c>
      <c r="X21" s="12"/>
      <c r="Y21" s="12" t="s">
        <v>50</v>
      </c>
      <c r="Z21" s="12"/>
      <c r="AA21" s="16"/>
      <c r="AB21" s="12">
        <v>136.25</v>
      </c>
      <c r="AC21" s="12">
        <v>67.5</v>
      </c>
      <c r="AD21" s="12">
        <v>28.4</v>
      </c>
      <c r="AE21" s="12"/>
      <c r="AF21" s="12"/>
      <c r="AG21" s="12"/>
      <c r="AH21" s="12"/>
      <c r="AI21" s="12"/>
    </row>
    <row r="22" spans="1:35" ht="15.75">
      <c r="A22">
        <v>91</v>
      </c>
      <c r="B22">
        <v>91</v>
      </c>
      <c r="C22" t="s">
        <v>12</v>
      </c>
      <c r="D22">
        <v>2128</v>
      </c>
      <c r="E22">
        <v>10.8</v>
      </c>
      <c r="G22">
        <v>7.6677400000000002</v>
      </c>
      <c r="H22">
        <v>4.011E-2</v>
      </c>
      <c r="I22">
        <v>10.459</v>
      </c>
      <c r="J22">
        <v>968.42600000000004</v>
      </c>
      <c r="K22" t="s">
        <v>21</v>
      </c>
      <c r="L22" s="1">
        <v>44523.169444444444</v>
      </c>
      <c r="M22">
        <v>2128</v>
      </c>
      <c r="N22">
        <f>AVERAGE(J22:J23)</f>
        <v>938.74450000000002</v>
      </c>
      <c r="O22">
        <f>_xlfn.STDEV.P(J22:J23)</f>
        <v>29.681500000000028</v>
      </c>
      <c r="P22">
        <f>O22/N22*100</f>
        <v>3.1618294434747716</v>
      </c>
      <c r="R22" s="30">
        <v>2234</v>
      </c>
      <c r="S22" s="12">
        <v>2234</v>
      </c>
      <c r="T22" s="13">
        <v>44335</v>
      </c>
      <c r="U22" s="14" t="s">
        <v>51</v>
      </c>
      <c r="V22" s="15">
        <v>34.268378666031801</v>
      </c>
      <c r="W22" s="24">
        <v>-78.527964612885</v>
      </c>
      <c r="X22" s="12"/>
      <c r="Y22" s="12" t="s">
        <v>50</v>
      </c>
      <c r="Z22" s="12"/>
      <c r="AA22" s="16"/>
      <c r="AB22" s="12">
        <v>248</v>
      </c>
      <c r="AC22" s="12">
        <v>135</v>
      </c>
      <c r="AD22" s="12">
        <v>61</v>
      </c>
      <c r="AE22" s="12">
        <v>15.5</v>
      </c>
      <c r="AF22" s="12">
        <v>35.6</v>
      </c>
      <c r="AG22" s="12">
        <v>20</v>
      </c>
      <c r="AH22" s="12">
        <v>23.7</v>
      </c>
      <c r="AI22" s="12">
        <v>15.9</v>
      </c>
    </row>
    <row r="23" spans="1:35" ht="15.75">
      <c r="A23">
        <v>92</v>
      </c>
      <c r="B23">
        <v>92</v>
      </c>
      <c r="C23" t="s">
        <v>12</v>
      </c>
      <c r="D23">
        <v>2128</v>
      </c>
      <c r="E23">
        <v>9.6</v>
      </c>
      <c r="G23">
        <v>6.6763399999999997</v>
      </c>
      <c r="H23">
        <v>3.4700000000000002E-2</v>
      </c>
      <c r="I23">
        <v>8.7270000000000003</v>
      </c>
      <c r="J23">
        <v>909.06299999999999</v>
      </c>
      <c r="K23" t="s">
        <v>14</v>
      </c>
      <c r="L23" s="1">
        <v>44523.175000000003</v>
      </c>
      <c r="M23">
        <v>2128</v>
      </c>
      <c r="R23" s="30">
        <v>2235</v>
      </c>
      <c r="S23" s="12">
        <v>2235</v>
      </c>
      <c r="T23" s="13">
        <v>44335</v>
      </c>
      <c r="U23" s="14" t="s">
        <v>51</v>
      </c>
      <c r="V23" s="15">
        <v>34.280043588714499</v>
      </c>
      <c r="W23" s="24">
        <v>-78.5399461153944</v>
      </c>
      <c r="X23" s="12"/>
      <c r="Y23" s="12" t="s">
        <v>50</v>
      </c>
      <c r="Z23" s="12"/>
      <c r="AA23" s="16"/>
      <c r="AB23" s="12">
        <v>142.80000000000001</v>
      </c>
      <c r="AC23" s="12">
        <v>70</v>
      </c>
      <c r="AD23" s="12">
        <v>31.5</v>
      </c>
      <c r="AE23" s="12">
        <v>10.9</v>
      </c>
      <c r="AF23" s="12">
        <v>18.8</v>
      </c>
      <c r="AG23" s="12">
        <v>10.7</v>
      </c>
      <c r="AH23" s="12">
        <v>10.6</v>
      </c>
      <c r="AI23" s="12">
        <v>9.3000000000000007</v>
      </c>
    </row>
    <row r="24" spans="1:35">
      <c r="A24">
        <v>35</v>
      </c>
      <c r="B24">
        <v>35</v>
      </c>
      <c r="C24" t="s">
        <v>12</v>
      </c>
      <c r="D24">
        <v>2129</v>
      </c>
      <c r="E24">
        <v>10.14</v>
      </c>
      <c r="G24">
        <v>0.96009999999999995</v>
      </c>
      <c r="H24">
        <v>5.13E-3</v>
      </c>
      <c r="I24">
        <v>1.2509999999999999</v>
      </c>
      <c r="J24">
        <v>123.373</v>
      </c>
      <c r="K24" t="s">
        <v>14</v>
      </c>
      <c r="L24" s="1">
        <v>44564.671527777777</v>
      </c>
      <c r="M24">
        <v>2129</v>
      </c>
      <c r="N24">
        <f>AVERAGE(J24:J25)</f>
        <v>125.60249999999999</v>
      </c>
      <c r="O24">
        <f>_xlfn.STDEV.P(J24:J25)</f>
        <v>2.2294999999999945</v>
      </c>
      <c r="P24">
        <f>O24/N24*100</f>
        <v>1.7750442865388782</v>
      </c>
      <c r="R24" s="30">
        <v>2237</v>
      </c>
      <c r="S24" s="2">
        <v>2237</v>
      </c>
      <c r="T24" s="17">
        <v>44400</v>
      </c>
      <c r="U24" s="14" t="s">
        <v>54</v>
      </c>
      <c r="V24" s="18">
        <v>34.203200000000002</v>
      </c>
      <c r="W24" s="18">
        <v>-77.935199999999995</v>
      </c>
      <c r="X24" s="2"/>
      <c r="Y24" s="2" t="s">
        <v>50</v>
      </c>
      <c r="Z24" s="2"/>
      <c r="AA24" s="19"/>
      <c r="AB24" s="2">
        <v>195</v>
      </c>
      <c r="AC24" s="2">
        <v>100.2</v>
      </c>
      <c r="AD24" s="2">
        <v>44</v>
      </c>
      <c r="AE24" s="2">
        <v>12.2</v>
      </c>
      <c r="AF24" s="2">
        <v>26.7</v>
      </c>
      <c r="AG24" s="2">
        <v>13.2</v>
      </c>
      <c r="AH24" s="2">
        <v>16.600000000000001</v>
      </c>
      <c r="AI24" s="2">
        <v>11.7</v>
      </c>
    </row>
    <row r="25" spans="1:35">
      <c r="A25">
        <v>36</v>
      </c>
      <c r="B25">
        <v>36</v>
      </c>
      <c r="C25" t="s">
        <v>12</v>
      </c>
      <c r="D25">
        <v>2129</v>
      </c>
      <c r="E25">
        <v>10.24</v>
      </c>
      <c r="G25">
        <v>1.0044</v>
      </c>
      <c r="H25">
        <v>5.9300000000000004E-3</v>
      </c>
      <c r="I25">
        <v>1.3089999999999999</v>
      </c>
      <c r="J25">
        <v>127.83199999999999</v>
      </c>
      <c r="K25" t="s">
        <v>14</v>
      </c>
      <c r="L25" s="1">
        <v>44564.677083333336</v>
      </c>
      <c r="M25">
        <v>2129</v>
      </c>
      <c r="R25" s="30">
        <v>2239</v>
      </c>
      <c r="S25" s="12">
        <v>2239</v>
      </c>
      <c r="T25" s="13">
        <v>44334</v>
      </c>
      <c r="U25" s="14" t="s">
        <v>57</v>
      </c>
      <c r="V25" s="15">
        <v>34.293405929999999</v>
      </c>
      <c r="W25" s="15">
        <v>-78.473472299999997</v>
      </c>
      <c r="X25" s="12"/>
      <c r="Y25" s="12" t="s">
        <v>50</v>
      </c>
      <c r="Z25" s="12"/>
      <c r="AA25" s="16"/>
      <c r="AB25" s="12">
        <v>187.5</v>
      </c>
      <c r="AC25" s="12">
        <v>105.5</v>
      </c>
      <c r="AD25" s="12">
        <v>52.3</v>
      </c>
      <c r="AE25" s="12">
        <v>18.600000000000001</v>
      </c>
      <c r="AF25" s="12">
        <v>28.8</v>
      </c>
      <c r="AG25" s="12">
        <v>17.8</v>
      </c>
      <c r="AH25" s="12">
        <v>16.7</v>
      </c>
      <c r="AI25" s="12">
        <v>13.9</v>
      </c>
    </row>
    <row r="26" spans="1:35">
      <c r="A26">
        <v>39</v>
      </c>
      <c r="B26">
        <v>39</v>
      </c>
      <c r="C26" t="s">
        <v>12</v>
      </c>
      <c r="D26">
        <v>2130</v>
      </c>
      <c r="E26">
        <v>10.47</v>
      </c>
      <c r="G26">
        <v>1.1129500000000001</v>
      </c>
      <c r="H26">
        <v>5.1599999999999997E-3</v>
      </c>
      <c r="I26">
        <v>1.4510000000000001</v>
      </c>
      <c r="J26">
        <v>138.58600000000001</v>
      </c>
      <c r="K26" t="s">
        <v>14</v>
      </c>
      <c r="L26" s="1">
        <v>44564.694444444445</v>
      </c>
      <c r="M26">
        <v>2130</v>
      </c>
      <c r="N26">
        <f>AVERAGE(J26:J27)</f>
        <v>144.3665</v>
      </c>
      <c r="O26">
        <f>_xlfn.STDEV.P(J26:J27)</f>
        <v>5.7804999999999893</v>
      </c>
      <c r="P26">
        <f>O26/N26*100</f>
        <v>4.004045259807496</v>
      </c>
      <c r="R26" s="30">
        <v>2240</v>
      </c>
      <c r="S26" s="2">
        <v>2240</v>
      </c>
      <c r="T26" s="17">
        <v>44432</v>
      </c>
      <c r="U26" s="14" t="s">
        <v>51</v>
      </c>
      <c r="V26" s="18">
        <v>34.290164699999998</v>
      </c>
      <c r="W26" s="18">
        <v>-78.472245900000004</v>
      </c>
      <c r="X26" s="2"/>
      <c r="Y26" s="2" t="s">
        <v>50</v>
      </c>
      <c r="Z26" s="2"/>
      <c r="AA26" s="19"/>
      <c r="AB26" s="2">
        <v>162.19999999999999</v>
      </c>
      <c r="AC26" s="2">
        <v>84.3</v>
      </c>
      <c r="AD26" s="2">
        <v>35.6</v>
      </c>
      <c r="AE26" s="2">
        <v>14.2</v>
      </c>
      <c r="AF26" s="2">
        <v>21.8</v>
      </c>
      <c r="AG26" s="2">
        <v>11.4</v>
      </c>
      <c r="AH26" s="2">
        <v>11</v>
      </c>
      <c r="AI26" s="2">
        <v>10</v>
      </c>
    </row>
    <row r="27" spans="1:35">
      <c r="A27">
        <v>40</v>
      </c>
      <c r="B27">
        <v>40</v>
      </c>
      <c r="C27" t="s">
        <v>12</v>
      </c>
      <c r="D27">
        <v>2130</v>
      </c>
      <c r="E27">
        <v>10.210000000000001</v>
      </c>
      <c r="G27">
        <v>1.17557</v>
      </c>
      <c r="H27">
        <v>6.1199999999999996E-3</v>
      </c>
      <c r="I27">
        <v>1.5329999999999999</v>
      </c>
      <c r="J27">
        <v>150.14699999999999</v>
      </c>
      <c r="K27" t="s">
        <v>14</v>
      </c>
      <c r="L27" s="1">
        <v>44564.7</v>
      </c>
      <c r="M27">
        <v>2130</v>
      </c>
      <c r="R27" s="30">
        <v>2241</v>
      </c>
      <c r="S27" s="12">
        <v>2241</v>
      </c>
      <c r="T27" s="13">
        <v>44334</v>
      </c>
      <c r="U27" s="14" t="s">
        <v>58</v>
      </c>
      <c r="V27" s="15">
        <v>34.295352000000001</v>
      </c>
      <c r="W27" s="15">
        <v>-78.475183999999999</v>
      </c>
      <c r="X27" s="12"/>
      <c r="Y27" s="12" t="s">
        <v>53</v>
      </c>
      <c r="Z27" s="12"/>
      <c r="AA27" s="16"/>
      <c r="AB27" s="12">
        <v>175</v>
      </c>
      <c r="AC27" s="12">
        <v>89</v>
      </c>
      <c r="AD27" s="12"/>
      <c r="AE27" s="12"/>
      <c r="AF27" s="12"/>
      <c r="AG27" s="12"/>
      <c r="AH27" s="12"/>
      <c r="AI27" s="12"/>
    </row>
    <row r="28" spans="1:35">
      <c r="A28">
        <v>41</v>
      </c>
      <c r="B28">
        <v>41</v>
      </c>
      <c r="C28" t="s">
        <v>12</v>
      </c>
      <c r="D28">
        <v>2135</v>
      </c>
      <c r="E28">
        <v>11.47</v>
      </c>
      <c r="G28">
        <v>0.57813000000000003</v>
      </c>
      <c r="H28">
        <v>2.7499999999999998E-3</v>
      </c>
      <c r="I28">
        <v>0.751</v>
      </c>
      <c r="J28">
        <v>65.474999999999994</v>
      </c>
      <c r="K28" t="s">
        <v>14</v>
      </c>
      <c r="L28" s="1">
        <v>44564.706250000003</v>
      </c>
      <c r="M28">
        <v>2135</v>
      </c>
      <c r="N28">
        <f>AVERAGE(J28:J29)</f>
        <v>66.186999999999998</v>
      </c>
      <c r="O28">
        <f>_xlfn.STDEV.P(J28:J29)</f>
        <v>0.7120000000000033</v>
      </c>
      <c r="P28">
        <f>O28/N28*100</f>
        <v>1.075739948932575</v>
      </c>
      <c r="R28" s="30">
        <v>2242</v>
      </c>
      <c r="S28" s="2">
        <v>2242</v>
      </c>
      <c r="T28" s="17">
        <v>44400</v>
      </c>
      <c r="U28" s="14" t="s">
        <v>54</v>
      </c>
      <c r="V28" s="18">
        <v>34.213729999999998</v>
      </c>
      <c r="W28" s="18">
        <v>-77.943708000000001</v>
      </c>
      <c r="X28" s="2"/>
      <c r="Y28" s="2" t="s">
        <v>50</v>
      </c>
      <c r="Z28" s="2"/>
      <c r="AA28" s="19"/>
      <c r="AB28" s="2">
        <v>181.2</v>
      </c>
      <c r="AC28" s="12">
        <v>94.6</v>
      </c>
      <c r="AD28" s="2">
        <v>42.8</v>
      </c>
      <c r="AE28" s="2">
        <v>14.5</v>
      </c>
      <c r="AF28" s="2">
        <v>25.7</v>
      </c>
      <c r="AG28" s="2">
        <v>13.7</v>
      </c>
      <c r="AH28" s="2">
        <v>15.5</v>
      </c>
      <c r="AI28" s="2">
        <v>11.4</v>
      </c>
    </row>
    <row r="29" spans="1:35">
      <c r="A29">
        <v>42</v>
      </c>
      <c r="B29">
        <v>42</v>
      </c>
      <c r="C29" t="s">
        <v>12</v>
      </c>
      <c r="D29">
        <v>2135</v>
      </c>
      <c r="E29">
        <v>10.06</v>
      </c>
      <c r="G29">
        <v>0.51853000000000005</v>
      </c>
      <c r="H29">
        <v>1.6999999999999999E-3</v>
      </c>
      <c r="I29">
        <v>0.67300000000000004</v>
      </c>
      <c r="J29">
        <v>66.899000000000001</v>
      </c>
      <c r="K29" t="s">
        <v>14</v>
      </c>
      <c r="L29" s="1">
        <v>44564.711805555555</v>
      </c>
      <c r="M29">
        <v>2135</v>
      </c>
      <c r="R29" s="30">
        <v>2243</v>
      </c>
      <c r="S29" s="2">
        <v>2243</v>
      </c>
      <c r="T29" s="17">
        <v>44400</v>
      </c>
      <c r="U29" s="14" t="s">
        <v>54</v>
      </c>
      <c r="V29" s="18">
        <v>34.213729999999998</v>
      </c>
      <c r="W29" s="18">
        <v>-77.943708000000001</v>
      </c>
      <c r="X29" s="2"/>
      <c r="Y29" s="2" t="s">
        <v>50</v>
      </c>
      <c r="Z29" s="2"/>
      <c r="AA29" s="19"/>
      <c r="AB29" s="2">
        <v>109.8</v>
      </c>
      <c r="AC29" s="2">
        <v>52.5</v>
      </c>
      <c r="AD29" s="2" t="s">
        <v>59</v>
      </c>
      <c r="AE29" s="2">
        <v>8.6999999999999993</v>
      </c>
      <c r="AF29" s="2">
        <v>14.1</v>
      </c>
      <c r="AG29" s="2">
        <v>7.2</v>
      </c>
      <c r="AH29" s="2">
        <v>8.1</v>
      </c>
      <c r="AI29" s="2">
        <v>6.8</v>
      </c>
    </row>
    <row r="30" spans="1:35">
      <c r="A30" s="28">
        <v>43</v>
      </c>
      <c r="B30" s="28">
        <v>43</v>
      </c>
      <c r="C30" s="28" t="s">
        <v>12</v>
      </c>
      <c r="D30" s="28">
        <v>2136</v>
      </c>
      <c r="E30" s="28">
        <v>9.4499999999999993</v>
      </c>
      <c r="F30" s="28"/>
      <c r="G30" s="28">
        <v>1.1346700000000001</v>
      </c>
      <c r="H30" s="28">
        <v>5.6100000000000004E-3</v>
      </c>
      <c r="I30" s="28">
        <v>1.4790000000000001</v>
      </c>
      <c r="J30" s="28">
        <v>156.50800000000001</v>
      </c>
      <c r="K30" s="28" t="s">
        <v>14</v>
      </c>
      <c r="L30" s="29">
        <v>44564.718055555553</v>
      </c>
      <c r="M30" s="28">
        <v>2136</v>
      </c>
      <c r="N30" s="28">
        <f>AVERAGE(J30:J31)</f>
        <v>185.279</v>
      </c>
      <c r="O30" s="28">
        <f>_xlfn.STDEV.P(J30:J31)</f>
        <v>28.771000000000011</v>
      </c>
      <c r="P30" s="28">
        <f>O30/N30*100</f>
        <v>15.528473275438671</v>
      </c>
      <c r="R30" s="30">
        <v>2245</v>
      </c>
      <c r="S30" s="12">
        <v>2245</v>
      </c>
      <c r="T30" s="13">
        <v>44361</v>
      </c>
      <c r="U30" s="14" t="s">
        <v>54</v>
      </c>
      <c r="V30" s="15">
        <v>34.207239700000002</v>
      </c>
      <c r="W30" s="15">
        <v>-77.931353299999998</v>
      </c>
      <c r="X30" s="12"/>
      <c r="Y30" s="12" t="s">
        <v>50</v>
      </c>
      <c r="Z30" s="12"/>
      <c r="AA30" s="16"/>
      <c r="AB30" s="12">
        <v>264.39999999999998</v>
      </c>
      <c r="AC30" s="12">
        <v>135.6</v>
      </c>
      <c r="AD30" s="12">
        <v>68</v>
      </c>
      <c r="AE30" s="12">
        <v>18.3</v>
      </c>
      <c r="AF30" s="12">
        <v>35.4</v>
      </c>
      <c r="AG30" s="12">
        <v>20.2</v>
      </c>
      <c r="AH30" s="12">
        <v>22.6</v>
      </c>
      <c r="AI30" s="12">
        <v>16.399999999999999</v>
      </c>
    </row>
    <row r="31" spans="1:35">
      <c r="A31" s="28">
        <v>44</v>
      </c>
      <c r="B31" s="28">
        <v>44</v>
      </c>
      <c r="C31" s="28" t="s">
        <v>12</v>
      </c>
      <c r="D31" s="28">
        <v>2136</v>
      </c>
      <c r="E31" s="28">
        <v>10.32</v>
      </c>
      <c r="F31" s="28"/>
      <c r="G31" s="28">
        <v>1.6929000000000001</v>
      </c>
      <c r="H31" s="28">
        <v>8.2299999999999995E-3</v>
      </c>
      <c r="I31" s="28">
        <v>2.2090000000000001</v>
      </c>
      <c r="J31" s="28">
        <v>214.05</v>
      </c>
      <c r="K31" s="28" t="s">
        <v>14</v>
      </c>
      <c r="L31" s="29">
        <v>44564.723611111112</v>
      </c>
      <c r="M31" s="28">
        <v>2136</v>
      </c>
      <c r="N31" s="28"/>
      <c r="O31" s="28"/>
      <c r="P31" s="28"/>
      <c r="R31" s="30">
        <v>2246</v>
      </c>
      <c r="S31" s="2">
        <v>2246</v>
      </c>
      <c r="T31" s="17">
        <v>44400</v>
      </c>
      <c r="U31" s="14" t="s">
        <v>54</v>
      </c>
      <c r="V31" s="18">
        <v>34.202675020000001</v>
      </c>
      <c r="W31" s="18">
        <v>-77.935230099999998</v>
      </c>
      <c r="X31" s="2"/>
      <c r="Y31" s="2" t="s">
        <v>50</v>
      </c>
      <c r="Z31" s="2"/>
      <c r="AA31" s="19"/>
      <c r="AB31" s="2">
        <v>199.7</v>
      </c>
      <c r="AC31" s="2">
        <v>101.2</v>
      </c>
      <c r="AD31" s="2">
        <v>48.1</v>
      </c>
      <c r="AE31" s="2">
        <v>16.5</v>
      </c>
      <c r="AF31" s="2">
        <v>27.4</v>
      </c>
      <c r="AG31" s="2">
        <v>15.1</v>
      </c>
      <c r="AH31" s="2">
        <v>16.8</v>
      </c>
      <c r="AI31" s="2">
        <v>13.3</v>
      </c>
    </row>
    <row r="32" spans="1:35" ht="15.75">
      <c r="A32" s="34">
        <v>93</v>
      </c>
      <c r="B32" s="34">
        <v>93</v>
      </c>
      <c r="C32" s="34" t="s">
        <v>12</v>
      </c>
      <c r="D32" s="34">
        <v>2136</v>
      </c>
      <c r="E32" s="34">
        <v>10.25</v>
      </c>
      <c r="F32" s="34"/>
      <c r="G32" s="34">
        <v>1.3616299999999999</v>
      </c>
      <c r="H32" s="34">
        <v>6.3699999999999998E-3</v>
      </c>
      <c r="I32" s="34">
        <v>1.776</v>
      </c>
      <c r="J32" s="34">
        <v>173.268</v>
      </c>
      <c r="K32" s="34" t="s">
        <v>14</v>
      </c>
      <c r="L32" s="35">
        <v>44565.472916666666</v>
      </c>
      <c r="M32" s="36" t="s">
        <v>70</v>
      </c>
      <c r="N32" s="34">
        <f>AVERAGE(J32:J33)</f>
        <v>171.54149999999998</v>
      </c>
      <c r="O32" s="34">
        <f>_xlfn.STDEV.P(J32:J33)</f>
        <v>1.7265000000000015</v>
      </c>
      <c r="P32" s="34">
        <f>O32/N32*100</f>
        <v>1.0064619931620054</v>
      </c>
      <c r="R32" s="30">
        <v>2247</v>
      </c>
      <c r="S32" s="12">
        <v>2247</v>
      </c>
      <c r="T32" s="13">
        <v>44334</v>
      </c>
      <c r="U32" s="14" t="s">
        <v>51</v>
      </c>
      <c r="V32" s="15">
        <v>34.270247525558901</v>
      </c>
      <c r="W32" s="21">
        <v>-78.530331427079503</v>
      </c>
      <c r="X32" s="12"/>
      <c r="Y32" s="12" t="s">
        <v>50</v>
      </c>
      <c r="Z32" s="12"/>
      <c r="AA32" s="16"/>
      <c r="AB32" s="12">
        <v>257</v>
      </c>
      <c r="AC32" s="12">
        <v>133.5</v>
      </c>
      <c r="AD32" s="12">
        <v>62</v>
      </c>
      <c r="AE32" s="12"/>
      <c r="AF32" s="12">
        <v>35.6</v>
      </c>
      <c r="AG32" s="12">
        <v>22</v>
      </c>
      <c r="AH32" s="12">
        <v>24.6</v>
      </c>
      <c r="AI32" s="12">
        <v>17.399999999999999</v>
      </c>
    </row>
    <row r="33" spans="1:35">
      <c r="A33">
        <v>94</v>
      </c>
      <c r="B33" s="34">
        <v>94</v>
      </c>
      <c r="C33" s="34" t="s">
        <v>12</v>
      </c>
      <c r="D33" s="34">
        <v>2136</v>
      </c>
      <c r="E33" s="34">
        <v>9.74</v>
      </c>
      <c r="F33" s="34"/>
      <c r="G33" s="34">
        <v>1.26878</v>
      </c>
      <c r="H33" s="34">
        <v>6.3800000000000003E-3</v>
      </c>
      <c r="I33" s="34">
        <v>1.6539999999999999</v>
      </c>
      <c r="J33" s="34">
        <v>169.815</v>
      </c>
      <c r="K33" s="34" t="s">
        <v>14</v>
      </c>
      <c r="L33" s="35">
        <v>44565.478472222225</v>
      </c>
      <c r="M33" s="36" t="s">
        <v>70</v>
      </c>
      <c r="N33" s="34"/>
      <c r="O33" s="34"/>
      <c r="P33" s="34"/>
      <c r="R33" s="30">
        <v>2248</v>
      </c>
      <c r="S33" s="2">
        <v>2248</v>
      </c>
      <c r="T33" s="17">
        <v>44431</v>
      </c>
      <c r="U33" s="14" t="s">
        <v>51</v>
      </c>
      <c r="V33" s="18">
        <v>34.317500000000003</v>
      </c>
      <c r="W33" s="18">
        <v>-78.532945999999995</v>
      </c>
      <c r="X33" s="2"/>
      <c r="Y33" s="2" t="s">
        <v>53</v>
      </c>
      <c r="Z33" s="2"/>
      <c r="AA33" s="19"/>
      <c r="AB33" s="2">
        <v>214.2</v>
      </c>
      <c r="AC33" s="2">
        <v>110.9</v>
      </c>
      <c r="AD33" s="2">
        <v>50.1</v>
      </c>
      <c r="AE33" s="2">
        <v>16.100000000000001</v>
      </c>
      <c r="AF33" s="2">
        <v>29.9</v>
      </c>
      <c r="AG33" s="2">
        <v>17</v>
      </c>
      <c r="AH33" s="2">
        <v>19.2</v>
      </c>
      <c r="AI33" s="2">
        <v>13.8</v>
      </c>
    </row>
    <row r="34" spans="1:35">
      <c r="A34">
        <v>45</v>
      </c>
      <c r="B34">
        <v>45</v>
      </c>
      <c r="C34" t="s">
        <v>12</v>
      </c>
      <c r="D34">
        <v>2138</v>
      </c>
      <c r="E34">
        <v>9.8699999999999992</v>
      </c>
      <c r="G34">
        <v>1.08325</v>
      </c>
      <c r="H34">
        <v>4.8199999999999996E-3</v>
      </c>
      <c r="I34">
        <v>1.4119999999999999</v>
      </c>
      <c r="J34">
        <v>143.06</v>
      </c>
      <c r="K34" t="s">
        <v>14</v>
      </c>
      <c r="L34" s="1">
        <v>44564.729166666664</v>
      </c>
      <c r="M34">
        <v>2138</v>
      </c>
      <c r="N34">
        <f>AVERAGE(J34:J35)</f>
        <v>142.7115</v>
      </c>
      <c r="O34">
        <f>_xlfn.STDEV.P(J34:J35)</f>
        <v>0.34850000000000136</v>
      </c>
      <c r="P34">
        <f>O34/N34*100</f>
        <v>0.24419896084057791</v>
      </c>
      <c r="R34" s="39">
        <v>2249</v>
      </c>
      <c r="S34" s="2">
        <v>2249</v>
      </c>
      <c r="T34" s="17">
        <v>44431</v>
      </c>
      <c r="U34" s="14" t="s">
        <v>51</v>
      </c>
      <c r="V34" s="18">
        <v>34.310189100000002</v>
      </c>
      <c r="W34" s="18">
        <v>-78.549050600000001</v>
      </c>
      <c r="X34" s="2"/>
      <c r="Y34" s="2" t="s">
        <v>50</v>
      </c>
      <c r="Z34" s="2"/>
      <c r="AA34" s="19"/>
      <c r="AB34" s="2">
        <v>233</v>
      </c>
      <c r="AC34" s="2">
        <v>124.5</v>
      </c>
      <c r="AD34" s="2">
        <v>56</v>
      </c>
      <c r="AE34" s="2">
        <v>18.2</v>
      </c>
      <c r="AF34" s="2">
        <v>32.4</v>
      </c>
      <c r="AG34" s="2">
        <v>20.2</v>
      </c>
      <c r="AH34" s="2">
        <v>17</v>
      </c>
      <c r="AI34" s="2">
        <v>14.6</v>
      </c>
    </row>
    <row r="35" spans="1:35">
      <c r="A35">
        <v>46</v>
      </c>
      <c r="B35">
        <v>46</v>
      </c>
      <c r="C35" t="s">
        <v>12</v>
      </c>
      <c r="D35">
        <v>2138</v>
      </c>
      <c r="E35">
        <v>10.41</v>
      </c>
      <c r="G35">
        <v>1.1371899999999999</v>
      </c>
      <c r="H35">
        <v>5.3600000000000002E-3</v>
      </c>
      <c r="I35">
        <v>1.482</v>
      </c>
      <c r="J35">
        <v>142.363</v>
      </c>
      <c r="K35" t="s">
        <v>14</v>
      </c>
      <c r="L35" s="1">
        <v>44564.734722222223</v>
      </c>
      <c r="M35">
        <v>2138</v>
      </c>
      <c r="R35" s="30">
        <v>2250</v>
      </c>
      <c r="S35" s="2">
        <v>2250</v>
      </c>
      <c r="T35" s="17">
        <v>44432</v>
      </c>
      <c r="U35" s="14" t="s">
        <v>51</v>
      </c>
      <c r="V35" s="18">
        <v>34.290164699999998</v>
      </c>
      <c r="W35" s="18">
        <v>-78.472245900000004</v>
      </c>
      <c r="X35" s="2"/>
      <c r="Y35" s="2" t="s">
        <v>50</v>
      </c>
      <c r="Z35" s="2"/>
      <c r="AA35" s="19"/>
      <c r="AB35" s="2">
        <v>124.2</v>
      </c>
      <c r="AC35" s="2">
        <v>62.9</v>
      </c>
      <c r="AD35" s="2">
        <v>25.4</v>
      </c>
      <c r="AE35" s="2">
        <v>9.1999999999999993</v>
      </c>
      <c r="AF35" s="2">
        <v>15.8</v>
      </c>
      <c r="AG35" s="2">
        <v>9.8000000000000007</v>
      </c>
      <c r="AH35" s="2">
        <v>7.2</v>
      </c>
      <c r="AI35" s="2">
        <v>7.9</v>
      </c>
    </row>
    <row r="36" spans="1:35">
      <c r="A36">
        <v>47</v>
      </c>
      <c r="B36">
        <v>47</v>
      </c>
      <c r="C36" t="s">
        <v>12</v>
      </c>
      <c r="D36">
        <v>2139</v>
      </c>
      <c r="E36">
        <v>10.33</v>
      </c>
      <c r="G36">
        <v>1.28745</v>
      </c>
      <c r="H36">
        <v>5.7099999999999998E-3</v>
      </c>
      <c r="I36">
        <v>1.679</v>
      </c>
      <c r="J36">
        <v>162.536</v>
      </c>
      <c r="K36" t="s">
        <v>14</v>
      </c>
      <c r="L36" s="1">
        <v>44564.740972222222</v>
      </c>
      <c r="M36">
        <v>2139</v>
      </c>
      <c r="N36">
        <f>AVERAGE(J36:J37)</f>
        <v>162.857</v>
      </c>
      <c r="O36">
        <f>_xlfn.STDEV.P(J36:J37)</f>
        <v>0.32099999999999795</v>
      </c>
      <c r="P36">
        <f>O36/N36*100</f>
        <v>0.1971054360573988</v>
      </c>
      <c r="R36" s="30">
        <v>2252</v>
      </c>
      <c r="S36" s="2">
        <v>2252</v>
      </c>
      <c r="T36" s="17">
        <v>44432</v>
      </c>
      <c r="U36" s="14" t="s">
        <v>51</v>
      </c>
      <c r="V36" s="18">
        <v>34.308737999999998</v>
      </c>
      <c r="W36" s="18">
        <v>-78.549964599999996</v>
      </c>
      <c r="X36" s="2"/>
      <c r="Y36" s="2" t="s">
        <v>53</v>
      </c>
      <c r="Z36" s="2"/>
      <c r="AA36" s="19"/>
      <c r="AB36" s="2">
        <v>158</v>
      </c>
      <c r="AC36" s="2">
        <v>82.5</v>
      </c>
      <c r="AD36" s="2">
        <v>36</v>
      </c>
      <c r="AE36" s="2">
        <v>13.1</v>
      </c>
      <c r="AF36" s="2">
        <v>21</v>
      </c>
      <c r="AG36" s="2">
        <v>11.4</v>
      </c>
      <c r="AH36" s="2">
        <v>12.1</v>
      </c>
      <c r="AI36" s="2">
        <v>9.8000000000000007</v>
      </c>
    </row>
    <row r="37" spans="1:35">
      <c r="A37">
        <v>48</v>
      </c>
      <c r="B37">
        <v>48</v>
      </c>
      <c r="C37" t="s">
        <v>12</v>
      </c>
      <c r="D37">
        <v>2139</v>
      </c>
      <c r="E37">
        <v>10.51</v>
      </c>
      <c r="G37">
        <v>1.31497</v>
      </c>
      <c r="H37">
        <v>7.0800000000000004E-3</v>
      </c>
      <c r="I37">
        <v>1.7150000000000001</v>
      </c>
      <c r="J37">
        <v>163.178</v>
      </c>
      <c r="K37" t="s">
        <v>14</v>
      </c>
      <c r="L37" s="1">
        <v>44564.746527777781</v>
      </c>
      <c r="M37">
        <v>2139</v>
      </c>
      <c r="R37" s="30">
        <v>2254</v>
      </c>
      <c r="S37" s="2">
        <v>2253</v>
      </c>
      <c r="T37" s="17">
        <v>44432</v>
      </c>
      <c r="U37" s="14" t="s">
        <v>51</v>
      </c>
      <c r="V37" s="18">
        <v>34.315560699999999</v>
      </c>
      <c r="W37" s="18">
        <v>-78.539737599999995</v>
      </c>
      <c r="X37" s="2"/>
      <c r="Y37" s="2" t="s">
        <v>50</v>
      </c>
      <c r="Z37" s="2"/>
      <c r="AA37" s="19"/>
      <c r="AB37" s="2">
        <v>153.19999999999999</v>
      </c>
      <c r="AC37" s="2">
        <v>76</v>
      </c>
      <c r="AD37" s="2">
        <v>35</v>
      </c>
      <c r="AE37" s="2">
        <v>10.4</v>
      </c>
      <c r="AF37" s="2">
        <v>19.899999999999999</v>
      </c>
      <c r="AG37" s="2">
        <v>11.4</v>
      </c>
      <c r="AH37" s="2">
        <v>10.199999999999999</v>
      </c>
      <c r="AI37" s="2">
        <v>9.8000000000000007</v>
      </c>
    </row>
    <row r="38" spans="1:35">
      <c r="A38" s="28">
        <v>51</v>
      </c>
      <c r="B38" s="28">
        <v>51</v>
      </c>
      <c r="C38" s="28" t="s">
        <v>12</v>
      </c>
      <c r="D38" s="28">
        <v>2169</v>
      </c>
      <c r="E38" s="28">
        <v>10.24</v>
      </c>
      <c r="F38" s="28"/>
      <c r="G38" s="28">
        <v>1.18672</v>
      </c>
      <c r="H38" s="28">
        <v>5.62E-3</v>
      </c>
      <c r="I38" s="28">
        <v>1.5469999999999999</v>
      </c>
      <c r="J38" s="28">
        <v>151.07400000000001</v>
      </c>
      <c r="K38" s="28" t="s">
        <v>14</v>
      </c>
      <c r="L38" s="29">
        <v>44564.763888888891</v>
      </c>
      <c r="M38" s="28">
        <v>2169</v>
      </c>
      <c r="N38" s="28">
        <f>AVERAGE(J38:J39)</f>
        <v>162.10900000000001</v>
      </c>
      <c r="O38" s="28">
        <f>_xlfn.STDEV.P(J38:J39)</f>
        <v>11.034999999999997</v>
      </c>
      <c r="P38" s="28">
        <f>O38/N38*100</f>
        <v>6.8071482767767337</v>
      </c>
      <c r="R38" s="30">
        <v>2254</v>
      </c>
      <c r="S38" s="2">
        <v>2254</v>
      </c>
      <c r="T38" s="17">
        <v>44432</v>
      </c>
      <c r="U38" s="14" t="s">
        <v>51</v>
      </c>
      <c r="V38" s="18">
        <v>34.310957299999998</v>
      </c>
      <c r="W38" s="18">
        <v>-78.547517999999997</v>
      </c>
      <c r="X38" s="2"/>
      <c r="Y38" s="2" t="s">
        <v>50</v>
      </c>
      <c r="Z38" s="2"/>
      <c r="AA38" s="19"/>
      <c r="AB38" s="2">
        <v>187.8</v>
      </c>
      <c r="AC38" s="2">
        <v>96.8</v>
      </c>
      <c r="AD38" s="2">
        <v>45</v>
      </c>
      <c r="AE38" s="2">
        <v>15.4</v>
      </c>
      <c r="AF38" s="2">
        <v>25.2</v>
      </c>
      <c r="AG38" s="2">
        <v>14</v>
      </c>
      <c r="AH38" s="2">
        <v>14.3</v>
      </c>
      <c r="AI38" s="2">
        <v>11.8</v>
      </c>
    </row>
    <row r="39" spans="1:35">
      <c r="A39" s="37">
        <v>52</v>
      </c>
      <c r="B39" s="37">
        <v>52</v>
      </c>
      <c r="C39" s="37" t="s">
        <v>12</v>
      </c>
      <c r="D39" s="37">
        <v>2169</v>
      </c>
      <c r="E39" s="37">
        <v>10.91</v>
      </c>
      <c r="F39" s="37"/>
      <c r="G39" s="37">
        <v>1.4479299999999999</v>
      </c>
      <c r="H39" s="37">
        <v>7.8499999999999993E-3</v>
      </c>
      <c r="I39" s="37">
        <v>1.889</v>
      </c>
      <c r="J39" s="37">
        <v>173.14400000000001</v>
      </c>
      <c r="K39" s="37" t="s">
        <v>14</v>
      </c>
      <c r="L39" s="38">
        <v>44564.770138888889</v>
      </c>
      <c r="M39" s="37">
        <v>2169</v>
      </c>
      <c r="N39" s="28"/>
      <c r="O39" s="28"/>
      <c r="P39" s="28"/>
      <c r="R39" s="39">
        <v>2277</v>
      </c>
      <c r="S39" s="2">
        <v>2277</v>
      </c>
      <c r="T39" s="17">
        <v>44474</v>
      </c>
      <c r="U39" s="14" t="s">
        <v>54</v>
      </c>
      <c r="V39" s="18">
        <v>34.213748000000002</v>
      </c>
      <c r="W39" s="18">
        <v>-77.943309999999997</v>
      </c>
      <c r="X39" s="2"/>
      <c r="Y39" s="2" t="s">
        <v>50</v>
      </c>
      <c r="Z39" s="2"/>
      <c r="AA39" s="19"/>
      <c r="AB39" s="2">
        <v>129.4</v>
      </c>
      <c r="AC39" s="2">
        <v>62.8</v>
      </c>
      <c r="AD39" s="2">
        <v>28.8</v>
      </c>
      <c r="AE39" s="2">
        <v>10.199999999999999</v>
      </c>
      <c r="AF39" s="2">
        <v>16.8</v>
      </c>
      <c r="AG39" s="2">
        <v>9.6</v>
      </c>
      <c r="AH39" s="2">
        <v>8.6</v>
      </c>
      <c r="AI39" s="2">
        <v>7.8</v>
      </c>
    </row>
    <row r="40" spans="1:35">
      <c r="A40" s="34">
        <v>98</v>
      </c>
      <c r="B40" s="34">
        <v>98</v>
      </c>
      <c r="C40" s="34" t="s">
        <v>12</v>
      </c>
      <c r="D40" s="34">
        <v>2169</v>
      </c>
      <c r="E40" s="34">
        <v>9.73</v>
      </c>
      <c r="F40" s="34"/>
      <c r="G40" s="34">
        <v>1.3421000000000001</v>
      </c>
      <c r="H40" s="34">
        <v>7.7000000000000002E-3</v>
      </c>
      <c r="I40" s="34">
        <v>1.75</v>
      </c>
      <c r="J40" s="34">
        <v>179.85599999999999</v>
      </c>
      <c r="K40" s="34" t="s">
        <v>14</v>
      </c>
      <c r="L40" s="35">
        <v>44565.501388888886</v>
      </c>
      <c r="M40" s="36" t="s">
        <v>72</v>
      </c>
      <c r="N40" s="34">
        <f>AVERAGE(J40:J41)</f>
        <v>178.23699999999999</v>
      </c>
      <c r="O40" s="34">
        <f>_xlfn.STDEV.P(J40:J41)</f>
        <v>1.6189999999999998</v>
      </c>
      <c r="P40" s="34">
        <f>O40/N40*100</f>
        <v>0.90834114128940679</v>
      </c>
      <c r="R40" s="30">
        <v>2279</v>
      </c>
      <c r="S40" s="2">
        <v>2279</v>
      </c>
      <c r="T40" s="17">
        <v>44474</v>
      </c>
      <c r="U40" s="14" t="s">
        <v>60</v>
      </c>
      <c r="V40" s="18">
        <v>34.064644999999999</v>
      </c>
      <c r="W40" s="18">
        <v>-78.034756000000002</v>
      </c>
      <c r="X40" s="2"/>
      <c r="Y40" s="2" t="s">
        <v>53</v>
      </c>
      <c r="Z40" s="2"/>
      <c r="AA40" s="19"/>
      <c r="AB40" s="2">
        <v>178.2</v>
      </c>
      <c r="AC40" s="2">
        <v>94</v>
      </c>
      <c r="AD40" s="2">
        <v>40.6</v>
      </c>
      <c r="AE40" s="2">
        <v>15.2</v>
      </c>
      <c r="AF40" s="2">
        <v>25.4</v>
      </c>
      <c r="AG40" s="2">
        <v>13.7</v>
      </c>
      <c r="AH40" s="2">
        <v>15.2</v>
      </c>
      <c r="AI40" s="2">
        <v>11.9</v>
      </c>
    </row>
    <row r="41" spans="1:35">
      <c r="A41" s="34">
        <v>99</v>
      </c>
      <c r="B41" s="34">
        <v>99</v>
      </c>
      <c r="C41" s="34" t="s">
        <v>12</v>
      </c>
      <c r="D41" s="34">
        <v>2169</v>
      </c>
      <c r="E41" s="34">
        <v>10.35</v>
      </c>
      <c r="F41" s="34"/>
      <c r="G41" s="34">
        <v>1.4010899999999999</v>
      </c>
      <c r="H41" s="34">
        <v>6.9499999999999996E-3</v>
      </c>
      <c r="I41" s="34">
        <v>1.8280000000000001</v>
      </c>
      <c r="J41" s="34">
        <v>176.61799999999999</v>
      </c>
      <c r="K41" s="34" t="s">
        <v>14</v>
      </c>
      <c r="L41" s="35">
        <v>44565.507638888892</v>
      </c>
      <c r="M41" s="36" t="s">
        <v>72</v>
      </c>
      <c r="N41" s="34"/>
      <c r="O41" s="34"/>
      <c r="P41" s="34"/>
      <c r="R41" s="30">
        <v>2280</v>
      </c>
      <c r="S41" s="2">
        <v>2280</v>
      </c>
      <c r="T41" s="17">
        <v>44474</v>
      </c>
      <c r="U41" s="14" t="s">
        <v>54</v>
      </c>
      <c r="V41" s="18">
        <v>34.213276</v>
      </c>
      <c r="W41" s="18">
        <v>-77.942617999999996</v>
      </c>
      <c r="X41" s="2"/>
      <c r="Y41" s="2" t="s">
        <v>50</v>
      </c>
      <c r="Z41" s="2"/>
      <c r="AA41" s="19"/>
      <c r="AB41" s="2">
        <v>141.1</v>
      </c>
      <c r="AC41" s="2">
        <v>69.400000000000006</v>
      </c>
      <c r="AD41" s="2">
        <v>30</v>
      </c>
      <c r="AE41" s="2">
        <v>10.3</v>
      </c>
      <c r="AF41" s="2">
        <v>19.2</v>
      </c>
      <c r="AG41" s="2">
        <v>10.6</v>
      </c>
      <c r="AH41" s="2">
        <v>12.2</v>
      </c>
      <c r="AI41" s="2">
        <v>8.1999999999999993</v>
      </c>
    </row>
    <row r="42" spans="1:35">
      <c r="A42">
        <v>53</v>
      </c>
      <c r="B42">
        <v>53</v>
      </c>
      <c r="C42" t="s">
        <v>12</v>
      </c>
      <c r="D42">
        <v>2170</v>
      </c>
      <c r="E42">
        <v>9.77</v>
      </c>
      <c r="G42">
        <v>1.8396600000000001</v>
      </c>
      <c r="H42">
        <v>9.8200000000000006E-3</v>
      </c>
      <c r="I42">
        <v>2.4009999999999998</v>
      </c>
      <c r="J42">
        <v>245.75200000000001</v>
      </c>
      <c r="K42" t="s">
        <v>14</v>
      </c>
      <c r="L42" s="1">
        <v>44564.775694444441</v>
      </c>
      <c r="M42">
        <v>2170</v>
      </c>
      <c r="N42">
        <f>AVERAGE(J42:J43)</f>
        <v>244.32550000000001</v>
      </c>
      <c r="O42">
        <f>_xlfn.STDEV.P(J42:J43)</f>
        <v>1.4265000000000043</v>
      </c>
      <c r="P42">
        <f>O42/N42*100</f>
        <v>0.58385227902941128</v>
      </c>
      <c r="R42" s="30">
        <v>2281</v>
      </c>
      <c r="S42" s="2">
        <v>2281</v>
      </c>
      <c r="T42" s="17">
        <v>44474</v>
      </c>
      <c r="U42" s="14" t="s">
        <v>54</v>
      </c>
      <c r="V42" s="18">
        <v>34.211210000000001</v>
      </c>
      <c r="W42" s="18">
        <v>-77.935970999999995</v>
      </c>
      <c r="X42" s="2"/>
      <c r="Y42" s="2" t="s">
        <v>50</v>
      </c>
      <c r="Z42" s="2"/>
      <c r="AA42" s="19"/>
      <c r="AB42" s="2">
        <v>199.7</v>
      </c>
      <c r="AC42" s="2">
        <v>101.8</v>
      </c>
      <c r="AD42" s="2">
        <v>47</v>
      </c>
      <c r="AE42" s="2">
        <v>15.9</v>
      </c>
      <c r="AF42" s="2">
        <v>26</v>
      </c>
      <c r="AG42" s="2">
        <v>14.4</v>
      </c>
      <c r="AH42" s="2">
        <v>15</v>
      </c>
      <c r="AI42" s="2">
        <v>11.8</v>
      </c>
    </row>
    <row r="43" spans="1:35">
      <c r="A43">
        <v>54</v>
      </c>
      <c r="B43">
        <v>54</v>
      </c>
      <c r="C43" t="s">
        <v>12</v>
      </c>
      <c r="D43">
        <v>2170</v>
      </c>
      <c r="E43">
        <v>10.210000000000001</v>
      </c>
      <c r="G43">
        <v>1.89998</v>
      </c>
      <c r="H43">
        <v>1.0290000000000001E-2</v>
      </c>
      <c r="I43">
        <v>2.48</v>
      </c>
      <c r="J43">
        <v>242.899</v>
      </c>
      <c r="K43" t="s">
        <v>14</v>
      </c>
      <c r="L43" s="1">
        <v>44564.78125</v>
      </c>
      <c r="M43">
        <v>2170</v>
      </c>
      <c r="R43" s="30">
        <v>2282</v>
      </c>
      <c r="S43" s="2">
        <v>2282</v>
      </c>
      <c r="T43" s="17">
        <v>44502</v>
      </c>
      <c r="U43" s="26" t="s">
        <v>54</v>
      </c>
      <c r="V43" s="18">
        <v>34.213732</v>
      </c>
      <c r="W43" s="18">
        <v>-77.943507999999994</v>
      </c>
      <c r="X43" s="2"/>
      <c r="Y43" s="2" t="s">
        <v>50</v>
      </c>
      <c r="Z43" s="2"/>
      <c r="AA43" s="19"/>
      <c r="AB43" s="2">
        <v>105.7</v>
      </c>
      <c r="AC43" s="2">
        <v>50.4</v>
      </c>
      <c r="AD43" s="2">
        <v>22.8</v>
      </c>
      <c r="AE43" s="2">
        <v>8.1999999999999993</v>
      </c>
      <c r="AF43" s="2">
        <v>14</v>
      </c>
      <c r="AG43" s="2">
        <v>7.1</v>
      </c>
      <c r="AH43" s="2">
        <v>7.5</v>
      </c>
      <c r="AI43" s="2">
        <v>6.6</v>
      </c>
    </row>
    <row r="44" spans="1:35">
      <c r="A44">
        <v>9</v>
      </c>
      <c r="B44">
        <v>9</v>
      </c>
      <c r="C44" t="s">
        <v>12</v>
      </c>
      <c r="D44">
        <v>2177</v>
      </c>
      <c r="E44">
        <v>10.32</v>
      </c>
      <c r="G44">
        <v>2.4336799999999998</v>
      </c>
      <c r="H44">
        <v>1.175E-2</v>
      </c>
      <c r="I44">
        <v>3.1779999999999999</v>
      </c>
      <c r="J44">
        <v>307.94600000000003</v>
      </c>
      <c r="K44" t="s">
        <v>14</v>
      </c>
      <c r="L44" s="1">
        <v>44545.63958333333</v>
      </c>
      <c r="M44">
        <v>2177</v>
      </c>
      <c r="N44">
        <f>AVERAGE(J44:J45)</f>
        <v>304.86200000000002</v>
      </c>
      <c r="O44">
        <f>_xlfn.STDEV.P(J44:J45)</f>
        <v>3.0840000000000032</v>
      </c>
      <c r="P44">
        <f>O44/N44*100</f>
        <v>1.0116052509004083</v>
      </c>
      <c r="R44" s="30">
        <v>2288</v>
      </c>
      <c r="S44" s="2">
        <v>2288</v>
      </c>
      <c r="T44" s="17">
        <v>44432</v>
      </c>
      <c r="U44" s="14" t="s">
        <v>51</v>
      </c>
      <c r="V44" s="18">
        <v>34.269726599999998</v>
      </c>
      <c r="W44" s="18">
        <v>-78.5298181</v>
      </c>
      <c r="X44" s="2"/>
      <c r="Y44" s="2" t="s">
        <v>50</v>
      </c>
      <c r="Z44" s="2"/>
      <c r="AA44" s="19"/>
      <c r="AB44" s="2">
        <v>131</v>
      </c>
      <c r="AC44" s="2">
        <v>67.099999999999994</v>
      </c>
      <c r="AD44" s="2">
        <v>27.6</v>
      </c>
      <c r="AE44" s="2">
        <v>10</v>
      </c>
      <c r="AF44" s="2">
        <v>16.2</v>
      </c>
      <c r="AG44" s="2">
        <v>9.1999999999999993</v>
      </c>
      <c r="AH44" s="2">
        <v>8</v>
      </c>
      <c r="AI44" s="2">
        <v>7.8</v>
      </c>
    </row>
    <row r="45" spans="1:35">
      <c r="A45">
        <v>10</v>
      </c>
      <c r="B45">
        <v>10</v>
      </c>
      <c r="C45" t="s">
        <v>12</v>
      </c>
      <c r="D45">
        <v>2177</v>
      </c>
      <c r="E45">
        <v>11.81</v>
      </c>
      <c r="G45">
        <v>2.7289500000000002</v>
      </c>
      <c r="H45">
        <v>1.3089999999999999E-2</v>
      </c>
      <c r="I45">
        <v>3.5640000000000001</v>
      </c>
      <c r="J45">
        <v>301.77800000000002</v>
      </c>
      <c r="K45" t="s">
        <v>14</v>
      </c>
      <c r="L45" s="1">
        <v>44545.645138888889</v>
      </c>
      <c r="M45">
        <v>2177</v>
      </c>
      <c r="R45" s="30">
        <v>2289</v>
      </c>
      <c r="S45" s="2">
        <v>2289</v>
      </c>
      <c r="T45" s="17">
        <v>44433</v>
      </c>
      <c r="U45" s="14" t="s">
        <v>51</v>
      </c>
      <c r="V45" s="18">
        <v>34.313143400000001</v>
      </c>
      <c r="W45" s="18">
        <v>-78.545196599999997</v>
      </c>
      <c r="X45" s="2"/>
      <c r="Y45" s="2" t="s">
        <v>50</v>
      </c>
      <c r="Z45" s="2"/>
      <c r="AA45" s="19"/>
      <c r="AB45" s="2">
        <v>245.8</v>
      </c>
      <c r="AC45" s="2">
        <v>128.9</v>
      </c>
      <c r="AD45" s="2">
        <v>54.3</v>
      </c>
      <c r="AE45" s="2">
        <v>18</v>
      </c>
      <c r="AF45" s="2">
        <v>34.9</v>
      </c>
      <c r="AG45" s="2">
        <v>19.8</v>
      </c>
      <c r="AH45" s="2">
        <v>20.2</v>
      </c>
      <c r="AI45" s="2">
        <v>17</v>
      </c>
    </row>
    <row r="46" spans="1:35">
      <c r="A46">
        <v>55</v>
      </c>
      <c r="B46">
        <v>55</v>
      </c>
      <c r="C46" t="s">
        <v>12</v>
      </c>
      <c r="D46">
        <v>2178</v>
      </c>
      <c r="E46">
        <v>10.27</v>
      </c>
      <c r="G46">
        <v>0.43624000000000002</v>
      </c>
      <c r="H46">
        <v>2.7299999999999998E-3</v>
      </c>
      <c r="I46">
        <v>0.56599999999999995</v>
      </c>
      <c r="J46">
        <v>55.112000000000002</v>
      </c>
      <c r="K46" t="s">
        <v>14</v>
      </c>
      <c r="L46" s="1">
        <v>44564.786805555559</v>
      </c>
      <c r="M46">
        <v>2178</v>
      </c>
      <c r="N46">
        <f>AVERAGE(J46:J47)</f>
        <v>54.351500000000001</v>
      </c>
      <c r="O46">
        <f>_xlfn.STDEV.P(J46:J47)</f>
        <v>0.7605000000000004</v>
      </c>
      <c r="P46">
        <f>O46/N46*100</f>
        <v>1.3992254123621251</v>
      </c>
      <c r="R46" s="30">
        <v>2295</v>
      </c>
      <c r="S46" s="2">
        <v>2295</v>
      </c>
      <c r="T46" s="27">
        <v>44483</v>
      </c>
      <c r="U46" s="26" t="s">
        <v>54</v>
      </c>
      <c r="V46" s="18">
        <v>34.200369000000002</v>
      </c>
      <c r="W46" s="18">
        <v>-77.933284999999998</v>
      </c>
      <c r="X46" s="2"/>
      <c r="Y46" s="2" t="s">
        <v>50</v>
      </c>
      <c r="Z46" s="2"/>
      <c r="AA46" s="19"/>
      <c r="AB46" s="2">
        <v>189</v>
      </c>
      <c r="AC46" s="2">
        <v>93</v>
      </c>
      <c r="AD46" s="2">
        <v>40</v>
      </c>
      <c r="AE46" s="2">
        <v>13.2</v>
      </c>
      <c r="AF46" s="2">
        <v>25</v>
      </c>
      <c r="AG46" s="2">
        <v>11.8</v>
      </c>
      <c r="AH46" s="2">
        <v>13.3</v>
      </c>
      <c r="AI46" s="2">
        <v>14</v>
      </c>
    </row>
    <row r="47" spans="1:35">
      <c r="A47">
        <v>56</v>
      </c>
      <c r="B47">
        <v>56</v>
      </c>
      <c r="C47" t="s">
        <v>12</v>
      </c>
      <c r="D47">
        <v>2178</v>
      </c>
      <c r="E47">
        <v>10.86</v>
      </c>
      <c r="G47">
        <v>0.44883000000000001</v>
      </c>
      <c r="H47">
        <v>1.48E-3</v>
      </c>
      <c r="I47">
        <v>0.58199999999999996</v>
      </c>
      <c r="J47">
        <v>53.591000000000001</v>
      </c>
      <c r="K47" t="s">
        <v>14</v>
      </c>
      <c r="L47" s="1">
        <v>44564.793055555558</v>
      </c>
      <c r="M47">
        <v>2178</v>
      </c>
      <c r="R47" s="40"/>
      <c r="S47" s="2"/>
      <c r="T47" s="2"/>
      <c r="U47" s="26"/>
      <c r="V47" s="18"/>
      <c r="W47" s="18"/>
      <c r="X47" s="2"/>
      <c r="Y47" s="2"/>
      <c r="Z47" s="2"/>
      <c r="AA47" s="19"/>
      <c r="AB47" s="2"/>
      <c r="AC47" s="2"/>
      <c r="AD47" s="2"/>
      <c r="AE47" s="2"/>
      <c r="AF47" s="2"/>
      <c r="AG47" s="2"/>
      <c r="AH47" s="2"/>
      <c r="AI47" s="2"/>
    </row>
    <row r="48" spans="1:35">
      <c r="A48">
        <v>57</v>
      </c>
      <c r="B48">
        <v>57</v>
      </c>
      <c r="C48" t="s">
        <v>12</v>
      </c>
      <c r="D48">
        <v>2179</v>
      </c>
      <c r="E48">
        <v>10.43</v>
      </c>
      <c r="G48">
        <v>1.76139</v>
      </c>
      <c r="H48">
        <v>9.3699999999999999E-3</v>
      </c>
      <c r="I48">
        <v>2.2989999999999999</v>
      </c>
      <c r="J48">
        <v>220.422</v>
      </c>
      <c r="K48" t="s">
        <v>14</v>
      </c>
      <c r="L48" s="1">
        <v>44564.798611111109</v>
      </c>
      <c r="M48">
        <v>2179</v>
      </c>
      <c r="N48">
        <f>AVERAGE(J48:J49)</f>
        <v>220.95099999999999</v>
      </c>
      <c r="O48">
        <f>_xlfn.STDEV.P(J48:J49)</f>
        <v>0.52899999999999636</v>
      </c>
      <c r="P48">
        <f>O48/N48*100</f>
        <v>0.2394195998207731</v>
      </c>
      <c r="R48" s="40"/>
      <c r="S48" s="2"/>
      <c r="T48" s="2"/>
      <c r="U48" s="26"/>
      <c r="V48" s="18"/>
      <c r="W48" s="18"/>
      <c r="X48" s="2"/>
      <c r="Y48" s="2"/>
      <c r="Z48" s="2"/>
      <c r="AA48" s="19"/>
      <c r="AB48" s="2"/>
      <c r="AC48" s="2"/>
      <c r="AD48" s="2"/>
      <c r="AE48" s="2"/>
      <c r="AF48" s="2"/>
      <c r="AG48" s="2"/>
      <c r="AH48" s="2"/>
      <c r="AI48" s="2"/>
    </row>
    <row r="49" spans="1:35">
      <c r="A49">
        <v>58</v>
      </c>
      <c r="B49">
        <v>58</v>
      </c>
      <c r="C49" t="s">
        <v>12</v>
      </c>
      <c r="D49">
        <v>2179</v>
      </c>
      <c r="E49">
        <v>11.22</v>
      </c>
      <c r="G49">
        <v>1.90374</v>
      </c>
      <c r="H49">
        <v>1.018E-2</v>
      </c>
      <c r="I49">
        <v>2.4849999999999999</v>
      </c>
      <c r="J49">
        <v>221.48</v>
      </c>
      <c r="K49" t="s">
        <v>14</v>
      </c>
      <c r="L49" s="1">
        <v>44564.804166666669</v>
      </c>
      <c r="M49">
        <v>2179</v>
      </c>
      <c r="R49" s="40"/>
      <c r="S49" s="2"/>
      <c r="T49" s="2"/>
      <c r="U49" s="26"/>
      <c r="V49" s="18"/>
      <c r="W49" s="18"/>
      <c r="X49" s="2"/>
      <c r="Y49" s="2"/>
      <c r="Z49" s="2"/>
      <c r="AA49" s="19"/>
      <c r="AB49" s="2"/>
      <c r="AC49" s="2"/>
      <c r="AD49" s="2"/>
      <c r="AE49" s="2"/>
      <c r="AF49" s="2"/>
      <c r="AG49" s="2"/>
      <c r="AH49" s="2"/>
      <c r="AI49" s="2"/>
    </row>
    <row r="50" spans="1:35">
      <c r="A50">
        <v>59</v>
      </c>
      <c r="B50">
        <v>59</v>
      </c>
      <c r="C50" t="s">
        <v>12</v>
      </c>
      <c r="D50">
        <v>2188</v>
      </c>
      <c r="E50">
        <v>10.119999999999999</v>
      </c>
      <c r="G50">
        <v>1.77929</v>
      </c>
      <c r="H50">
        <v>8.6499999999999997E-3</v>
      </c>
      <c r="I50">
        <v>2.3220000000000001</v>
      </c>
      <c r="J50">
        <v>229.447</v>
      </c>
      <c r="K50" t="s">
        <v>14</v>
      </c>
      <c r="L50" s="1">
        <v>44564.80972222222</v>
      </c>
      <c r="M50">
        <v>2188</v>
      </c>
      <c r="N50">
        <f>AVERAGE(J50:J51)</f>
        <v>233.69049999999999</v>
      </c>
      <c r="O50">
        <f>_xlfn.STDEV.P(J50:J51)</f>
        <v>4.2434999999999974</v>
      </c>
      <c r="P50">
        <f>O50/N50*100</f>
        <v>1.8158632892650739</v>
      </c>
      <c r="R50" s="40"/>
      <c r="S50" s="2"/>
      <c r="T50" s="2"/>
      <c r="U50" s="26"/>
      <c r="V50" s="18"/>
      <c r="W50" s="18"/>
      <c r="X50" s="2"/>
      <c r="Y50" s="2"/>
      <c r="Z50" s="2"/>
      <c r="AA50" s="19"/>
      <c r="AB50" s="2"/>
      <c r="AC50" s="2"/>
      <c r="AD50" s="2"/>
      <c r="AE50" s="2"/>
      <c r="AF50" s="2"/>
      <c r="AG50" s="2"/>
      <c r="AH50" s="2"/>
      <c r="AI50" s="2"/>
    </row>
    <row r="51" spans="1:35">
      <c r="A51">
        <v>60</v>
      </c>
      <c r="B51">
        <v>60</v>
      </c>
      <c r="C51" t="s">
        <v>12</v>
      </c>
      <c r="D51">
        <v>2188</v>
      </c>
      <c r="E51">
        <v>10.65</v>
      </c>
      <c r="G51">
        <v>1.9410700000000001</v>
      </c>
      <c r="H51">
        <v>1.01E-2</v>
      </c>
      <c r="I51">
        <v>2.5339999999999998</v>
      </c>
      <c r="J51">
        <v>237.934</v>
      </c>
      <c r="K51" t="s">
        <v>14</v>
      </c>
      <c r="L51" s="1">
        <v>44564.815972222219</v>
      </c>
      <c r="M51">
        <v>2188</v>
      </c>
      <c r="R51" s="40"/>
      <c r="S51" s="2"/>
      <c r="T51" s="2"/>
      <c r="U51" s="26"/>
      <c r="V51" s="18"/>
      <c r="W51" s="18"/>
      <c r="X51" s="2"/>
      <c r="Y51" s="2"/>
      <c r="Z51" s="2"/>
      <c r="AA51" s="19"/>
      <c r="AB51" s="2"/>
      <c r="AC51" s="2"/>
      <c r="AD51" s="2"/>
      <c r="AE51" s="2"/>
      <c r="AF51" s="2"/>
      <c r="AG51" s="2"/>
      <c r="AH51" s="2"/>
      <c r="AI51" s="2"/>
    </row>
    <row r="52" spans="1:35">
      <c r="A52">
        <v>63</v>
      </c>
      <c r="B52">
        <v>63</v>
      </c>
      <c r="C52" t="s">
        <v>12</v>
      </c>
      <c r="D52">
        <v>2201</v>
      </c>
      <c r="E52">
        <v>9.6</v>
      </c>
      <c r="G52">
        <v>1.4362699999999999</v>
      </c>
      <c r="H52">
        <v>6.7000000000000002E-3</v>
      </c>
      <c r="I52">
        <v>1.8740000000000001</v>
      </c>
      <c r="J52">
        <v>195.208</v>
      </c>
      <c r="K52" t="s">
        <v>14</v>
      </c>
      <c r="L52" s="1">
        <v>44564.833333333336</v>
      </c>
      <c r="M52">
        <v>2201</v>
      </c>
      <c r="N52">
        <f>AVERAGE(J52:J53)</f>
        <v>194.13499999999999</v>
      </c>
      <c r="O52">
        <f>_xlfn.STDEV.P(J52:J53)</f>
        <v>1.0729999999999933</v>
      </c>
      <c r="P52">
        <f>O52/N52*100</f>
        <v>0.55270816699718928</v>
      </c>
      <c r="R52" s="40"/>
      <c r="S52" s="2"/>
      <c r="T52" s="2"/>
      <c r="U52" s="26"/>
      <c r="V52" s="18"/>
      <c r="W52" s="18"/>
      <c r="X52" s="2"/>
      <c r="Y52" s="2"/>
      <c r="Z52" s="2"/>
      <c r="AA52" s="19"/>
      <c r="AB52" s="2"/>
      <c r="AC52" s="2"/>
      <c r="AD52" s="2"/>
      <c r="AE52" s="2"/>
      <c r="AF52" s="2"/>
      <c r="AG52" s="2"/>
      <c r="AH52" s="2"/>
      <c r="AI52" s="2"/>
    </row>
    <row r="53" spans="1:35">
      <c r="A53">
        <v>64</v>
      </c>
      <c r="B53">
        <v>64</v>
      </c>
      <c r="C53" t="s">
        <v>12</v>
      </c>
      <c r="D53">
        <v>2201</v>
      </c>
      <c r="E53">
        <v>10.09</v>
      </c>
      <c r="G53">
        <v>1.4934499999999999</v>
      </c>
      <c r="H53">
        <v>6.8599999999999998E-3</v>
      </c>
      <c r="I53">
        <v>1.948</v>
      </c>
      <c r="J53">
        <v>193.06200000000001</v>
      </c>
      <c r="K53" t="s">
        <v>14</v>
      </c>
      <c r="L53" s="1">
        <v>44564.839583333334</v>
      </c>
      <c r="M53">
        <v>2201</v>
      </c>
      <c r="R53" s="40"/>
      <c r="S53" s="2"/>
      <c r="T53" s="2"/>
      <c r="U53" s="26"/>
      <c r="V53" s="18"/>
      <c r="W53" s="18"/>
      <c r="X53" s="2"/>
      <c r="Y53" s="2"/>
      <c r="Z53" s="2"/>
      <c r="AA53" s="19"/>
      <c r="AB53" s="2"/>
      <c r="AC53" s="2"/>
      <c r="AD53" s="2"/>
      <c r="AE53" s="2"/>
      <c r="AF53" s="2"/>
      <c r="AG53" s="2"/>
      <c r="AH53" s="2"/>
      <c r="AI53" s="2"/>
    </row>
    <row r="54" spans="1:35">
      <c r="A54">
        <v>15</v>
      </c>
      <c r="B54">
        <v>15</v>
      </c>
      <c r="C54" t="s">
        <v>12</v>
      </c>
      <c r="D54">
        <v>2202</v>
      </c>
      <c r="E54">
        <v>10.6</v>
      </c>
      <c r="G54">
        <v>5.2688699999999997</v>
      </c>
      <c r="H54">
        <v>2.6749999999999999E-2</v>
      </c>
      <c r="I54">
        <v>6.8869999999999996</v>
      </c>
      <c r="J54">
        <v>649.71699999999998</v>
      </c>
      <c r="K54" t="s">
        <v>14</v>
      </c>
      <c r="L54" s="1">
        <v>44522.728472222225</v>
      </c>
      <c r="M54">
        <v>2202</v>
      </c>
      <c r="N54">
        <f>AVERAGE(J54:J55)</f>
        <v>652.20100000000002</v>
      </c>
      <c r="O54">
        <f>_xlfn.STDEV.P(J54:J55)</f>
        <v>2.4839999999999804</v>
      </c>
      <c r="P54">
        <f>O54/N54*100</f>
        <v>0.38086418144099449</v>
      </c>
      <c r="R54" s="40"/>
      <c r="S54" s="2"/>
      <c r="T54" s="2"/>
      <c r="U54" s="26"/>
      <c r="V54" s="18"/>
      <c r="W54" s="18"/>
      <c r="X54" s="2"/>
      <c r="Y54" s="2"/>
      <c r="Z54" s="2"/>
      <c r="AA54" s="19"/>
      <c r="AB54" s="2"/>
      <c r="AC54" s="2"/>
      <c r="AD54" s="2"/>
      <c r="AE54" s="2"/>
      <c r="AF54" s="2"/>
      <c r="AG54" s="2"/>
      <c r="AH54" s="2"/>
      <c r="AI54" s="2"/>
    </row>
    <row r="55" spans="1:35">
      <c r="A55">
        <v>16</v>
      </c>
      <c r="B55">
        <v>16</v>
      </c>
      <c r="C55" t="s">
        <v>12</v>
      </c>
      <c r="D55">
        <v>2202</v>
      </c>
      <c r="E55">
        <v>11.1</v>
      </c>
      <c r="G55">
        <v>5.5594200000000003</v>
      </c>
      <c r="H55">
        <v>2.9860000000000001E-2</v>
      </c>
      <c r="I55">
        <v>7.2670000000000003</v>
      </c>
      <c r="J55">
        <v>654.68499999999995</v>
      </c>
      <c r="K55" t="s">
        <v>14</v>
      </c>
      <c r="L55" s="1">
        <v>44522.734027777777</v>
      </c>
      <c r="M55">
        <v>2202</v>
      </c>
      <c r="R55" s="40"/>
      <c r="S55" s="2"/>
      <c r="T55" s="2"/>
      <c r="U55" s="26"/>
      <c r="V55" s="18"/>
      <c r="W55" s="18"/>
      <c r="X55" s="2"/>
      <c r="Y55" s="2"/>
      <c r="Z55" s="2"/>
      <c r="AA55" s="19"/>
      <c r="AB55" s="2"/>
      <c r="AC55" s="2"/>
      <c r="AD55" s="2"/>
      <c r="AE55" s="2"/>
      <c r="AF55" s="2"/>
      <c r="AG55" s="2"/>
      <c r="AH55" s="2"/>
      <c r="AI55" s="2"/>
    </row>
    <row r="56" spans="1:35">
      <c r="A56">
        <v>17</v>
      </c>
      <c r="B56">
        <v>17</v>
      </c>
      <c r="C56" t="s">
        <v>12</v>
      </c>
      <c r="D56">
        <v>2211</v>
      </c>
      <c r="E56">
        <v>10.5</v>
      </c>
      <c r="G56">
        <v>1.71763</v>
      </c>
      <c r="H56">
        <v>8.5299999999999994E-3</v>
      </c>
      <c r="I56">
        <v>2.242</v>
      </c>
      <c r="J56">
        <v>213.524</v>
      </c>
      <c r="K56" t="s">
        <v>14</v>
      </c>
      <c r="L56" s="1">
        <v>44522.739583333336</v>
      </c>
      <c r="M56">
        <v>2211</v>
      </c>
      <c r="N56">
        <f>AVERAGE(J56:J57)</f>
        <v>215.54149999999998</v>
      </c>
      <c r="O56">
        <f>_xlfn.STDEV.P(J56:J57)</f>
        <v>2.0174999999999983</v>
      </c>
      <c r="P56">
        <f>O56/N56*100</f>
        <v>0.93601464219187414</v>
      </c>
      <c r="R56" s="40"/>
      <c r="S56" s="2"/>
      <c r="T56" s="2"/>
      <c r="U56" s="26"/>
      <c r="V56" s="18"/>
      <c r="W56" s="18"/>
      <c r="X56" s="2"/>
      <c r="Y56" s="2"/>
      <c r="Z56" s="2"/>
      <c r="AA56" s="19"/>
      <c r="AB56" s="2"/>
      <c r="AC56" s="2"/>
      <c r="AD56" s="2"/>
      <c r="AE56" s="2"/>
      <c r="AF56" s="2"/>
      <c r="AG56" s="2"/>
      <c r="AH56" s="2"/>
      <c r="AI56" s="2"/>
    </row>
    <row r="57" spans="1:35">
      <c r="A57">
        <v>18</v>
      </c>
      <c r="B57">
        <v>18</v>
      </c>
      <c r="C57" t="s">
        <v>12</v>
      </c>
      <c r="D57">
        <v>2211</v>
      </c>
      <c r="E57">
        <v>12.7</v>
      </c>
      <c r="G57">
        <v>2.1165099999999999</v>
      </c>
      <c r="H57">
        <v>1.082E-2</v>
      </c>
      <c r="I57">
        <v>2.7629999999999999</v>
      </c>
      <c r="J57">
        <v>217.559</v>
      </c>
      <c r="K57" t="s">
        <v>14</v>
      </c>
      <c r="L57" s="1">
        <v>44522.745138888888</v>
      </c>
      <c r="M57">
        <v>2211</v>
      </c>
      <c r="R57" s="40"/>
      <c r="S57" s="2"/>
      <c r="T57" s="2"/>
      <c r="U57" s="26"/>
      <c r="V57" s="18"/>
      <c r="W57" s="18"/>
      <c r="X57" s="2"/>
      <c r="Y57" s="2"/>
      <c r="Z57" s="2"/>
      <c r="AA57" s="19"/>
      <c r="AB57" s="2"/>
      <c r="AC57" s="2"/>
      <c r="AD57" s="2"/>
      <c r="AE57" s="2"/>
      <c r="AF57" s="2"/>
      <c r="AG57" s="2"/>
      <c r="AH57" s="2"/>
      <c r="AI57" s="2"/>
    </row>
    <row r="58" spans="1:35">
      <c r="A58">
        <v>19</v>
      </c>
      <c r="B58" s="28">
        <v>19</v>
      </c>
      <c r="C58" s="28" t="s">
        <v>12</v>
      </c>
      <c r="D58" s="28">
        <v>2212</v>
      </c>
      <c r="E58" s="28">
        <v>10.1</v>
      </c>
      <c r="F58" s="28"/>
      <c r="G58" s="28">
        <v>5.1198600000000001</v>
      </c>
      <c r="H58" s="28">
        <v>2.5649999999999999E-2</v>
      </c>
      <c r="I58" s="28">
        <v>6.6920000000000002</v>
      </c>
      <c r="J58" s="28">
        <v>662.57399999999996</v>
      </c>
      <c r="K58" s="28" t="s">
        <v>14</v>
      </c>
      <c r="L58" s="29">
        <v>44522.751388888886</v>
      </c>
      <c r="M58" s="28">
        <v>2212</v>
      </c>
      <c r="N58" s="28">
        <f>AVERAGE(J58:J59)</f>
        <v>695.476</v>
      </c>
      <c r="O58" s="28">
        <f>_xlfn.STDEV.P(J58:J59)</f>
        <v>32.902000000000044</v>
      </c>
      <c r="P58" s="28">
        <f>O58/N58*100</f>
        <v>4.7308605904445367</v>
      </c>
      <c r="R58" s="40"/>
      <c r="S58" s="2"/>
      <c r="T58" s="2"/>
      <c r="U58" s="26"/>
      <c r="V58" s="18"/>
      <c r="W58" s="18"/>
      <c r="X58" s="2"/>
      <c r="Y58" s="2"/>
      <c r="Z58" s="2"/>
      <c r="AA58" s="19"/>
      <c r="AB58" s="2"/>
      <c r="AC58" s="2"/>
      <c r="AD58" s="2"/>
      <c r="AE58" s="2"/>
      <c r="AF58" s="2"/>
      <c r="AG58" s="2"/>
      <c r="AH58" s="2"/>
      <c r="AI58" s="2"/>
    </row>
    <row r="59" spans="1:35">
      <c r="A59">
        <v>20</v>
      </c>
      <c r="B59" s="28">
        <v>20</v>
      </c>
      <c r="C59" s="28" t="s">
        <v>12</v>
      </c>
      <c r="D59" s="28">
        <v>2212</v>
      </c>
      <c r="E59" s="28">
        <v>11.1</v>
      </c>
      <c r="F59" s="28"/>
      <c r="G59" s="28">
        <v>6.1851599999999998</v>
      </c>
      <c r="H59" s="28">
        <v>3.3070000000000002E-2</v>
      </c>
      <c r="I59" s="28">
        <v>8.0850000000000009</v>
      </c>
      <c r="J59" s="28">
        <v>728.37800000000004</v>
      </c>
      <c r="K59" s="28" t="s">
        <v>14</v>
      </c>
      <c r="L59" s="29">
        <v>44522.756944444445</v>
      </c>
      <c r="M59" s="28">
        <v>2212</v>
      </c>
      <c r="N59" s="28"/>
      <c r="O59" s="28"/>
      <c r="P59" s="28"/>
      <c r="R59" s="40"/>
      <c r="S59" s="2"/>
      <c r="T59" s="2"/>
      <c r="U59" s="26"/>
      <c r="V59" s="18"/>
      <c r="W59" s="18"/>
      <c r="X59" s="2"/>
      <c r="Y59" s="2"/>
      <c r="Z59" s="2"/>
      <c r="AA59" s="19"/>
      <c r="AB59" s="2"/>
      <c r="AC59" s="2"/>
      <c r="AD59" s="2"/>
      <c r="AE59" s="2"/>
      <c r="AF59" s="2"/>
      <c r="AG59" s="2"/>
      <c r="AH59" s="2"/>
      <c r="AI59" s="2"/>
    </row>
    <row r="60" spans="1:35">
      <c r="A60">
        <v>65</v>
      </c>
      <c r="B60">
        <v>65</v>
      </c>
      <c r="C60" t="s">
        <v>12</v>
      </c>
      <c r="D60">
        <v>2212</v>
      </c>
      <c r="E60">
        <v>10.31</v>
      </c>
      <c r="G60">
        <v>7.42584</v>
      </c>
      <c r="H60">
        <v>3.8830000000000003E-2</v>
      </c>
      <c r="I60">
        <v>9.7080000000000002</v>
      </c>
      <c r="J60">
        <v>941.61</v>
      </c>
      <c r="K60" t="s">
        <v>14</v>
      </c>
      <c r="L60" s="1">
        <v>44564.845138888886</v>
      </c>
      <c r="M60">
        <v>2212</v>
      </c>
      <c r="N60">
        <f>AVERAGE(J60:J61)</f>
        <v>940.76499999999999</v>
      </c>
      <c r="O60">
        <f>_xlfn.STDEV.P(J60:J61)</f>
        <v>0.84500000000002728</v>
      </c>
      <c r="P60">
        <f>O60/N60*100</f>
        <v>8.9820518407894345E-2</v>
      </c>
      <c r="R60" s="40"/>
      <c r="S60" s="2"/>
      <c r="T60" s="2"/>
      <c r="U60" s="26"/>
      <c r="V60" s="18"/>
      <c r="W60" s="18"/>
      <c r="X60" s="2"/>
      <c r="Y60" s="2"/>
      <c r="Z60" s="2"/>
      <c r="AA60" s="19"/>
      <c r="AB60" s="2"/>
      <c r="AC60" s="2"/>
      <c r="AD60" s="2"/>
      <c r="AE60" s="2"/>
      <c r="AF60" s="2"/>
      <c r="AG60" s="2"/>
      <c r="AH60" s="2"/>
      <c r="AI60" s="2"/>
    </row>
    <row r="61" spans="1:35">
      <c r="A61">
        <v>66</v>
      </c>
      <c r="B61">
        <v>66</v>
      </c>
      <c r="C61" t="s">
        <v>12</v>
      </c>
      <c r="D61">
        <v>2212</v>
      </c>
      <c r="E61">
        <v>9.9700000000000006</v>
      </c>
      <c r="G61">
        <v>7.16805</v>
      </c>
      <c r="H61">
        <v>3.7589999999999998E-2</v>
      </c>
      <c r="I61">
        <v>9.3710000000000004</v>
      </c>
      <c r="J61">
        <v>939.92</v>
      </c>
      <c r="K61" t="s">
        <v>14</v>
      </c>
      <c r="L61" s="1">
        <v>44564.850694444445</v>
      </c>
      <c r="M61">
        <v>2212</v>
      </c>
      <c r="R61" s="40"/>
      <c r="S61" s="2"/>
      <c r="T61" s="2"/>
      <c r="U61" s="26"/>
      <c r="V61" s="18"/>
      <c r="W61" s="18"/>
      <c r="X61" s="2"/>
      <c r="Y61" s="2"/>
      <c r="Z61" s="2"/>
      <c r="AA61" s="19"/>
      <c r="AB61" s="2"/>
      <c r="AC61" s="2"/>
      <c r="AD61" s="2"/>
      <c r="AE61" s="2"/>
      <c r="AF61" s="2"/>
      <c r="AG61" s="2"/>
      <c r="AH61" s="2"/>
      <c r="AI61" s="2"/>
    </row>
    <row r="62" spans="1:35">
      <c r="A62">
        <v>67</v>
      </c>
      <c r="B62">
        <v>67</v>
      </c>
      <c r="C62" t="s">
        <v>12</v>
      </c>
      <c r="D62">
        <v>2213</v>
      </c>
      <c r="E62">
        <v>10.17</v>
      </c>
      <c r="G62">
        <v>0.86192999999999997</v>
      </c>
      <c r="H62">
        <v>4.3899999999999998E-3</v>
      </c>
      <c r="I62">
        <v>1.1220000000000001</v>
      </c>
      <c r="J62">
        <v>110.324</v>
      </c>
      <c r="K62" t="s">
        <v>14</v>
      </c>
      <c r="L62" s="1">
        <v>44564.856249999997</v>
      </c>
      <c r="M62">
        <v>2213</v>
      </c>
      <c r="N62">
        <f>AVERAGE(J62:J63)</f>
        <v>111.119</v>
      </c>
      <c r="O62">
        <f>_xlfn.STDEV.P(J62:J63)</f>
        <v>0.79500000000000171</v>
      </c>
      <c r="P62">
        <f>O62/N62*100</f>
        <v>0.715449203106581</v>
      </c>
      <c r="R62" s="40"/>
      <c r="S62" s="2"/>
      <c r="T62" s="2"/>
      <c r="U62" s="26"/>
      <c r="V62" s="18"/>
      <c r="W62" s="18"/>
      <c r="X62" s="2"/>
      <c r="Y62" s="2"/>
      <c r="Z62" s="2"/>
      <c r="AA62" s="19"/>
      <c r="AB62" s="2"/>
      <c r="AC62" s="2"/>
      <c r="AD62" s="2"/>
      <c r="AE62" s="2"/>
      <c r="AF62" s="2"/>
      <c r="AG62" s="2"/>
      <c r="AH62" s="2"/>
      <c r="AI62" s="2"/>
    </row>
    <row r="63" spans="1:35">
      <c r="A63">
        <v>68</v>
      </c>
      <c r="B63">
        <v>68</v>
      </c>
      <c r="C63" t="s">
        <v>12</v>
      </c>
      <c r="D63">
        <v>2213</v>
      </c>
      <c r="E63">
        <v>10.66</v>
      </c>
      <c r="G63">
        <v>0.91630999999999996</v>
      </c>
      <c r="H63">
        <v>5.2399999999999999E-3</v>
      </c>
      <c r="I63">
        <v>1.1930000000000001</v>
      </c>
      <c r="J63">
        <v>111.914</v>
      </c>
      <c r="K63" t="s">
        <v>14</v>
      </c>
      <c r="L63" s="1">
        <v>44564.861805555556</v>
      </c>
      <c r="M63">
        <v>2213</v>
      </c>
      <c r="R63" s="40"/>
      <c r="S63" s="2"/>
      <c r="T63" s="2"/>
      <c r="U63" s="26"/>
      <c r="V63" s="18"/>
      <c r="W63" s="18"/>
      <c r="X63" s="2"/>
      <c r="Y63" s="2"/>
      <c r="Z63" s="2"/>
      <c r="AA63" s="19"/>
      <c r="AB63" s="2"/>
      <c r="AC63" s="2"/>
      <c r="AD63" s="2"/>
      <c r="AE63" s="2"/>
      <c r="AF63" s="2"/>
      <c r="AG63" s="2"/>
      <c r="AH63" s="2"/>
      <c r="AI63" s="2"/>
    </row>
    <row r="64" spans="1:35">
      <c r="A64">
        <v>69</v>
      </c>
      <c r="B64">
        <v>69</v>
      </c>
      <c r="C64" t="s">
        <v>12</v>
      </c>
      <c r="D64">
        <v>2215</v>
      </c>
      <c r="E64">
        <v>10.71</v>
      </c>
      <c r="G64">
        <v>1.0983499999999999</v>
      </c>
      <c r="H64">
        <v>6.0000000000000001E-3</v>
      </c>
      <c r="I64">
        <v>1.4319999999999999</v>
      </c>
      <c r="J64">
        <v>133.70699999999999</v>
      </c>
      <c r="K64" t="s">
        <v>14</v>
      </c>
      <c r="L64" s="1">
        <v>44564.868055555555</v>
      </c>
      <c r="M64">
        <v>2215</v>
      </c>
      <c r="N64">
        <f>AVERAGE(J64:J65)</f>
        <v>140.65600000000001</v>
      </c>
      <c r="O64">
        <f>_xlfn.STDEV.P(J64:J65)</f>
        <v>6.9489999999999981</v>
      </c>
      <c r="P64">
        <f>O64/N64*100</f>
        <v>4.9404220225230331</v>
      </c>
      <c r="R64" s="40"/>
      <c r="S64" s="2"/>
      <c r="T64" s="2"/>
      <c r="U64" s="26"/>
      <c r="V64" s="18"/>
      <c r="W64" s="18"/>
      <c r="X64" s="2"/>
      <c r="Y64" s="2"/>
      <c r="Z64" s="2"/>
      <c r="AA64" s="19"/>
      <c r="AB64" s="2"/>
      <c r="AC64" s="2"/>
      <c r="AD64" s="2"/>
      <c r="AE64" s="2"/>
      <c r="AF64" s="2"/>
      <c r="AG64" s="2"/>
      <c r="AH64" s="2"/>
      <c r="AI64" s="2"/>
    </row>
    <row r="65" spans="1:35">
      <c r="A65">
        <v>70</v>
      </c>
      <c r="B65">
        <v>70</v>
      </c>
      <c r="C65" t="s">
        <v>12</v>
      </c>
      <c r="D65">
        <v>2215</v>
      </c>
      <c r="E65">
        <v>10.44</v>
      </c>
      <c r="G65">
        <v>1.1821999999999999</v>
      </c>
      <c r="H65">
        <v>6.3800000000000003E-3</v>
      </c>
      <c r="I65">
        <v>1.5409999999999999</v>
      </c>
      <c r="J65">
        <v>147.60499999999999</v>
      </c>
      <c r="K65" t="s">
        <v>14</v>
      </c>
      <c r="L65" s="1">
        <v>44564.873611111114</v>
      </c>
      <c r="M65">
        <v>2215</v>
      </c>
      <c r="R65" s="40"/>
      <c r="S65" s="2"/>
      <c r="T65" s="2"/>
      <c r="U65" s="26"/>
      <c r="V65" s="18"/>
      <c r="W65" s="18"/>
      <c r="X65" s="2"/>
      <c r="Y65" s="2"/>
      <c r="Z65" s="2"/>
      <c r="AA65" s="19"/>
      <c r="AB65" s="2"/>
      <c r="AC65" s="2"/>
      <c r="AD65" s="2"/>
      <c r="AE65" s="2"/>
      <c r="AF65" s="2"/>
      <c r="AG65" s="2"/>
      <c r="AH65" s="2"/>
      <c r="AI65" s="2"/>
    </row>
    <row r="66" spans="1:35">
      <c r="A66" s="28">
        <v>11</v>
      </c>
      <c r="B66" s="28">
        <v>11</v>
      </c>
      <c r="C66" s="28" t="s">
        <v>12</v>
      </c>
      <c r="D66" s="28">
        <v>2216</v>
      </c>
      <c r="E66" s="28">
        <v>10.6</v>
      </c>
      <c r="F66" s="28"/>
      <c r="G66" s="28">
        <v>0.38340000000000002</v>
      </c>
      <c r="H66" s="28">
        <v>2.15E-3</v>
      </c>
      <c r="I66" s="28">
        <v>0.496</v>
      </c>
      <c r="J66" s="28">
        <v>46.792000000000002</v>
      </c>
      <c r="K66" s="28" t="s">
        <v>14</v>
      </c>
      <c r="L66" s="29">
        <v>44545.651388888888</v>
      </c>
      <c r="M66" s="28">
        <v>2216</v>
      </c>
      <c r="N66" s="28">
        <f>AVERAGE(J66:J67)</f>
        <v>64.515500000000003</v>
      </c>
      <c r="O66" s="28">
        <f>_xlfn.STDEV.P(J66:J67)</f>
        <v>17.723500000000016</v>
      </c>
      <c r="P66" s="28">
        <f>O66/N66*100</f>
        <v>27.471692849005301</v>
      </c>
      <c r="R66" s="40"/>
      <c r="S66" s="2"/>
      <c r="T66" s="2"/>
      <c r="U66" s="26"/>
      <c r="V66" s="18"/>
      <c r="W66" s="18"/>
      <c r="X66" s="2"/>
      <c r="Y66" s="2"/>
      <c r="Z66" s="2"/>
      <c r="AA66" s="19"/>
      <c r="AB66" s="2"/>
      <c r="AC66" s="2"/>
      <c r="AD66" s="2"/>
      <c r="AE66" s="2"/>
      <c r="AF66" s="2"/>
      <c r="AG66" s="2"/>
      <c r="AH66" s="2"/>
      <c r="AI66" s="2"/>
    </row>
    <row r="67" spans="1:35">
      <c r="A67" s="28">
        <v>12</v>
      </c>
      <c r="B67" s="28">
        <v>12</v>
      </c>
      <c r="C67" s="28" t="s">
        <v>12</v>
      </c>
      <c r="D67" s="28">
        <v>2216</v>
      </c>
      <c r="E67" s="28">
        <v>10.81</v>
      </c>
      <c r="F67" s="28"/>
      <c r="G67" s="28">
        <v>0.68388000000000004</v>
      </c>
      <c r="H67" s="28">
        <v>3.0000000000000001E-3</v>
      </c>
      <c r="I67" s="28">
        <v>0.88900000000000001</v>
      </c>
      <c r="J67" s="28">
        <v>82.239000000000004</v>
      </c>
      <c r="K67" s="28" t="s">
        <v>14</v>
      </c>
      <c r="L67" s="29">
        <v>44545.657638888886</v>
      </c>
      <c r="M67" s="28">
        <v>2216</v>
      </c>
      <c r="N67" s="28"/>
      <c r="O67" s="28"/>
      <c r="P67" s="28"/>
      <c r="R67" s="40"/>
      <c r="S67" s="2"/>
      <c r="T67" s="2"/>
      <c r="U67" s="26"/>
      <c r="V67" s="18"/>
      <c r="W67" s="18"/>
      <c r="X67" s="2"/>
      <c r="Y67" s="2"/>
      <c r="Z67" s="2"/>
      <c r="AA67" s="19"/>
      <c r="AB67" s="2"/>
      <c r="AC67" s="2"/>
      <c r="AD67" s="2"/>
      <c r="AE67" s="2"/>
      <c r="AF67" s="2"/>
      <c r="AG67" s="2"/>
      <c r="AH67" s="2"/>
      <c r="AI67" s="2"/>
    </row>
    <row r="68" spans="1:35">
      <c r="A68" s="28">
        <v>71</v>
      </c>
      <c r="B68" s="28">
        <v>71</v>
      </c>
      <c r="C68" s="28" t="s">
        <v>12</v>
      </c>
      <c r="D68" s="28">
        <v>2216</v>
      </c>
      <c r="E68" s="28">
        <v>9.85</v>
      </c>
      <c r="F68" s="28"/>
      <c r="G68" s="28">
        <v>0.67034000000000005</v>
      </c>
      <c r="H68" s="28">
        <v>4.81E-3</v>
      </c>
      <c r="I68" s="28">
        <v>0.872</v>
      </c>
      <c r="J68" s="28">
        <v>88.528000000000006</v>
      </c>
      <c r="K68" s="28" t="s">
        <v>14</v>
      </c>
      <c r="L68" s="29">
        <v>44564.879861111112</v>
      </c>
      <c r="M68" s="28">
        <v>2216</v>
      </c>
      <c r="N68" s="28">
        <f>AVERAGE(J68:J69)</f>
        <v>101.5245</v>
      </c>
      <c r="O68" s="28">
        <f>_xlfn.STDEV.P(J68:J69)</f>
        <v>12.996499999999935</v>
      </c>
      <c r="P68" s="28">
        <f>O68/N68*100</f>
        <v>12.801343518067004</v>
      </c>
      <c r="R68" s="40"/>
      <c r="S68" s="2"/>
      <c r="T68" s="2"/>
      <c r="U68" s="26"/>
      <c r="V68" s="18"/>
      <c r="W68" s="18"/>
      <c r="X68" s="2"/>
      <c r="Y68" s="2"/>
      <c r="Z68" s="2"/>
      <c r="AA68" s="19"/>
      <c r="AB68" s="2"/>
      <c r="AC68" s="2"/>
      <c r="AD68" s="2"/>
      <c r="AE68" s="2"/>
      <c r="AF68" s="2"/>
      <c r="AG68" s="2"/>
      <c r="AH68" s="2"/>
      <c r="AI68" s="2"/>
    </row>
    <row r="69" spans="1:35">
      <c r="A69" s="37">
        <v>72</v>
      </c>
      <c r="B69" s="37">
        <v>72</v>
      </c>
      <c r="C69" s="37" t="s">
        <v>12</v>
      </c>
      <c r="D69" s="37">
        <v>2216</v>
      </c>
      <c r="E69" s="37">
        <v>10.33</v>
      </c>
      <c r="F69" s="37"/>
      <c r="G69" s="37">
        <v>0.90822999999999998</v>
      </c>
      <c r="H69" s="37">
        <v>3.7200000000000002E-3</v>
      </c>
      <c r="I69" s="37">
        <v>1.1830000000000001</v>
      </c>
      <c r="J69" s="37">
        <v>114.521</v>
      </c>
      <c r="K69" s="37" t="s">
        <v>14</v>
      </c>
      <c r="L69" s="38">
        <v>44564.885416666664</v>
      </c>
      <c r="M69" s="37">
        <v>2216</v>
      </c>
      <c r="N69" s="37"/>
      <c r="O69" s="37"/>
      <c r="P69" s="37"/>
      <c r="R69" s="40"/>
      <c r="S69" s="2"/>
      <c r="T69" s="2"/>
      <c r="U69" s="26"/>
      <c r="V69" s="18"/>
      <c r="W69" s="18"/>
      <c r="X69" s="2"/>
      <c r="Y69" s="2"/>
      <c r="Z69" s="2"/>
      <c r="AA69" s="19"/>
      <c r="AB69" s="2"/>
      <c r="AC69" s="2"/>
      <c r="AD69" s="2"/>
      <c r="AE69" s="2"/>
      <c r="AF69" s="2"/>
      <c r="AG69" s="2"/>
      <c r="AH69" s="2"/>
      <c r="AI69" s="2"/>
    </row>
    <row r="70" spans="1:35">
      <c r="A70" s="34">
        <v>95</v>
      </c>
      <c r="B70" s="34">
        <v>95</v>
      </c>
      <c r="C70" s="34" t="s">
        <v>12</v>
      </c>
      <c r="D70" s="34">
        <v>2216</v>
      </c>
      <c r="E70" s="34">
        <v>9.6999999999999993</v>
      </c>
      <c r="F70" s="34"/>
      <c r="G70" s="34">
        <v>0.83601999999999999</v>
      </c>
      <c r="H70" s="34">
        <v>4.3299999999999996E-3</v>
      </c>
      <c r="I70" s="34">
        <v>1.0880000000000001</v>
      </c>
      <c r="J70" s="34">
        <v>112.16500000000001</v>
      </c>
      <c r="K70" s="34" t="s">
        <v>14</v>
      </c>
      <c r="L70" s="35">
        <v>44565.484722222223</v>
      </c>
      <c r="M70" s="36" t="s">
        <v>71</v>
      </c>
      <c r="N70" s="34">
        <f>AVERAGE(J70:J71)</f>
        <v>112.8725</v>
      </c>
      <c r="O70" s="34">
        <f>_xlfn.STDEV.P(J70:J71)</f>
        <v>0.70749999999999602</v>
      </c>
      <c r="P70" s="34">
        <f>O70/N70*100</f>
        <v>0.62681343994329541</v>
      </c>
      <c r="R70" s="40"/>
      <c r="S70" s="2"/>
      <c r="T70" s="2"/>
      <c r="U70" s="26"/>
      <c r="V70" s="18"/>
      <c r="W70" s="18"/>
      <c r="X70" s="2"/>
      <c r="Y70" s="2"/>
      <c r="Z70" s="2"/>
      <c r="AA70" s="19"/>
      <c r="AB70" s="2"/>
      <c r="AC70" s="2"/>
      <c r="AD70" s="2"/>
      <c r="AE70" s="2"/>
      <c r="AF70" s="2"/>
      <c r="AG70" s="2"/>
      <c r="AH70" s="2"/>
      <c r="AI70" s="2"/>
    </row>
    <row r="71" spans="1:35">
      <c r="A71" s="34">
        <v>96</v>
      </c>
      <c r="B71" s="34">
        <v>96</v>
      </c>
      <c r="C71" s="34" t="s">
        <v>12</v>
      </c>
      <c r="D71" s="34">
        <v>2216</v>
      </c>
      <c r="E71" s="34">
        <v>9.7200000000000006</v>
      </c>
      <c r="F71" s="34"/>
      <c r="G71" s="34">
        <v>0.84772000000000003</v>
      </c>
      <c r="H71" s="34">
        <v>3.9699999999999996E-3</v>
      </c>
      <c r="I71" s="34">
        <v>1.1040000000000001</v>
      </c>
      <c r="J71" s="34">
        <v>113.58</v>
      </c>
      <c r="K71" s="34" t="s">
        <v>14</v>
      </c>
      <c r="L71" s="35">
        <v>44565.490277777775</v>
      </c>
      <c r="M71" s="36" t="s">
        <v>71</v>
      </c>
      <c r="N71" s="34"/>
      <c r="O71" s="34"/>
      <c r="P71" s="34"/>
      <c r="R71" s="40"/>
      <c r="S71" s="2"/>
      <c r="T71" s="2"/>
      <c r="U71" s="26"/>
      <c r="V71" s="18"/>
      <c r="W71" s="18"/>
      <c r="X71" s="2"/>
      <c r="Y71" s="2"/>
      <c r="Z71" s="2"/>
      <c r="AA71" s="19"/>
      <c r="AB71" s="2"/>
      <c r="AC71" s="2"/>
      <c r="AD71" s="2"/>
      <c r="AE71" s="2"/>
      <c r="AF71" s="2"/>
      <c r="AG71" s="2"/>
      <c r="AH71" s="2"/>
      <c r="AI71" s="2"/>
    </row>
    <row r="72" spans="1:35">
      <c r="A72">
        <v>21</v>
      </c>
      <c r="B72">
        <v>21</v>
      </c>
      <c r="C72" t="s">
        <v>12</v>
      </c>
      <c r="D72">
        <v>2217</v>
      </c>
      <c r="E72">
        <v>10</v>
      </c>
      <c r="G72">
        <v>0.32157000000000002</v>
      </c>
      <c r="H72">
        <v>2.7000000000000001E-3</v>
      </c>
      <c r="I72">
        <v>0.41599999999999998</v>
      </c>
      <c r="J72">
        <v>41.6</v>
      </c>
      <c r="K72" t="s">
        <v>14</v>
      </c>
      <c r="L72" s="1">
        <v>44522.763194444444</v>
      </c>
      <c r="M72">
        <v>2217</v>
      </c>
      <c r="N72">
        <f>AVERAGE(J72:J73)</f>
        <v>40.9925</v>
      </c>
      <c r="O72">
        <f>_xlfn.STDEV.P(J72:J73)</f>
        <v>0.60750000000000171</v>
      </c>
      <c r="P72">
        <f>O72/N72*100</f>
        <v>1.4819784106848854</v>
      </c>
      <c r="R72" s="40"/>
      <c r="S72" s="2"/>
      <c r="T72" s="2"/>
      <c r="U72" s="26"/>
      <c r="V72" s="18"/>
      <c r="W72" s="18"/>
      <c r="X72" s="2"/>
      <c r="Y72" s="2"/>
      <c r="Z72" s="2"/>
      <c r="AA72" s="19"/>
      <c r="AB72" s="2"/>
      <c r="AC72" s="2"/>
      <c r="AD72" s="2"/>
      <c r="AE72" s="2"/>
      <c r="AF72" s="2"/>
      <c r="AG72" s="2"/>
      <c r="AH72" s="2"/>
      <c r="AI72" s="2"/>
    </row>
    <row r="73" spans="1:35">
      <c r="A73">
        <v>22</v>
      </c>
      <c r="B73">
        <v>22</v>
      </c>
      <c r="C73" t="s">
        <v>12</v>
      </c>
      <c r="D73">
        <v>2217</v>
      </c>
      <c r="E73">
        <v>10.4</v>
      </c>
      <c r="G73">
        <v>0.32479000000000002</v>
      </c>
      <c r="H73">
        <v>1.9599999999999999E-3</v>
      </c>
      <c r="I73">
        <v>0.42</v>
      </c>
      <c r="J73">
        <v>40.384999999999998</v>
      </c>
      <c r="K73" t="s">
        <v>14</v>
      </c>
      <c r="L73" s="1">
        <v>44522.768750000003</v>
      </c>
      <c r="M73">
        <v>2217</v>
      </c>
      <c r="R73" s="40"/>
      <c r="S73" s="2"/>
      <c r="T73" s="2"/>
      <c r="U73" s="26"/>
      <c r="V73" s="18"/>
      <c r="W73" s="18"/>
      <c r="X73" s="2"/>
      <c r="Y73" s="2"/>
      <c r="Z73" s="2"/>
      <c r="AA73" s="19"/>
      <c r="AB73" s="2"/>
      <c r="AC73" s="2"/>
      <c r="AD73" s="2"/>
      <c r="AE73" s="2"/>
      <c r="AF73" s="2"/>
      <c r="AG73" s="2"/>
      <c r="AH73" s="2"/>
      <c r="AI73" s="2"/>
    </row>
    <row r="74" spans="1:35">
      <c r="A74">
        <v>23</v>
      </c>
      <c r="B74">
        <v>23</v>
      </c>
      <c r="C74" t="s">
        <v>12</v>
      </c>
      <c r="D74">
        <v>2218</v>
      </c>
      <c r="E74">
        <v>10.6</v>
      </c>
      <c r="G74">
        <v>7.4555199999999999</v>
      </c>
      <c r="H74">
        <v>4.0030000000000003E-2</v>
      </c>
      <c r="I74">
        <v>9.7469999999999999</v>
      </c>
      <c r="J74">
        <v>919.52800000000002</v>
      </c>
      <c r="K74" t="s">
        <v>14</v>
      </c>
      <c r="L74" s="1">
        <v>44522.775000000001</v>
      </c>
      <c r="M74">
        <v>2218</v>
      </c>
      <c r="N74">
        <f>AVERAGE(J74:J75)</f>
        <v>920.55349999999999</v>
      </c>
      <c r="O74">
        <f>_xlfn.STDEV.P(J74:J75)</f>
        <v>1.0254999999999654</v>
      </c>
      <c r="P74">
        <f>O74/N74*100</f>
        <v>0.11140036945163595</v>
      </c>
      <c r="R74" s="40"/>
      <c r="S74" s="2"/>
      <c r="T74" s="2"/>
      <c r="U74" s="26"/>
      <c r="V74" s="18"/>
      <c r="W74" s="18"/>
      <c r="X74" s="2"/>
      <c r="Y74" s="2"/>
      <c r="Z74" s="2"/>
      <c r="AA74" s="19"/>
      <c r="AB74" s="2"/>
      <c r="AC74" s="2"/>
      <c r="AD74" s="2"/>
      <c r="AE74" s="2"/>
      <c r="AF74" s="2"/>
      <c r="AG74" s="2"/>
      <c r="AH74" s="2"/>
      <c r="AI74" s="2"/>
    </row>
    <row r="75" spans="1:35">
      <c r="A75">
        <v>24</v>
      </c>
      <c r="B75">
        <v>24</v>
      </c>
      <c r="C75" t="s">
        <v>12</v>
      </c>
      <c r="D75">
        <v>2218</v>
      </c>
      <c r="E75">
        <v>11.4</v>
      </c>
      <c r="G75">
        <v>7.7946600000000004</v>
      </c>
      <c r="H75">
        <v>4.0289999999999999E-2</v>
      </c>
      <c r="I75">
        <v>10.506</v>
      </c>
      <c r="J75">
        <v>921.57899999999995</v>
      </c>
      <c r="K75" t="s">
        <v>21</v>
      </c>
      <c r="L75" s="1">
        <v>44522.780555555553</v>
      </c>
      <c r="M75">
        <v>2218</v>
      </c>
      <c r="R75" s="40"/>
      <c r="S75" s="2"/>
      <c r="T75" s="2"/>
      <c r="U75" s="26"/>
      <c r="V75" s="18"/>
      <c r="W75" s="18"/>
      <c r="X75" s="2"/>
      <c r="Y75" s="2"/>
      <c r="Z75" s="2"/>
      <c r="AA75" s="19"/>
      <c r="AB75" s="2"/>
      <c r="AC75" s="2"/>
      <c r="AD75" s="2"/>
      <c r="AE75" s="2"/>
      <c r="AF75" s="2"/>
      <c r="AG75" s="2"/>
      <c r="AH75" s="2"/>
      <c r="AI75" s="2"/>
    </row>
    <row r="76" spans="1:35">
      <c r="A76">
        <v>27</v>
      </c>
      <c r="B76">
        <v>27</v>
      </c>
      <c r="C76" t="s">
        <v>12</v>
      </c>
      <c r="D76">
        <v>2219</v>
      </c>
      <c r="E76">
        <v>11.5</v>
      </c>
      <c r="G76">
        <v>4.8336499999999996</v>
      </c>
      <c r="H76">
        <v>2.495E-2</v>
      </c>
      <c r="I76">
        <v>6.3170000000000002</v>
      </c>
      <c r="J76">
        <v>549.30399999999997</v>
      </c>
      <c r="K76" t="s">
        <v>14</v>
      </c>
      <c r="L76" s="1">
        <v>44522.797222222223</v>
      </c>
      <c r="M76">
        <v>2219</v>
      </c>
      <c r="N76">
        <f>AVERAGE(J76:J77)</f>
        <v>550.51549999999997</v>
      </c>
      <c r="O76">
        <f>_xlfn.STDEV.P(J76:J77)</f>
        <v>1.2115000000000009</v>
      </c>
      <c r="P76">
        <f>O76/N76*100</f>
        <v>0.22006646497691726</v>
      </c>
      <c r="R76" s="40"/>
      <c r="S76" s="2"/>
      <c r="T76" s="2"/>
      <c r="U76" s="26"/>
      <c r="V76" s="18"/>
      <c r="W76" s="18"/>
      <c r="X76" s="2"/>
      <c r="Y76" s="2"/>
      <c r="Z76" s="2"/>
      <c r="AA76" s="19"/>
      <c r="AB76" s="2"/>
      <c r="AC76" s="2"/>
      <c r="AD76" s="2"/>
      <c r="AE76" s="2"/>
      <c r="AF76" s="2"/>
      <c r="AG76" s="2"/>
      <c r="AH76" s="2"/>
      <c r="AI76" s="2"/>
    </row>
    <row r="77" spans="1:35">
      <c r="A77">
        <v>28</v>
      </c>
      <c r="B77">
        <v>28</v>
      </c>
      <c r="C77" t="s">
        <v>12</v>
      </c>
      <c r="D77">
        <v>2219</v>
      </c>
      <c r="E77">
        <v>11</v>
      </c>
      <c r="G77">
        <v>4.6437900000000001</v>
      </c>
      <c r="H77">
        <v>2.393E-2</v>
      </c>
      <c r="I77">
        <v>6.069</v>
      </c>
      <c r="J77">
        <v>551.72699999999998</v>
      </c>
      <c r="K77" t="s">
        <v>14</v>
      </c>
      <c r="L77" s="1">
        <v>44522.803472222222</v>
      </c>
      <c r="M77">
        <v>2219</v>
      </c>
      <c r="R77" s="40"/>
      <c r="S77" s="2"/>
      <c r="T77" s="2"/>
      <c r="U77" s="26"/>
      <c r="V77" s="18"/>
      <c r="W77" s="18"/>
      <c r="X77" s="2"/>
      <c r="Y77" s="2"/>
      <c r="Z77" s="2"/>
      <c r="AA77" s="19"/>
      <c r="AB77" s="2"/>
      <c r="AC77" s="2"/>
      <c r="AD77" s="2"/>
      <c r="AE77" s="2"/>
      <c r="AF77" s="2"/>
      <c r="AG77" s="2"/>
      <c r="AH77" s="2"/>
      <c r="AI77" s="2"/>
    </row>
    <row r="78" spans="1:35">
      <c r="A78">
        <v>29</v>
      </c>
      <c r="B78">
        <v>29</v>
      </c>
      <c r="C78" t="s">
        <v>12</v>
      </c>
      <c r="D78">
        <v>2220</v>
      </c>
      <c r="E78">
        <v>10.7</v>
      </c>
      <c r="G78">
        <v>7.4989699999999999</v>
      </c>
      <c r="H78">
        <v>4.0059999999999998E-2</v>
      </c>
      <c r="I78">
        <v>9.8030000000000008</v>
      </c>
      <c r="J78">
        <v>916.16800000000001</v>
      </c>
      <c r="K78" t="s">
        <v>14</v>
      </c>
      <c r="L78" s="1">
        <v>44522.809027777781</v>
      </c>
      <c r="M78">
        <v>2220</v>
      </c>
      <c r="N78">
        <f>AVERAGE(J78:J79)</f>
        <v>945.87699999999995</v>
      </c>
      <c r="O78">
        <f>_xlfn.STDEV.P(J78:J79)</f>
        <v>29.709000000000003</v>
      </c>
      <c r="P78">
        <f>O78/N78*100</f>
        <v>3.1408946406350937</v>
      </c>
      <c r="R78" s="40"/>
      <c r="S78" s="2"/>
      <c r="T78" s="2"/>
      <c r="U78" s="26"/>
      <c r="V78" s="18"/>
      <c r="W78" s="18"/>
      <c r="X78" s="2"/>
      <c r="Y78" s="2"/>
      <c r="Z78" s="2"/>
      <c r="AA78" s="19"/>
      <c r="AB78" s="2"/>
      <c r="AC78" s="2"/>
      <c r="AD78" s="2"/>
      <c r="AE78" s="2"/>
      <c r="AF78" s="2"/>
      <c r="AG78" s="2"/>
      <c r="AH78" s="2"/>
      <c r="AI78" s="2"/>
    </row>
    <row r="79" spans="1:35">
      <c r="A79">
        <v>30</v>
      </c>
      <c r="B79">
        <v>30</v>
      </c>
      <c r="C79" t="s">
        <v>12</v>
      </c>
      <c r="D79">
        <v>2220</v>
      </c>
      <c r="E79">
        <v>11.1</v>
      </c>
      <c r="G79">
        <v>7.8647200000000002</v>
      </c>
      <c r="H79">
        <v>4.1540000000000001E-2</v>
      </c>
      <c r="I79">
        <v>10.829000000000001</v>
      </c>
      <c r="J79">
        <v>975.58600000000001</v>
      </c>
      <c r="K79" t="s">
        <v>21</v>
      </c>
      <c r="L79" s="1">
        <v>44522.814583333333</v>
      </c>
      <c r="M79">
        <v>2220</v>
      </c>
      <c r="R79" s="40"/>
      <c r="S79" s="2"/>
      <c r="T79" s="2"/>
      <c r="U79" s="26"/>
      <c r="V79" s="18"/>
      <c r="W79" s="18"/>
      <c r="X79" s="2"/>
      <c r="Y79" s="2"/>
      <c r="Z79" s="2"/>
      <c r="AA79" s="19"/>
      <c r="AB79" s="2"/>
      <c r="AC79" s="2"/>
      <c r="AD79" s="2"/>
      <c r="AE79" s="2"/>
      <c r="AF79" s="2"/>
      <c r="AG79" s="2"/>
      <c r="AH79" s="2"/>
      <c r="AI79" s="2"/>
    </row>
    <row r="80" spans="1:35">
      <c r="A80">
        <v>31</v>
      </c>
      <c r="B80">
        <v>31</v>
      </c>
      <c r="C80" t="s">
        <v>12</v>
      </c>
      <c r="D80">
        <v>2221</v>
      </c>
      <c r="E80">
        <v>10.3</v>
      </c>
      <c r="G80">
        <v>1.4713400000000001</v>
      </c>
      <c r="H80">
        <v>7.0699999999999999E-3</v>
      </c>
      <c r="I80">
        <v>1.919</v>
      </c>
      <c r="J80">
        <v>186.31100000000001</v>
      </c>
      <c r="K80" t="s">
        <v>14</v>
      </c>
      <c r="L80" s="1">
        <v>44522.820833333331</v>
      </c>
      <c r="M80">
        <v>2221</v>
      </c>
      <c r="N80">
        <f>AVERAGE(J80:J81)</f>
        <v>187.10050000000001</v>
      </c>
      <c r="O80">
        <f>_xlfn.STDEV.P(J80:J81)</f>
        <v>0.78949999999998965</v>
      </c>
      <c r="P80">
        <f>O80/N80*100</f>
        <v>0.42196573499268558</v>
      </c>
      <c r="R80" s="40"/>
      <c r="S80" s="2"/>
      <c r="T80" s="2"/>
      <c r="U80" s="26"/>
      <c r="V80" s="18"/>
      <c r="W80" s="18"/>
      <c r="X80" s="2"/>
      <c r="Y80" s="2"/>
      <c r="Z80" s="2"/>
      <c r="AA80" s="19"/>
      <c r="AB80" s="2"/>
      <c r="AC80" s="2"/>
      <c r="AD80" s="2"/>
      <c r="AE80" s="2"/>
      <c r="AF80" s="2"/>
      <c r="AG80" s="2"/>
      <c r="AH80" s="2"/>
      <c r="AI80" s="2"/>
    </row>
    <row r="81" spans="1:35">
      <c r="A81">
        <v>32</v>
      </c>
      <c r="B81">
        <v>32</v>
      </c>
      <c r="C81" t="s">
        <v>12</v>
      </c>
      <c r="D81">
        <v>2221</v>
      </c>
      <c r="E81">
        <v>10.9</v>
      </c>
      <c r="G81">
        <v>1.5694999999999999</v>
      </c>
      <c r="H81">
        <v>7.8499999999999993E-3</v>
      </c>
      <c r="I81">
        <v>2.048</v>
      </c>
      <c r="J81">
        <v>187.89</v>
      </c>
      <c r="K81" t="s">
        <v>14</v>
      </c>
      <c r="L81" s="1">
        <v>44522.82708333333</v>
      </c>
      <c r="M81">
        <v>2221</v>
      </c>
      <c r="R81" s="40"/>
      <c r="S81" s="2"/>
      <c r="T81" s="2"/>
      <c r="U81" s="26"/>
      <c r="V81" s="18"/>
      <c r="W81" s="18"/>
      <c r="X81" s="2"/>
      <c r="Y81" s="2"/>
      <c r="Z81" s="2"/>
      <c r="AA81" s="19"/>
      <c r="AB81" s="2"/>
      <c r="AC81" s="2"/>
      <c r="AD81" s="2"/>
      <c r="AE81" s="2"/>
      <c r="AF81" s="2"/>
      <c r="AG81" s="2"/>
      <c r="AH81" s="2"/>
      <c r="AI81" s="2"/>
    </row>
    <row r="82" spans="1:35">
      <c r="A82">
        <v>33</v>
      </c>
      <c r="B82">
        <v>33</v>
      </c>
      <c r="C82" t="s">
        <v>12</v>
      </c>
      <c r="D82">
        <v>2222</v>
      </c>
      <c r="E82">
        <v>10.1</v>
      </c>
      <c r="G82">
        <v>4.1486700000000001</v>
      </c>
      <c r="H82">
        <v>2.0549999999999999E-2</v>
      </c>
      <c r="I82">
        <v>5.4210000000000003</v>
      </c>
      <c r="J82">
        <v>536.73299999999995</v>
      </c>
      <c r="K82" t="s">
        <v>14</v>
      </c>
      <c r="L82" s="1">
        <v>44522.832638888889</v>
      </c>
      <c r="M82">
        <v>2222</v>
      </c>
      <c r="N82">
        <f>AVERAGE(J82:J83)</f>
        <v>526.1869999999999</v>
      </c>
      <c r="O82">
        <f>_xlfn.STDEV.P(J82:J83)</f>
        <v>10.545999999999992</v>
      </c>
      <c r="P82">
        <f>O82/N82*100</f>
        <v>2.0042304351874893</v>
      </c>
      <c r="R82" s="40"/>
      <c r="S82" s="2"/>
      <c r="T82" s="2"/>
      <c r="U82" s="26"/>
      <c r="V82" s="18"/>
      <c r="W82" s="18"/>
      <c r="X82" s="2"/>
      <c r="Y82" s="2"/>
      <c r="Z82" s="2"/>
      <c r="AA82" s="19"/>
      <c r="AB82" s="2"/>
      <c r="AC82" s="2"/>
      <c r="AD82" s="2"/>
      <c r="AE82" s="2"/>
      <c r="AF82" s="2"/>
      <c r="AG82" s="2"/>
      <c r="AH82" s="2"/>
      <c r="AI82" s="2"/>
    </row>
    <row r="83" spans="1:35">
      <c r="A83">
        <v>34</v>
      </c>
      <c r="B83">
        <v>34</v>
      </c>
      <c r="C83" t="s">
        <v>12</v>
      </c>
      <c r="D83">
        <v>2222</v>
      </c>
      <c r="E83">
        <v>11.7</v>
      </c>
      <c r="G83">
        <v>4.61646</v>
      </c>
      <c r="H83">
        <v>2.3789999999999999E-2</v>
      </c>
      <c r="I83">
        <v>6.0330000000000004</v>
      </c>
      <c r="J83">
        <v>515.64099999999996</v>
      </c>
      <c r="K83" t="s">
        <v>14</v>
      </c>
      <c r="L83" s="1">
        <v>44522.838194444441</v>
      </c>
      <c r="M83">
        <v>2222</v>
      </c>
      <c r="R83" s="40"/>
      <c r="S83" s="2"/>
      <c r="T83" s="2"/>
      <c r="U83" s="26"/>
      <c r="V83" s="18"/>
      <c r="W83" s="18"/>
      <c r="X83" s="2"/>
      <c r="Y83" s="2"/>
      <c r="Z83" s="2"/>
      <c r="AA83" s="19"/>
      <c r="AB83" s="2"/>
      <c r="AC83" s="2"/>
      <c r="AD83" s="2"/>
      <c r="AE83" s="2"/>
      <c r="AF83" s="2"/>
      <c r="AG83" s="2"/>
      <c r="AH83" s="2"/>
      <c r="AI83" s="2"/>
    </row>
    <row r="84" spans="1:35">
      <c r="A84">
        <v>35</v>
      </c>
      <c r="B84">
        <v>35</v>
      </c>
      <c r="C84" t="s">
        <v>12</v>
      </c>
      <c r="D84">
        <v>2224</v>
      </c>
      <c r="E84">
        <v>10.7</v>
      </c>
      <c r="G84">
        <v>5.44773</v>
      </c>
      <c r="H84">
        <v>2.896E-2</v>
      </c>
      <c r="I84">
        <v>7.12</v>
      </c>
      <c r="J84">
        <v>665.42100000000005</v>
      </c>
      <c r="K84" t="s">
        <v>14</v>
      </c>
      <c r="L84" s="1">
        <v>44522.84375</v>
      </c>
      <c r="M84">
        <v>2224</v>
      </c>
      <c r="N84">
        <f>AVERAGE(J84:J85)</f>
        <v>685.42499999999995</v>
      </c>
      <c r="O84">
        <f>_xlfn.STDEV.P(J84:J85)</f>
        <v>20.003999999999962</v>
      </c>
      <c r="P84">
        <f>O84/N84*100</f>
        <v>2.9184812342707027</v>
      </c>
      <c r="R84" s="40"/>
      <c r="S84" s="2"/>
      <c r="T84" s="2"/>
      <c r="U84" s="26"/>
      <c r="V84" s="18"/>
      <c r="W84" s="18"/>
      <c r="X84" s="2"/>
      <c r="Y84" s="2"/>
      <c r="Z84" s="2"/>
      <c r="AA84" s="19"/>
      <c r="AB84" s="2"/>
      <c r="AC84" s="2"/>
      <c r="AD84" s="2"/>
      <c r="AE84" s="2"/>
      <c r="AF84" s="2"/>
      <c r="AG84" s="2"/>
      <c r="AH84" s="2"/>
      <c r="AI84" s="2"/>
    </row>
    <row r="85" spans="1:35">
      <c r="A85">
        <v>36</v>
      </c>
      <c r="B85">
        <v>36</v>
      </c>
      <c r="C85" t="s">
        <v>12</v>
      </c>
      <c r="D85">
        <v>2224</v>
      </c>
      <c r="E85">
        <v>10.5</v>
      </c>
      <c r="G85">
        <v>5.6664599999999998</v>
      </c>
      <c r="H85">
        <v>2.8719999999999999E-2</v>
      </c>
      <c r="I85">
        <v>7.407</v>
      </c>
      <c r="J85">
        <v>705.42899999999997</v>
      </c>
      <c r="K85" t="s">
        <v>14</v>
      </c>
      <c r="L85" s="1">
        <v>44522.85</v>
      </c>
      <c r="M85">
        <v>2224</v>
      </c>
      <c r="R85" s="40"/>
      <c r="S85" s="2"/>
      <c r="T85" s="2"/>
      <c r="U85" s="26"/>
      <c r="V85" s="18"/>
      <c r="W85" s="18"/>
      <c r="X85" s="2"/>
      <c r="Y85" s="2"/>
      <c r="Z85" s="2"/>
      <c r="AA85" s="19"/>
      <c r="AB85" s="2"/>
      <c r="AC85" s="2"/>
      <c r="AD85" s="2"/>
      <c r="AE85" s="2"/>
      <c r="AF85" s="2"/>
      <c r="AG85" s="2"/>
      <c r="AH85" s="2"/>
      <c r="AI85" s="2"/>
    </row>
    <row r="86" spans="1:35">
      <c r="A86">
        <v>39</v>
      </c>
      <c r="B86">
        <v>39</v>
      </c>
      <c r="C86" t="s">
        <v>12</v>
      </c>
      <c r="D86">
        <v>2225</v>
      </c>
      <c r="E86">
        <v>10.7</v>
      </c>
      <c r="G86">
        <v>3.8281399999999999</v>
      </c>
      <c r="H86">
        <v>1.9230000000000001E-2</v>
      </c>
      <c r="I86">
        <v>5.0019999999999998</v>
      </c>
      <c r="J86">
        <v>467.47699999999998</v>
      </c>
      <c r="K86" t="s">
        <v>14</v>
      </c>
      <c r="L86" s="1">
        <v>44522.866666666669</v>
      </c>
      <c r="M86">
        <v>2225</v>
      </c>
      <c r="N86">
        <f>AVERAGE(J86:J87)</f>
        <v>459.73849999999999</v>
      </c>
      <c r="O86">
        <f>_xlfn.STDEV.P(J86:J87)</f>
        <v>7.7384999999999877</v>
      </c>
      <c r="P86">
        <f>O86/N86*100</f>
        <v>1.6832394937556865</v>
      </c>
      <c r="R86" s="40"/>
      <c r="S86" s="2"/>
      <c r="T86" s="2"/>
      <c r="U86" s="26"/>
      <c r="V86" s="18"/>
      <c r="W86" s="18"/>
      <c r="X86" s="2"/>
      <c r="Y86" s="2"/>
      <c r="Z86" s="2"/>
      <c r="AA86" s="19"/>
      <c r="AB86" s="2"/>
      <c r="AC86" s="2"/>
      <c r="AD86" s="2"/>
      <c r="AE86" s="2"/>
      <c r="AF86" s="2"/>
      <c r="AG86" s="2"/>
      <c r="AH86" s="2"/>
      <c r="AI86" s="2"/>
    </row>
    <row r="87" spans="1:35">
      <c r="A87">
        <v>40</v>
      </c>
      <c r="B87">
        <v>40</v>
      </c>
      <c r="C87" t="s">
        <v>12</v>
      </c>
      <c r="D87">
        <v>2225</v>
      </c>
      <c r="E87">
        <v>12</v>
      </c>
      <c r="G87">
        <v>4.1507800000000001</v>
      </c>
      <c r="H87">
        <v>2.1100000000000001E-2</v>
      </c>
      <c r="I87">
        <v>5.4240000000000004</v>
      </c>
      <c r="J87">
        <v>452</v>
      </c>
      <c r="K87" t="s">
        <v>14</v>
      </c>
      <c r="L87" s="1">
        <v>44522.872916666667</v>
      </c>
      <c r="M87">
        <v>2225</v>
      </c>
      <c r="R87" s="40"/>
      <c r="S87" s="2"/>
      <c r="T87" s="3"/>
      <c r="U87" s="18"/>
      <c r="V87" s="18"/>
      <c r="W87" s="2"/>
      <c r="X87" s="2"/>
      <c r="Y87" s="2"/>
      <c r="Z87" s="19"/>
      <c r="AA87" s="2"/>
      <c r="AB87" s="2"/>
      <c r="AC87" s="2"/>
      <c r="AD87" s="2"/>
      <c r="AE87" s="2"/>
      <c r="AF87" s="2"/>
      <c r="AG87" s="2"/>
      <c r="AH87" s="2"/>
      <c r="AI87" s="2"/>
    </row>
    <row r="88" spans="1:35">
      <c r="A88">
        <v>41</v>
      </c>
      <c r="B88">
        <v>41</v>
      </c>
      <c r="C88" t="s">
        <v>12</v>
      </c>
      <c r="D88">
        <v>2226</v>
      </c>
      <c r="E88">
        <v>10.6</v>
      </c>
      <c r="G88">
        <v>1.81297</v>
      </c>
      <c r="H88">
        <v>9.8099999999999993E-3</v>
      </c>
      <c r="I88">
        <v>2.3660000000000001</v>
      </c>
      <c r="J88">
        <v>223.208</v>
      </c>
      <c r="K88" t="s">
        <v>14</v>
      </c>
      <c r="L88" s="1">
        <v>44522.879166666666</v>
      </c>
      <c r="M88">
        <v>2226</v>
      </c>
      <c r="N88">
        <f>AVERAGE(J88:J89)</f>
        <v>216.22649999999999</v>
      </c>
      <c r="O88">
        <f>_xlfn.STDEV.P(J88:J89)</f>
        <v>6.9814999999999969</v>
      </c>
      <c r="P88">
        <f>O88/N88*100</f>
        <v>3.2287901806670307</v>
      </c>
      <c r="S88" s="2"/>
      <c r="T88" s="3"/>
      <c r="U88" s="18"/>
      <c r="V88" s="18"/>
      <c r="W88" s="2"/>
      <c r="X88" s="2"/>
      <c r="Y88" s="2"/>
      <c r="Z88" s="19"/>
      <c r="AA88" s="2"/>
      <c r="AB88" s="2"/>
      <c r="AC88" s="2"/>
      <c r="AD88" s="2"/>
      <c r="AE88" s="2"/>
      <c r="AF88" s="2"/>
      <c r="AG88" s="2"/>
      <c r="AH88" s="2"/>
      <c r="AI88" s="2"/>
    </row>
    <row r="89" spans="1:35">
      <c r="A89">
        <v>42</v>
      </c>
      <c r="B89">
        <v>42</v>
      </c>
      <c r="C89" t="s">
        <v>12</v>
      </c>
      <c r="D89">
        <v>2226</v>
      </c>
      <c r="E89">
        <v>10.6</v>
      </c>
      <c r="G89">
        <v>1.69981</v>
      </c>
      <c r="H89">
        <v>8.2299999999999995E-3</v>
      </c>
      <c r="I89">
        <v>2.218</v>
      </c>
      <c r="J89">
        <v>209.245</v>
      </c>
      <c r="K89" t="s">
        <v>14</v>
      </c>
      <c r="L89" s="1">
        <v>44522.884722222225</v>
      </c>
      <c r="M89">
        <v>2226</v>
      </c>
      <c r="S89" s="2"/>
      <c r="T89" s="3"/>
      <c r="U89" s="18"/>
      <c r="V89" s="18"/>
      <c r="W89" s="2"/>
      <c r="X89" s="2"/>
      <c r="Y89" s="2"/>
      <c r="Z89" s="19"/>
      <c r="AA89" s="2"/>
      <c r="AB89" s="2"/>
      <c r="AC89" s="2"/>
      <c r="AD89" s="2"/>
      <c r="AE89" s="2"/>
      <c r="AF89" s="2"/>
      <c r="AG89" s="2"/>
      <c r="AH89" s="2"/>
      <c r="AI89" s="2"/>
    </row>
    <row r="90" spans="1:35">
      <c r="A90">
        <v>43</v>
      </c>
      <c r="B90">
        <v>43</v>
      </c>
      <c r="C90" t="s">
        <v>12</v>
      </c>
      <c r="D90">
        <v>2227</v>
      </c>
      <c r="E90">
        <v>10.3</v>
      </c>
      <c r="G90">
        <v>5.8220599999999996</v>
      </c>
      <c r="H90">
        <v>3.0439999999999998E-2</v>
      </c>
      <c r="I90">
        <v>7.61</v>
      </c>
      <c r="J90">
        <v>738.83500000000004</v>
      </c>
      <c r="K90" t="s">
        <v>14</v>
      </c>
      <c r="L90" s="1">
        <v>44522.890277777777</v>
      </c>
      <c r="M90">
        <v>2227</v>
      </c>
      <c r="N90">
        <f>AVERAGE(J90:J91)</f>
        <v>738.33050000000003</v>
      </c>
      <c r="O90">
        <f>_xlfn.STDEV.P(J90:J91)</f>
        <v>0.50450000000000728</v>
      </c>
      <c r="P90">
        <f>O90/N90*100</f>
        <v>6.832983331990311E-2</v>
      </c>
      <c r="S90" s="2"/>
      <c r="T90" s="3"/>
      <c r="U90" s="18"/>
      <c r="V90" s="18"/>
      <c r="W90" s="2"/>
      <c r="X90" s="2"/>
      <c r="Y90" s="2"/>
      <c r="Z90" s="19"/>
      <c r="AA90" s="2"/>
      <c r="AB90" s="2"/>
      <c r="AC90" s="2"/>
      <c r="AD90" s="2"/>
      <c r="AE90" s="2"/>
      <c r="AF90" s="2"/>
      <c r="AG90" s="2"/>
      <c r="AH90" s="2"/>
      <c r="AI90" s="2"/>
    </row>
    <row r="91" spans="1:35">
      <c r="A91">
        <v>44</v>
      </c>
      <c r="B91">
        <v>44</v>
      </c>
      <c r="C91" t="s">
        <v>12</v>
      </c>
      <c r="D91">
        <v>2227</v>
      </c>
      <c r="E91">
        <v>11.5</v>
      </c>
      <c r="G91">
        <v>6.4911000000000003</v>
      </c>
      <c r="H91">
        <v>3.3450000000000001E-2</v>
      </c>
      <c r="I91">
        <v>8.4849999999999994</v>
      </c>
      <c r="J91">
        <v>737.82600000000002</v>
      </c>
      <c r="K91" t="s">
        <v>14</v>
      </c>
      <c r="L91" s="1">
        <v>44522.896527777775</v>
      </c>
      <c r="M91">
        <v>2227</v>
      </c>
      <c r="S91" s="2"/>
      <c r="T91" s="3"/>
      <c r="U91" s="18"/>
      <c r="V91" s="18"/>
      <c r="W91" s="2"/>
      <c r="X91" s="2"/>
      <c r="Y91" s="2"/>
      <c r="Z91" s="19"/>
      <c r="AA91" s="2"/>
      <c r="AB91" s="2"/>
      <c r="AC91" s="2"/>
      <c r="AD91" s="2"/>
      <c r="AE91" s="2"/>
      <c r="AF91" s="2"/>
      <c r="AG91" s="2"/>
      <c r="AH91" s="2"/>
      <c r="AI91" s="2"/>
    </row>
    <row r="92" spans="1:35">
      <c r="A92">
        <v>45</v>
      </c>
      <c r="B92">
        <v>45</v>
      </c>
      <c r="C92" t="s">
        <v>12</v>
      </c>
      <c r="D92">
        <v>2228</v>
      </c>
      <c r="E92">
        <v>10.9</v>
      </c>
      <c r="G92">
        <v>3.0067300000000001</v>
      </c>
      <c r="H92">
        <v>1.529E-2</v>
      </c>
      <c r="I92">
        <v>3.9279999999999999</v>
      </c>
      <c r="J92">
        <v>360.36700000000002</v>
      </c>
      <c r="K92" t="s">
        <v>14</v>
      </c>
      <c r="L92" s="1">
        <v>44522.902083333334</v>
      </c>
      <c r="M92">
        <v>2228</v>
      </c>
      <c r="N92">
        <f>AVERAGE(J92:J94)</f>
        <v>378.59500000000003</v>
      </c>
      <c r="O92">
        <f>_xlfn.STDEV.P(J92:J94)</f>
        <v>17.366087719076706</v>
      </c>
      <c r="P92">
        <f>O92/N92*100</f>
        <v>4.586982849503217</v>
      </c>
      <c r="S92" s="2"/>
      <c r="T92" s="3"/>
      <c r="U92" s="18"/>
      <c r="V92" s="18"/>
      <c r="W92" s="2"/>
      <c r="X92" s="2"/>
      <c r="Y92" s="2"/>
      <c r="Z92" s="19"/>
      <c r="AA92" s="2"/>
      <c r="AB92" s="2"/>
      <c r="AC92" s="2"/>
      <c r="AD92" s="2"/>
      <c r="AE92" s="2"/>
      <c r="AF92" s="2"/>
      <c r="AG92" s="2"/>
      <c r="AH92" s="2"/>
      <c r="AI92" s="2"/>
    </row>
    <row r="93" spans="1:35">
      <c r="A93">
        <v>46</v>
      </c>
      <c r="B93">
        <v>46</v>
      </c>
      <c r="C93" t="s">
        <v>12</v>
      </c>
      <c r="D93">
        <v>2228</v>
      </c>
      <c r="E93">
        <v>11</v>
      </c>
      <c r="G93">
        <v>3.1446000000000001</v>
      </c>
      <c r="H93">
        <v>1.6160000000000001E-2</v>
      </c>
      <c r="I93">
        <v>4.1079999999999997</v>
      </c>
      <c r="J93">
        <v>373.45499999999998</v>
      </c>
      <c r="K93" t="s">
        <v>14</v>
      </c>
      <c r="L93" s="1">
        <v>44522.907638888886</v>
      </c>
      <c r="M93">
        <v>2228</v>
      </c>
      <c r="S93" s="2"/>
      <c r="T93" s="3"/>
      <c r="U93" s="18"/>
      <c r="V93" s="18"/>
      <c r="W93" s="2"/>
      <c r="X93" s="2"/>
      <c r="Y93" s="2"/>
      <c r="Z93" s="19"/>
      <c r="AA93" s="2"/>
      <c r="AB93" s="2"/>
      <c r="AC93" s="2"/>
      <c r="AD93" s="2"/>
      <c r="AE93" s="2"/>
      <c r="AF93" s="2"/>
      <c r="AG93" s="2"/>
      <c r="AH93" s="2"/>
      <c r="AI93" s="2"/>
    </row>
    <row r="94" spans="1:35">
      <c r="A94">
        <v>47</v>
      </c>
      <c r="B94">
        <v>47</v>
      </c>
      <c r="C94" t="s">
        <v>12</v>
      </c>
      <c r="D94">
        <v>2228</v>
      </c>
      <c r="E94">
        <v>10.7</v>
      </c>
      <c r="G94">
        <v>3.2918099999999999</v>
      </c>
      <c r="H94">
        <v>1.7469999999999999E-2</v>
      </c>
      <c r="I94">
        <v>4.3010000000000002</v>
      </c>
      <c r="J94">
        <v>401.96300000000002</v>
      </c>
      <c r="K94" t="s">
        <v>14</v>
      </c>
      <c r="L94" s="1">
        <v>44522.913194444445</v>
      </c>
      <c r="M94">
        <v>2228</v>
      </c>
      <c r="S94" s="2"/>
      <c r="T94" s="3"/>
      <c r="U94" s="18"/>
      <c r="V94" s="18"/>
      <c r="W94" s="2"/>
      <c r="X94" s="2"/>
      <c r="Y94" s="2"/>
      <c r="Z94" s="19"/>
      <c r="AA94" s="2"/>
      <c r="AB94" s="2"/>
      <c r="AC94" s="2"/>
      <c r="AD94" s="2"/>
      <c r="AE94" s="2"/>
      <c r="AF94" s="2"/>
      <c r="AG94" s="2"/>
      <c r="AH94" s="2"/>
      <c r="AI94" s="2"/>
    </row>
    <row r="95" spans="1:35">
      <c r="A95" s="34">
        <v>75</v>
      </c>
      <c r="B95" s="34">
        <v>75</v>
      </c>
      <c r="C95" s="34" t="s">
        <v>12</v>
      </c>
      <c r="D95" s="34">
        <v>2228</v>
      </c>
      <c r="E95" s="34">
        <v>10.63</v>
      </c>
      <c r="F95" s="34"/>
      <c r="G95" s="34">
        <v>3.9610300000000001</v>
      </c>
      <c r="H95" s="34">
        <v>1.9859999999999999E-2</v>
      </c>
      <c r="I95" s="34">
        <v>5.1760000000000002</v>
      </c>
      <c r="J95" s="34">
        <v>486.92399999999998</v>
      </c>
      <c r="K95" s="34" t="s">
        <v>14</v>
      </c>
      <c r="L95" s="35">
        <v>44564.902777777781</v>
      </c>
      <c r="M95" s="34">
        <v>2228</v>
      </c>
      <c r="N95" s="34">
        <f>AVERAGE(J95:J96)</f>
        <v>492.91449999999998</v>
      </c>
      <c r="O95" s="34">
        <f>_xlfn.STDEV.P(J95:J96)</f>
        <v>5.9904999999999973</v>
      </c>
      <c r="P95" s="34">
        <f>O95/N95*100</f>
        <v>1.2153223327777936</v>
      </c>
      <c r="S95" s="2"/>
      <c r="T95" s="3"/>
      <c r="U95" s="18"/>
      <c r="V95" s="18"/>
      <c r="W95" s="2"/>
      <c r="X95" s="2"/>
      <c r="Y95" s="2"/>
      <c r="Z95" s="19"/>
      <c r="AA95" s="2"/>
      <c r="AB95" s="2"/>
      <c r="AC95" s="2"/>
      <c r="AD95" s="2"/>
      <c r="AE95" s="2"/>
      <c r="AF95" s="2"/>
      <c r="AG95" s="2"/>
      <c r="AH95" s="2"/>
      <c r="AI95" s="2"/>
    </row>
    <row r="96" spans="1:35">
      <c r="A96" s="34">
        <v>76</v>
      </c>
      <c r="B96" s="34">
        <v>76</v>
      </c>
      <c r="C96" s="34" t="s">
        <v>12</v>
      </c>
      <c r="D96" s="34">
        <v>2228</v>
      </c>
      <c r="E96" s="34">
        <v>10.96</v>
      </c>
      <c r="F96" s="34"/>
      <c r="G96" s="34">
        <v>4.1842499999999996</v>
      </c>
      <c r="H96" s="34">
        <v>2.1000000000000001E-2</v>
      </c>
      <c r="I96" s="34">
        <v>5.468</v>
      </c>
      <c r="J96" s="34">
        <v>498.90499999999997</v>
      </c>
      <c r="K96" s="34" t="s">
        <v>14</v>
      </c>
      <c r="L96" s="35">
        <v>44564.908333333333</v>
      </c>
      <c r="M96" s="34">
        <v>2228</v>
      </c>
      <c r="N96" s="34"/>
      <c r="O96" s="34"/>
      <c r="P96" s="34"/>
      <c r="S96" s="2"/>
      <c r="T96" s="3"/>
      <c r="U96" s="18"/>
      <c r="V96" s="18"/>
      <c r="W96" s="2"/>
      <c r="X96" s="2"/>
      <c r="Y96" s="2"/>
      <c r="Z96" s="19"/>
      <c r="AA96" s="2"/>
      <c r="AB96" s="2"/>
      <c r="AC96" s="2"/>
      <c r="AD96" s="2"/>
      <c r="AE96" s="2"/>
      <c r="AF96" s="2"/>
      <c r="AG96" s="2"/>
      <c r="AH96" s="2"/>
      <c r="AI96" s="2"/>
    </row>
    <row r="97" spans="1:35">
      <c r="A97">
        <v>48</v>
      </c>
      <c r="B97">
        <v>48</v>
      </c>
      <c r="C97" t="s">
        <v>12</v>
      </c>
      <c r="D97">
        <v>2229</v>
      </c>
      <c r="E97">
        <v>11.2</v>
      </c>
      <c r="G97">
        <v>2.3645200000000002</v>
      </c>
      <c r="H97">
        <v>1.218E-2</v>
      </c>
      <c r="I97">
        <v>3.0880000000000001</v>
      </c>
      <c r="J97">
        <v>275.714</v>
      </c>
      <c r="K97" t="s">
        <v>14</v>
      </c>
      <c r="L97" s="1">
        <v>44522.919444444444</v>
      </c>
      <c r="M97">
        <v>2229</v>
      </c>
      <c r="N97">
        <f>AVERAGE(J97:J98)</f>
        <v>277.67849999999999</v>
      </c>
      <c r="O97">
        <f>_xlfn.STDEV.P(J97:J98)</f>
        <v>1.9644999999999868</v>
      </c>
      <c r="P97">
        <f>O97/N97*100</f>
        <v>0.70747285079687006</v>
      </c>
      <c r="S97" s="2"/>
      <c r="T97" s="3"/>
      <c r="U97" s="18"/>
      <c r="V97" s="18"/>
      <c r="W97" s="2"/>
      <c r="X97" s="2"/>
      <c r="Y97" s="2"/>
      <c r="Z97" s="19"/>
      <c r="AA97" s="2"/>
      <c r="AB97" s="2"/>
      <c r="AC97" s="2"/>
      <c r="AD97" s="2"/>
      <c r="AE97" s="2"/>
      <c r="AF97" s="2"/>
      <c r="AG97" s="2"/>
      <c r="AH97" s="2"/>
      <c r="AI97" s="2"/>
    </row>
    <row r="98" spans="1:35">
      <c r="A98">
        <v>49</v>
      </c>
      <c r="B98">
        <v>49</v>
      </c>
      <c r="C98" t="s">
        <v>12</v>
      </c>
      <c r="D98">
        <v>2229</v>
      </c>
      <c r="E98">
        <v>11.2</v>
      </c>
      <c r="G98">
        <v>2.3987599999999998</v>
      </c>
      <c r="H98">
        <v>1.225E-2</v>
      </c>
      <c r="I98">
        <v>3.1320000000000001</v>
      </c>
      <c r="J98">
        <v>279.64299999999997</v>
      </c>
      <c r="K98" t="s">
        <v>14</v>
      </c>
      <c r="L98" s="1">
        <v>44522.925000000003</v>
      </c>
      <c r="M98">
        <v>2229</v>
      </c>
      <c r="S98" s="2"/>
      <c r="T98" s="3"/>
      <c r="U98" s="18"/>
      <c r="V98" s="18"/>
      <c r="W98" s="2"/>
      <c r="X98" s="2"/>
      <c r="Y98" s="2"/>
      <c r="Z98" s="19"/>
      <c r="AA98" s="2"/>
      <c r="AB98" s="2"/>
      <c r="AC98" s="2"/>
      <c r="AD98" s="2"/>
      <c r="AE98" s="2"/>
      <c r="AF98" s="2"/>
      <c r="AG98" s="2"/>
      <c r="AH98" s="2"/>
      <c r="AI98" s="2"/>
    </row>
    <row r="99" spans="1:35">
      <c r="A99">
        <v>51</v>
      </c>
      <c r="B99">
        <v>51</v>
      </c>
      <c r="C99" t="s">
        <v>12</v>
      </c>
      <c r="D99">
        <v>2230</v>
      </c>
      <c r="E99">
        <v>9.4</v>
      </c>
      <c r="G99">
        <v>2.6625399999999999</v>
      </c>
      <c r="H99">
        <v>1.325E-2</v>
      </c>
      <c r="I99">
        <v>3.4769999999999999</v>
      </c>
      <c r="J99">
        <v>369.89400000000001</v>
      </c>
      <c r="K99" t="s">
        <v>14</v>
      </c>
      <c r="L99" s="1">
        <v>44522.936805555553</v>
      </c>
      <c r="M99">
        <v>2230</v>
      </c>
      <c r="N99">
        <f>AVERAGE(J99:J100)</f>
        <v>356.5865</v>
      </c>
      <c r="O99">
        <f>_xlfn.STDEV.P(J99:J100)</f>
        <v>13.307500000000005</v>
      </c>
      <c r="P99">
        <f>O99/N99*100</f>
        <v>3.7319135749670851</v>
      </c>
      <c r="S99" s="2"/>
      <c r="T99" s="3"/>
      <c r="U99" s="18"/>
      <c r="V99" s="18"/>
      <c r="W99" s="2"/>
      <c r="X99" s="2"/>
      <c r="Y99" s="2"/>
      <c r="Z99" s="19"/>
      <c r="AA99" s="2"/>
      <c r="AB99" s="2"/>
      <c r="AC99" s="2"/>
      <c r="AD99" s="2"/>
      <c r="AE99" s="2"/>
      <c r="AF99" s="2"/>
      <c r="AG99" s="2"/>
      <c r="AH99" s="2"/>
      <c r="AI99" s="2"/>
    </row>
    <row r="100" spans="1:35">
      <c r="A100">
        <v>52</v>
      </c>
      <c r="B100">
        <v>52</v>
      </c>
      <c r="C100" t="s">
        <v>12</v>
      </c>
      <c r="D100">
        <v>2230</v>
      </c>
      <c r="E100">
        <v>12.2</v>
      </c>
      <c r="G100">
        <v>3.20567</v>
      </c>
      <c r="H100">
        <v>1.6559999999999998E-2</v>
      </c>
      <c r="I100">
        <v>4.1879999999999997</v>
      </c>
      <c r="J100">
        <v>343.279</v>
      </c>
      <c r="K100" t="s">
        <v>14</v>
      </c>
      <c r="L100" s="1">
        <v>44522.943055555559</v>
      </c>
      <c r="M100">
        <v>2230</v>
      </c>
      <c r="S100" s="2"/>
      <c r="T100" s="3"/>
      <c r="U100" s="18"/>
      <c r="V100" s="18"/>
      <c r="W100" s="2"/>
      <c r="X100" s="2"/>
      <c r="Y100" s="2"/>
      <c r="Z100" s="19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>
      <c r="A101" s="34">
        <v>77</v>
      </c>
      <c r="B101" s="34">
        <v>77</v>
      </c>
      <c r="C101" s="34" t="s">
        <v>12</v>
      </c>
      <c r="D101" s="34">
        <v>2230</v>
      </c>
      <c r="E101" s="34">
        <v>10.44</v>
      </c>
      <c r="F101" s="34"/>
      <c r="G101" s="34">
        <v>2.89534</v>
      </c>
      <c r="H101" s="34">
        <v>1.524E-2</v>
      </c>
      <c r="I101" s="34">
        <v>3.782</v>
      </c>
      <c r="J101" s="34">
        <v>362.26100000000002</v>
      </c>
      <c r="K101" s="34" t="s">
        <v>14</v>
      </c>
      <c r="L101" s="35">
        <v>44564.914583333331</v>
      </c>
      <c r="M101" s="34">
        <v>2230</v>
      </c>
      <c r="N101" s="34">
        <f>AVERAGE(J101:J102)</f>
        <v>363.38300000000004</v>
      </c>
      <c r="O101" s="34">
        <f>_xlfn.STDEV.P(J101:J102)</f>
        <v>1.1219999999999857</v>
      </c>
      <c r="P101" s="34">
        <f>O101/N101*100</f>
        <v>0.30876513210579076</v>
      </c>
      <c r="S101" s="2"/>
      <c r="T101" s="3"/>
      <c r="U101" s="18"/>
      <c r="V101" s="18"/>
      <c r="W101" s="2"/>
      <c r="X101" s="2"/>
      <c r="Y101" s="2"/>
      <c r="Z101" s="19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>
      <c r="A102" s="34">
        <v>78</v>
      </c>
      <c r="B102" s="34">
        <v>78</v>
      </c>
      <c r="C102" s="34" t="s">
        <v>12</v>
      </c>
      <c r="D102" s="34">
        <v>2230</v>
      </c>
      <c r="E102" s="34">
        <v>11.41</v>
      </c>
      <c r="F102" s="34"/>
      <c r="G102" s="34">
        <v>3.1834899999999999</v>
      </c>
      <c r="H102" s="34">
        <v>1.5469999999999999E-2</v>
      </c>
      <c r="I102" s="34">
        <v>4.1589999999999998</v>
      </c>
      <c r="J102" s="34">
        <v>364.505</v>
      </c>
      <c r="K102" s="34" t="s">
        <v>14</v>
      </c>
      <c r="L102" s="35">
        <v>44564.920138888891</v>
      </c>
      <c r="M102" s="34">
        <v>2230</v>
      </c>
      <c r="N102" s="34"/>
      <c r="O102" s="34"/>
      <c r="P102" s="34"/>
      <c r="S102" s="2"/>
      <c r="T102" s="3"/>
      <c r="U102" s="18"/>
      <c r="V102" s="18"/>
      <c r="W102" s="2"/>
      <c r="X102" s="2"/>
      <c r="Y102" s="2"/>
      <c r="Z102" s="19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>
      <c r="A103">
        <v>13</v>
      </c>
      <c r="B103">
        <v>13</v>
      </c>
      <c r="C103" t="s">
        <v>12</v>
      </c>
      <c r="D103">
        <v>2231</v>
      </c>
      <c r="E103">
        <v>10.55</v>
      </c>
      <c r="G103">
        <v>0.61699000000000004</v>
      </c>
      <c r="H103">
        <v>2.64E-3</v>
      </c>
      <c r="I103">
        <v>0.80200000000000005</v>
      </c>
      <c r="J103">
        <v>76.019000000000005</v>
      </c>
      <c r="K103" t="s">
        <v>14</v>
      </c>
      <c r="L103" s="1">
        <v>44545.663194444445</v>
      </c>
      <c r="M103">
        <v>2231</v>
      </c>
      <c r="N103">
        <f>AVERAGE(J103:J104)</f>
        <v>76.147999999999996</v>
      </c>
      <c r="O103">
        <f>_xlfn.STDEV.P(J103:J104)</f>
        <v>0.12899999999999778</v>
      </c>
      <c r="P103">
        <f>O103/N103*100</f>
        <v>0.16940694437148421</v>
      </c>
      <c r="S103" s="2"/>
      <c r="T103" s="3"/>
      <c r="U103" s="18"/>
      <c r="V103" s="18"/>
      <c r="W103" s="2"/>
      <c r="X103" s="2"/>
      <c r="Y103" s="2"/>
      <c r="Z103" s="19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>
      <c r="A104">
        <v>14</v>
      </c>
      <c r="B104">
        <v>14</v>
      </c>
      <c r="C104" t="s">
        <v>12</v>
      </c>
      <c r="D104">
        <v>2231</v>
      </c>
      <c r="E104">
        <v>10.96</v>
      </c>
      <c r="G104">
        <v>0.64307000000000003</v>
      </c>
      <c r="H104">
        <v>3.7699999999999999E-3</v>
      </c>
      <c r="I104">
        <v>0.83599999999999997</v>
      </c>
      <c r="J104">
        <v>76.277000000000001</v>
      </c>
      <c r="K104" t="s">
        <v>14</v>
      </c>
      <c r="L104" s="1">
        <v>44545.668749999997</v>
      </c>
      <c r="M104">
        <v>2231</v>
      </c>
      <c r="S104" s="2"/>
      <c r="T104" s="3"/>
      <c r="U104" s="18"/>
      <c r="V104" s="18"/>
      <c r="W104" s="2"/>
      <c r="X104" s="2"/>
      <c r="Y104" s="2"/>
      <c r="Z104" s="19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>
      <c r="A105">
        <v>15</v>
      </c>
      <c r="B105">
        <v>15</v>
      </c>
      <c r="C105" t="s">
        <v>12</v>
      </c>
      <c r="D105">
        <v>2232</v>
      </c>
      <c r="E105">
        <v>10.57</v>
      </c>
      <c r="G105">
        <v>4.3285200000000001</v>
      </c>
      <c r="H105">
        <v>2.198E-2</v>
      </c>
      <c r="I105">
        <v>5.657</v>
      </c>
      <c r="J105">
        <v>535.19399999999996</v>
      </c>
      <c r="K105" t="s">
        <v>14</v>
      </c>
      <c r="L105" s="1">
        <v>44545.674305555556</v>
      </c>
      <c r="M105">
        <v>2232</v>
      </c>
      <c r="N105">
        <f>AVERAGE(J105:J106)</f>
        <v>538.3125</v>
      </c>
      <c r="O105">
        <f>_xlfn.STDEV.P(J105:J106)</f>
        <v>3.11850000000004</v>
      </c>
      <c r="P105">
        <f>O105/N105*100</f>
        <v>0.57931034482759358</v>
      </c>
      <c r="S105" s="2"/>
      <c r="T105" s="3"/>
      <c r="U105" s="18"/>
      <c r="V105" s="18"/>
      <c r="W105" s="2"/>
      <c r="X105" s="2"/>
      <c r="Y105" s="2"/>
      <c r="Z105" s="19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>
      <c r="A106">
        <v>16</v>
      </c>
      <c r="B106">
        <v>16</v>
      </c>
      <c r="C106" t="s">
        <v>12</v>
      </c>
      <c r="D106">
        <v>2232</v>
      </c>
      <c r="E106">
        <v>10.62</v>
      </c>
      <c r="G106">
        <v>4.4002100000000004</v>
      </c>
      <c r="H106">
        <v>2.2519999999999998E-2</v>
      </c>
      <c r="I106">
        <v>5.75</v>
      </c>
      <c r="J106">
        <v>541.43100000000004</v>
      </c>
      <c r="K106" t="s">
        <v>14</v>
      </c>
      <c r="L106" s="1">
        <v>44545.680555555555</v>
      </c>
      <c r="M106">
        <v>2232</v>
      </c>
      <c r="S106" s="2"/>
      <c r="T106" s="3"/>
      <c r="U106" s="18"/>
      <c r="V106" s="18"/>
      <c r="W106" s="2"/>
      <c r="X106" s="2"/>
      <c r="Y106" s="2"/>
      <c r="Z106" s="19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>
      <c r="A107">
        <v>53</v>
      </c>
      <c r="B107">
        <v>53</v>
      </c>
      <c r="C107" t="s">
        <v>12</v>
      </c>
      <c r="D107">
        <v>2233</v>
      </c>
      <c r="E107">
        <v>10.7</v>
      </c>
      <c r="G107">
        <v>1.2451700000000001</v>
      </c>
      <c r="H107">
        <v>6.7099999999999998E-3</v>
      </c>
      <c r="I107">
        <v>1.6240000000000001</v>
      </c>
      <c r="J107">
        <v>151.77600000000001</v>
      </c>
      <c r="K107" t="s">
        <v>14</v>
      </c>
      <c r="L107" s="1">
        <v>44522.948611111111</v>
      </c>
      <c r="M107">
        <v>2233</v>
      </c>
      <c r="N107">
        <f>AVERAGE(J107:J108)</f>
        <v>152.16900000000001</v>
      </c>
      <c r="O107">
        <f>_xlfn.STDEV.P(J107:J108)</f>
        <v>0.39300000000000068</v>
      </c>
      <c r="P107">
        <f>O107/N107*100</f>
        <v>0.25826548114267733</v>
      </c>
      <c r="S107" s="2"/>
      <c r="T107" s="3"/>
      <c r="U107" s="18"/>
      <c r="V107" s="18"/>
      <c r="W107" s="2"/>
      <c r="X107" s="2"/>
      <c r="Y107" s="2"/>
      <c r="Z107" s="19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>
      <c r="A108">
        <v>54</v>
      </c>
      <c r="B108">
        <v>54</v>
      </c>
      <c r="C108" t="s">
        <v>12</v>
      </c>
      <c r="D108">
        <v>2233</v>
      </c>
      <c r="E108">
        <v>12.1</v>
      </c>
      <c r="G108">
        <v>1.4155500000000001</v>
      </c>
      <c r="H108">
        <v>6.8500000000000002E-3</v>
      </c>
      <c r="I108">
        <v>1.8460000000000001</v>
      </c>
      <c r="J108">
        <v>152.56200000000001</v>
      </c>
      <c r="K108" t="s">
        <v>14</v>
      </c>
      <c r="L108" s="1">
        <v>44522.95416666667</v>
      </c>
      <c r="M108">
        <v>2233</v>
      </c>
    </row>
    <row r="109" spans="1:35">
      <c r="A109">
        <v>55</v>
      </c>
      <c r="B109">
        <v>55</v>
      </c>
      <c r="C109" t="s">
        <v>12</v>
      </c>
      <c r="D109">
        <v>2234</v>
      </c>
      <c r="E109">
        <v>10.6</v>
      </c>
      <c r="G109">
        <v>5.3820399999999999</v>
      </c>
      <c r="H109">
        <v>2.7660000000000001E-2</v>
      </c>
      <c r="I109">
        <v>7.0350000000000001</v>
      </c>
      <c r="J109">
        <v>663.67899999999997</v>
      </c>
      <c r="K109" t="s">
        <v>14</v>
      </c>
      <c r="L109" s="1">
        <v>44522.959722222222</v>
      </c>
      <c r="M109">
        <v>2234</v>
      </c>
      <c r="N109">
        <f>AVERAGE(J109:J110)</f>
        <v>659.49450000000002</v>
      </c>
      <c r="O109">
        <f>_xlfn.STDEV.P(J109:J110)</f>
        <v>4.1845000000000141</v>
      </c>
      <c r="P109">
        <f>O109/N109*100</f>
        <v>0.63450112169244988</v>
      </c>
    </row>
    <row r="110" spans="1:35">
      <c r="A110">
        <v>56</v>
      </c>
      <c r="B110">
        <v>56</v>
      </c>
      <c r="C110" t="s">
        <v>12</v>
      </c>
      <c r="D110">
        <v>2234</v>
      </c>
      <c r="E110">
        <v>11.3</v>
      </c>
      <c r="G110">
        <v>5.6650200000000002</v>
      </c>
      <c r="H110">
        <v>3.0089999999999999E-2</v>
      </c>
      <c r="I110">
        <v>7.4050000000000002</v>
      </c>
      <c r="J110">
        <v>655.30999999999995</v>
      </c>
      <c r="K110" t="s">
        <v>14</v>
      </c>
      <c r="L110" s="1">
        <v>44522.96597222222</v>
      </c>
      <c r="M110">
        <v>2234</v>
      </c>
    </row>
    <row r="111" spans="1:35">
      <c r="A111">
        <v>57</v>
      </c>
      <c r="B111">
        <v>57</v>
      </c>
      <c r="C111" t="s">
        <v>12</v>
      </c>
      <c r="D111">
        <v>2235</v>
      </c>
      <c r="E111">
        <v>10.5</v>
      </c>
      <c r="G111">
        <v>1.78054</v>
      </c>
      <c r="H111">
        <v>1.043E-2</v>
      </c>
      <c r="I111">
        <v>2.3239999999999998</v>
      </c>
      <c r="J111">
        <v>221.333</v>
      </c>
      <c r="K111" t="s">
        <v>14</v>
      </c>
      <c r="L111" s="1">
        <v>44522.97152777778</v>
      </c>
      <c r="M111">
        <v>2235</v>
      </c>
      <c r="N111">
        <f>AVERAGE(J111:J112)</f>
        <v>220.1755</v>
      </c>
      <c r="O111">
        <f>_xlfn.STDEV.P(J111:J112)</f>
        <v>1.1574999999999989</v>
      </c>
      <c r="P111">
        <f>O111/N111*100</f>
        <v>0.52571698485980445</v>
      </c>
    </row>
    <row r="112" spans="1:35">
      <c r="A112">
        <v>58</v>
      </c>
      <c r="B112">
        <v>58</v>
      </c>
      <c r="C112" t="s">
        <v>12</v>
      </c>
      <c r="D112">
        <v>2235</v>
      </c>
      <c r="E112">
        <v>11.2</v>
      </c>
      <c r="G112">
        <v>1.8791800000000001</v>
      </c>
      <c r="H112">
        <v>9.6799999999999994E-3</v>
      </c>
      <c r="I112">
        <v>2.4529999999999998</v>
      </c>
      <c r="J112">
        <v>219.018</v>
      </c>
      <c r="K112" t="s">
        <v>14</v>
      </c>
      <c r="L112" s="1">
        <v>44522.977083333331</v>
      </c>
      <c r="M112">
        <v>2235</v>
      </c>
    </row>
    <row r="113" spans="1:16">
      <c r="A113">
        <v>61</v>
      </c>
      <c r="B113">
        <v>61</v>
      </c>
      <c r="C113" t="s">
        <v>12</v>
      </c>
      <c r="D113">
        <v>2237</v>
      </c>
      <c r="E113">
        <v>10</v>
      </c>
      <c r="G113">
        <v>0.59907999999999995</v>
      </c>
      <c r="H113">
        <v>3.5200000000000001E-3</v>
      </c>
      <c r="I113">
        <v>0.77900000000000003</v>
      </c>
      <c r="J113">
        <v>77.900000000000006</v>
      </c>
      <c r="K113" t="s">
        <v>14</v>
      </c>
      <c r="L113" s="1">
        <v>44522.995138888888</v>
      </c>
      <c r="M113">
        <v>2237</v>
      </c>
      <c r="N113">
        <f>AVERAGE(J113:J114)</f>
        <v>76.977500000000006</v>
      </c>
      <c r="O113">
        <f>_xlfn.STDEV.P(J113:J114)</f>
        <v>0.92249999999999943</v>
      </c>
      <c r="P113">
        <f>O113/N113*100</f>
        <v>1.1984021304926757</v>
      </c>
    </row>
    <row r="114" spans="1:16">
      <c r="A114">
        <v>62</v>
      </c>
      <c r="B114">
        <v>62</v>
      </c>
      <c r="C114" t="s">
        <v>12</v>
      </c>
      <c r="D114">
        <v>2237</v>
      </c>
      <c r="E114">
        <v>10.9</v>
      </c>
      <c r="G114">
        <v>0.63763999999999998</v>
      </c>
      <c r="H114">
        <v>3.8600000000000001E-3</v>
      </c>
      <c r="I114">
        <v>0.82899999999999996</v>
      </c>
      <c r="J114">
        <v>76.055000000000007</v>
      </c>
      <c r="K114" t="s">
        <v>14</v>
      </c>
      <c r="L114" s="1">
        <v>44523.000694444447</v>
      </c>
      <c r="M114">
        <v>2237</v>
      </c>
    </row>
    <row r="115" spans="1:16">
      <c r="A115">
        <v>63</v>
      </c>
      <c r="B115">
        <v>63</v>
      </c>
      <c r="C115" t="s">
        <v>12</v>
      </c>
      <c r="D115">
        <v>2239</v>
      </c>
      <c r="E115">
        <v>10.7</v>
      </c>
      <c r="G115">
        <v>6.9166299999999996</v>
      </c>
      <c r="H115">
        <v>3.6330000000000001E-2</v>
      </c>
      <c r="I115">
        <v>9.0419999999999998</v>
      </c>
      <c r="J115">
        <v>845.04700000000003</v>
      </c>
      <c r="K115" t="s">
        <v>14</v>
      </c>
      <c r="L115" s="1">
        <v>44523.006249999999</v>
      </c>
      <c r="M115">
        <v>2239</v>
      </c>
      <c r="N115">
        <f>AVERAGE(J115:J116)</f>
        <v>822.5675</v>
      </c>
      <c r="O115">
        <f>_xlfn.STDEV.P(J115:J116)</f>
        <v>22.47950000000003</v>
      </c>
      <c r="P115">
        <f>O115/N115*100</f>
        <v>2.7328456327292328</v>
      </c>
    </row>
    <row r="116" spans="1:16">
      <c r="A116">
        <v>64</v>
      </c>
      <c r="B116">
        <v>64</v>
      </c>
      <c r="C116" t="s">
        <v>12</v>
      </c>
      <c r="D116">
        <v>2239</v>
      </c>
      <c r="E116">
        <v>11.4</v>
      </c>
      <c r="G116">
        <v>6.9769699999999997</v>
      </c>
      <c r="H116">
        <v>3.6819999999999999E-2</v>
      </c>
      <c r="I116">
        <v>9.1210000000000004</v>
      </c>
      <c r="J116">
        <v>800.08799999999997</v>
      </c>
      <c r="K116" t="s">
        <v>14</v>
      </c>
      <c r="L116" s="1">
        <v>44523.012499999997</v>
      </c>
      <c r="M116">
        <v>2239</v>
      </c>
    </row>
    <row r="117" spans="1:16">
      <c r="A117">
        <v>17</v>
      </c>
      <c r="B117" s="28">
        <v>17</v>
      </c>
      <c r="C117" s="28" t="s">
        <v>12</v>
      </c>
      <c r="D117" s="28">
        <v>2240</v>
      </c>
      <c r="E117" s="28">
        <v>10.11</v>
      </c>
      <c r="F117" s="28"/>
      <c r="G117" s="28">
        <v>2.1367699999999998</v>
      </c>
      <c r="H117" s="28">
        <v>9.5700000000000004E-3</v>
      </c>
      <c r="I117" s="28">
        <v>2.79</v>
      </c>
      <c r="J117" s="28">
        <v>275.964</v>
      </c>
      <c r="K117" s="28" t="s">
        <v>14</v>
      </c>
      <c r="L117" s="29">
        <v>44545.686111111114</v>
      </c>
      <c r="M117" s="28">
        <v>2240</v>
      </c>
      <c r="N117" s="28">
        <f>AVERAGE(J117:J118)</f>
        <v>324.94450000000001</v>
      </c>
      <c r="O117" s="28">
        <f>_xlfn.STDEV.P(J117:J118)</f>
        <v>48.98050000000007</v>
      </c>
      <c r="P117" s="28">
        <f>O117/N117*100</f>
        <v>15.073497166439212</v>
      </c>
    </row>
    <row r="118" spans="1:16">
      <c r="A118">
        <v>18</v>
      </c>
      <c r="B118" s="28">
        <v>18</v>
      </c>
      <c r="C118" s="28" t="s">
        <v>12</v>
      </c>
      <c r="D118" s="28">
        <v>2240</v>
      </c>
      <c r="E118" s="28">
        <v>10.93</v>
      </c>
      <c r="F118" s="28"/>
      <c r="G118" s="28">
        <v>3.1286499999999999</v>
      </c>
      <c r="H118" s="28">
        <v>1.5910000000000001E-2</v>
      </c>
      <c r="I118" s="28">
        <v>4.0869999999999997</v>
      </c>
      <c r="J118" s="28">
        <v>373.92500000000001</v>
      </c>
      <c r="K118" s="28" t="s">
        <v>14</v>
      </c>
      <c r="L118" s="29">
        <v>44545.691666666666</v>
      </c>
      <c r="M118" s="28">
        <v>2240</v>
      </c>
      <c r="N118" s="28"/>
      <c r="O118" s="28"/>
      <c r="P118" s="28"/>
    </row>
    <row r="119" spans="1:16">
      <c r="A119" s="34">
        <v>79</v>
      </c>
      <c r="B119" s="34">
        <v>79</v>
      </c>
      <c r="C119" s="34" t="s">
        <v>12</v>
      </c>
      <c r="D119" s="34">
        <v>2240</v>
      </c>
      <c r="E119" s="34">
        <v>10.130000000000001</v>
      </c>
      <c r="F119" s="34"/>
      <c r="G119" s="34">
        <v>3.3704200000000002</v>
      </c>
      <c r="H119" s="34">
        <v>1.694E-2</v>
      </c>
      <c r="I119" s="34">
        <v>4.4029999999999996</v>
      </c>
      <c r="J119" s="34">
        <v>434.65</v>
      </c>
      <c r="K119" s="34" t="s">
        <v>14</v>
      </c>
      <c r="L119" s="35">
        <v>44564.925694444442</v>
      </c>
      <c r="M119" s="34">
        <v>2240</v>
      </c>
      <c r="N119" s="34">
        <f>AVERAGE(J119:J120)</f>
        <v>438.52699999999999</v>
      </c>
      <c r="O119" s="34">
        <f>_xlfn.STDEV.P(J119:J120)</f>
        <v>3.8770000000000095</v>
      </c>
      <c r="P119" s="34">
        <f>O119/N119*100</f>
        <v>0.88409607618231256</v>
      </c>
    </row>
    <row r="120" spans="1:16">
      <c r="A120" s="34">
        <v>80</v>
      </c>
      <c r="B120" s="34">
        <v>80</v>
      </c>
      <c r="C120" s="34" t="s">
        <v>12</v>
      </c>
      <c r="D120" s="34">
        <v>2240</v>
      </c>
      <c r="E120" s="34">
        <v>10.73</v>
      </c>
      <c r="F120" s="34"/>
      <c r="G120" s="34">
        <v>3.6333000000000002</v>
      </c>
      <c r="H120" s="34">
        <v>1.8329999999999999E-2</v>
      </c>
      <c r="I120" s="34">
        <v>4.7469999999999999</v>
      </c>
      <c r="J120" s="34">
        <v>442.404</v>
      </c>
      <c r="K120" s="34" t="s">
        <v>14</v>
      </c>
      <c r="L120" s="35">
        <v>44564.931250000001</v>
      </c>
      <c r="M120" s="34">
        <v>2240</v>
      </c>
      <c r="N120" s="34"/>
      <c r="O120" s="34"/>
      <c r="P120" s="34"/>
    </row>
    <row r="121" spans="1:16">
      <c r="A121" s="37">
        <v>65</v>
      </c>
      <c r="B121" s="37">
        <v>65</v>
      </c>
      <c r="C121" s="37" t="s">
        <v>12</v>
      </c>
      <c r="D121" s="37">
        <v>2241</v>
      </c>
      <c r="E121" s="37">
        <v>10.9</v>
      </c>
      <c r="F121" s="37"/>
      <c r="G121" s="37">
        <v>3.5933000000000002</v>
      </c>
      <c r="H121" s="37">
        <v>1.814E-2</v>
      </c>
      <c r="I121" s="37">
        <v>4.6950000000000003</v>
      </c>
      <c r="J121" s="37">
        <v>430.73399999999998</v>
      </c>
      <c r="K121" s="37" t="s">
        <v>14</v>
      </c>
      <c r="L121" s="38">
        <v>44523.018055555556</v>
      </c>
      <c r="M121" s="37">
        <v>2241</v>
      </c>
      <c r="N121" s="37">
        <f>AVERAGE(J121:J122)</f>
        <v>454.76350000000002</v>
      </c>
      <c r="O121" s="37">
        <f>_xlfn.STDEV.P(J121:J122)</f>
        <v>24.029500000000013</v>
      </c>
      <c r="P121" s="37">
        <f>O121/N121*100</f>
        <v>5.2839552866489967</v>
      </c>
    </row>
    <row r="122" spans="1:16">
      <c r="A122" s="28">
        <v>66</v>
      </c>
      <c r="B122" s="28">
        <v>66</v>
      </c>
      <c r="C122" s="28" t="s">
        <v>12</v>
      </c>
      <c r="D122" s="28">
        <v>2241</v>
      </c>
      <c r="E122" s="28">
        <v>11.6</v>
      </c>
      <c r="F122" s="28"/>
      <c r="G122" s="28">
        <v>4.2500999999999998</v>
      </c>
      <c r="H122" s="28">
        <v>2.104E-2</v>
      </c>
      <c r="I122" s="28">
        <v>5.5540000000000003</v>
      </c>
      <c r="J122" s="28">
        <v>478.79300000000001</v>
      </c>
      <c r="K122" s="28" t="s">
        <v>14</v>
      </c>
      <c r="L122" s="29">
        <v>44523.023611111108</v>
      </c>
      <c r="M122" s="28">
        <v>2241</v>
      </c>
      <c r="N122" s="28"/>
      <c r="O122" s="28"/>
      <c r="P122" s="28"/>
    </row>
    <row r="123" spans="1:16">
      <c r="A123" s="34">
        <v>81</v>
      </c>
      <c r="B123" s="34">
        <v>81</v>
      </c>
      <c r="C123" s="34" t="s">
        <v>12</v>
      </c>
      <c r="D123" s="34">
        <v>2241</v>
      </c>
      <c r="E123" s="34">
        <v>12.11</v>
      </c>
      <c r="F123" s="34"/>
      <c r="G123" s="34">
        <v>4.9016500000000001</v>
      </c>
      <c r="H123" s="34">
        <v>2.528E-2</v>
      </c>
      <c r="I123" s="34">
        <v>6.4059999999999997</v>
      </c>
      <c r="J123" s="34">
        <v>528.98400000000004</v>
      </c>
      <c r="K123" s="34" t="s">
        <v>14</v>
      </c>
      <c r="L123" s="35">
        <v>44564.938194444447</v>
      </c>
      <c r="M123" s="34">
        <v>2241</v>
      </c>
      <c r="N123" s="34">
        <f>AVERAGE(J123:J124)</f>
        <v>526.40149999999994</v>
      </c>
      <c r="O123" s="34">
        <f>_xlfn.STDEV.P(J123:J124)</f>
        <v>2.5825000000000387</v>
      </c>
      <c r="P123" s="34">
        <f>O123/N123*100</f>
        <v>0.49059510658689975</v>
      </c>
    </row>
    <row r="124" spans="1:16">
      <c r="A124" s="34">
        <v>82</v>
      </c>
      <c r="B124" s="34">
        <v>82</v>
      </c>
      <c r="C124" s="34" t="s">
        <v>12</v>
      </c>
      <c r="D124" s="34">
        <v>2241</v>
      </c>
      <c r="E124" s="34">
        <v>9.9499999999999993</v>
      </c>
      <c r="F124" s="34"/>
      <c r="G124" s="34">
        <v>3.9884900000000001</v>
      </c>
      <c r="H124" s="34">
        <v>2.0719999999999999E-2</v>
      </c>
      <c r="I124" s="34">
        <v>5.2119999999999997</v>
      </c>
      <c r="J124" s="34">
        <v>523.81899999999996</v>
      </c>
      <c r="K124" s="34" t="s">
        <v>14</v>
      </c>
      <c r="L124" s="35">
        <v>44564.943749999999</v>
      </c>
      <c r="M124" s="34">
        <v>2241</v>
      </c>
      <c r="N124" s="34"/>
      <c r="O124" s="34"/>
      <c r="P124" s="34"/>
    </row>
    <row r="125" spans="1:16">
      <c r="A125">
        <v>67</v>
      </c>
      <c r="B125">
        <v>67</v>
      </c>
      <c r="C125" t="s">
        <v>12</v>
      </c>
      <c r="D125">
        <v>2242</v>
      </c>
      <c r="E125">
        <v>10.7</v>
      </c>
      <c r="G125">
        <v>0.24867</v>
      </c>
      <c r="H125">
        <v>7.7999999999999999E-4</v>
      </c>
      <c r="I125">
        <v>0.32</v>
      </c>
      <c r="J125">
        <v>29.907</v>
      </c>
      <c r="K125" t="s">
        <v>14</v>
      </c>
      <c r="L125" s="1">
        <v>44523.029166666667</v>
      </c>
      <c r="M125">
        <v>2242</v>
      </c>
      <c r="N125">
        <f>AVERAGE(J125:J126)</f>
        <v>29.863500000000002</v>
      </c>
      <c r="O125">
        <f>_xlfn.STDEV.P(J125:J126)</f>
        <v>4.3499999999999872E-2</v>
      </c>
      <c r="P125">
        <f>O125/N125*100</f>
        <v>0.14566276558340405</v>
      </c>
    </row>
    <row r="126" spans="1:16">
      <c r="A126">
        <v>68</v>
      </c>
      <c r="B126">
        <v>68</v>
      </c>
      <c r="C126" t="s">
        <v>12</v>
      </c>
      <c r="D126">
        <v>2242</v>
      </c>
      <c r="E126">
        <v>11.1</v>
      </c>
      <c r="G126">
        <v>0.25684000000000001</v>
      </c>
      <c r="H126">
        <v>3.1E-4</v>
      </c>
      <c r="I126">
        <v>0.33100000000000002</v>
      </c>
      <c r="J126">
        <v>29.82</v>
      </c>
      <c r="K126" t="s">
        <v>14</v>
      </c>
      <c r="L126" s="1">
        <v>44523.035416666666</v>
      </c>
      <c r="M126">
        <v>2242</v>
      </c>
    </row>
    <row r="127" spans="1:16">
      <c r="A127">
        <v>69</v>
      </c>
      <c r="B127">
        <v>69</v>
      </c>
      <c r="C127" t="s">
        <v>12</v>
      </c>
      <c r="D127">
        <v>2243</v>
      </c>
      <c r="E127">
        <v>11.1</v>
      </c>
      <c r="G127">
        <v>0.1888</v>
      </c>
      <c r="H127">
        <v>1.72E-3</v>
      </c>
      <c r="I127">
        <v>0.24199999999999999</v>
      </c>
      <c r="J127">
        <v>21.802</v>
      </c>
      <c r="K127" t="s">
        <v>14</v>
      </c>
      <c r="L127" s="1">
        <v>44523.040972222225</v>
      </c>
      <c r="M127">
        <v>2243</v>
      </c>
      <c r="N127">
        <f>AVERAGE(J127:J128)</f>
        <v>21.558999999999997</v>
      </c>
      <c r="O127">
        <f>_xlfn.STDEV.P(J127:J128)</f>
        <v>0.24300000000000033</v>
      </c>
      <c r="P127">
        <f>O127/N127*100</f>
        <v>1.127139477712326</v>
      </c>
    </row>
    <row r="128" spans="1:16">
      <c r="A128">
        <v>70</v>
      </c>
      <c r="B128">
        <v>70</v>
      </c>
      <c r="C128" t="s">
        <v>12</v>
      </c>
      <c r="D128">
        <v>2243</v>
      </c>
      <c r="E128">
        <v>11.4</v>
      </c>
      <c r="G128">
        <v>0.18972</v>
      </c>
      <c r="H128">
        <v>2.4000000000000001E-4</v>
      </c>
      <c r="I128">
        <v>0.24299999999999999</v>
      </c>
      <c r="J128">
        <v>21.315999999999999</v>
      </c>
      <c r="K128" t="s">
        <v>14</v>
      </c>
      <c r="L128" s="1">
        <v>44523.046527777777</v>
      </c>
      <c r="M128">
        <v>2243</v>
      </c>
    </row>
    <row r="129" spans="1:16">
      <c r="A129">
        <v>21</v>
      </c>
      <c r="B129">
        <v>21</v>
      </c>
      <c r="C129" t="s">
        <v>12</v>
      </c>
      <c r="D129">
        <v>2245</v>
      </c>
      <c r="E129">
        <v>10.75</v>
      </c>
      <c r="G129">
        <v>2.76715</v>
      </c>
      <c r="H129">
        <v>1.342E-2</v>
      </c>
      <c r="I129">
        <v>3.6139999999999999</v>
      </c>
      <c r="J129">
        <v>336.18599999999998</v>
      </c>
      <c r="K129" t="s">
        <v>14</v>
      </c>
      <c r="L129" s="1">
        <v>44545.709722222222</v>
      </c>
      <c r="M129">
        <v>2245</v>
      </c>
      <c r="N129">
        <f>AVERAGE(J129:J130)</f>
        <v>335.5025</v>
      </c>
      <c r="O129">
        <f>_xlfn.STDEV.P(J129:J130)</f>
        <v>0.6834999999999809</v>
      </c>
      <c r="P129">
        <f>O129/N129*100</f>
        <v>0.20372426434973834</v>
      </c>
    </row>
    <row r="130" spans="1:16">
      <c r="A130">
        <v>22</v>
      </c>
      <c r="B130">
        <v>22</v>
      </c>
      <c r="C130" t="s">
        <v>12</v>
      </c>
      <c r="D130">
        <v>2245</v>
      </c>
      <c r="E130">
        <v>10.77</v>
      </c>
      <c r="G130">
        <v>2.7610100000000002</v>
      </c>
      <c r="H130">
        <v>1.383E-2</v>
      </c>
      <c r="I130">
        <v>3.6059999999999999</v>
      </c>
      <c r="J130">
        <v>334.81900000000002</v>
      </c>
      <c r="K130" t="s">
        <v>14</v>
      </c>
      <c r="L130" s="1">
        <v>44545.715277777781</v>
      </c>
      <c r="M130">
        <v>2245</v>
      </c>
    </row>
    <row r="131" spans="1:16">
      <c r="A131">
        <v>73</v>
      </c>
      <c r="B131">
        <v>73</v>
      </c>
      <c r="C131" t="s">
        <v>12</v>
      </c>
      <c r="D131">
        <v>2246</v>
      </c>
      <c r="E131">
        <v>10.7</v>
      </c>
      <c r="G131">
        <v>0.73175999999999997</v>
      </c>
      <c r="H131">
        <v>2.9399999999999999E-3</v>
      </c>
      <c r="I131">
        <v>0.95199999999999996</v>
      </c>
      <c r="J131">
        <v>88.971999999999994</v>
      </c>
      <c r="K131" t="s">
        <v>14</v>
      </c>
      <c r="L131" s="1">
        <v>44523.064583333333</v>
      </c>
      <c r="M131">
        <v>2246</v>
      </c>
      <c r="N131">
        <f>AVERAGE(J131:J132)</f>
        <v>88.816499999999991</v>
      </c>
      <c r="O131">
        <f>_xlfn.STDEV.P(J131:J132)</f>
        <v>0.15549999999999642</v>
      </c>
      <c r="P131">
        <f>O131/N131*100</f>
        <v>0.17508008084083074</v>
      </c>
    </row>
    <row r="132" spans="1:16">
      <c r="A132">
        <v>74</v>
      </c>
      <c r="B132">
        <v>74</v>
      </c>
      <c r="C132" t="s">
        <v>12</v>
      </c>
      <c r="D132">
        <v>2246</v>
      </c>
      <c r="E132">
        <v>12.7</v>
      </c>
      <c r="G132">
        <v>0.86462000000000006</v>
      </c>
      <c r="H132">
        <v>4.0099999999999997E-3</v>
      </c>
      <c r="I132">
        <v>1.1259999999999999</v>
      </c>
      <c r="J132">
        <v>88.661000000000001</v>
      </c>
      <c r="K132" t="s">
        <v>14</v>
      </c>
      <c r="L132" s="1">
        <v>44523.070138888892</v>
      </c>
      <c r="M132">
        <v>2246</v>
      </c>
    </row>
    <row r="133" spans="1:16">
      <c r="A133">
        <v>75</v>
      </c>
      <c r="B133">
        <v>75</v>
      </c>
      <c r="C133" t="s">
        <v>12</v>
      </c>
      <c r="D133">
        <v>2247</v>
      </c>
      <c r="E133">
        <v>10.7</v>
      </c>
      <c r="G133">
        <v>6.0507400000000002</v>
      </c>
      <c r="H133">
        <v>3.1550000000000002E-2</v>
      </c>
      <c r="I133">
        <v>7.9089999999999998</v>
      </c>
      <c r="J133">
        <v>739.15899999999999</v>
      </c>
      <c r="K133" t="s">
        <v>14</v>
      </c>
      <c r="L133" s="1">
        <v>44523.075694444444</v>
      </c>
      <c r="M133">
        <v>2247</v>
      </c>
      <c r="N133">
        <f>AVERAGE(J133:J134)</f>
        <v>732.73250000000007</v>
      </c>
      <c r="O133">
        <f>_xlfn.STDEV.P(J133:J134)</f>
        <v>6.4264999999999759</v>
      </c>
      <c r="P133">
        <f>O133/N133*100</f>
        <v>0.87705949988569842</v>
      </c>
    </row>
    <row r="134" spans="1:16">
      <c r="A134">
        <v>76</v>
      </c>
      <c r="B134">
        <v>76</v>
      </c>
      <c r="C134" t="s">
        <v>12</v>
      </c>
      <c r="D134">
        <v>2247</v>
      </c>
      <c r="E134">
        <v>11.1</v>
      </c>
      <c r="G134">
        <v>6.1674300000000004</v>
      </c>
      <c r="H134">
        <v>3.1300000000000001E-2</v>
      </c>
      <c r="I134">
        <v>8.0619999999999994</v>
      </c>
      <c r="J134">
        <v>726.30600000000004</v>
      </c>
      <c r="K134" t="s">
        <v>14</v>
      </c>
      <c r="L134" s="1">
        <v>44523.081944444442</v>
      </c>
      <c r="M134">
        <v>2247</v>
      </c>
    </row>
    <row r="135" spans="1:16">
      <c r="A135">
        <v>26</v>
      </c>
      <c r="B135">
        <v>26</v>
      </c>
      <c r="C135" t="s">
        <v>12</v>
      </c>
      <c r="D135">
        <v>2248</v>
      </c>
      <c r="E135">
        <v>10.55</v>
      </c>
      <c r="G135">
        <v>4.9862500000000001</v>
      </c>
      <c r="H135">
        <v>2.5329999999999998E-2</v>
      </c>
      <c r="I135">
        <v>6.5170000000000003</v>
      </c>
      <c r="J135">
        <v>617.72500000000002</v>
      </c>
      <c r="K135" t="s">
        <v>14</v>
      </c>
      <c r="L135" s="1">
        <v>44545.738194444442</v>
      </c>
      <c r="M135">
        <v>2248</v>
      </c>
      <c r="N135">
        <f>AVERAGE(J135:J136)</f>
        <v>617.94949999999994</v>
      </c>
      <c r="O135">
        <f>_xlfn.STDEV.P(J135:J136)</f>
        <v>0.22449999999997772</v>
      </c>
      <c r="P135">
        <f>O135/N135*100</f>
        <v>3.6329829541083491E-2</v>
      </c>
    </row>
    <row r="136" spans="1:16">
      <c r="A136">
        <v>27</v>
      </c>
      <c r="B136">
        <v>27</v>
      </c>
      <c r="C136" t="s">
        <v>12</v>
      </c>
      <c r="D136">
        <v>2248</v>
      </c>
      <c r="E136">
        <v>10.95</v>
      </c>
      <c r="G136">
        <v>5.1787999999999998</v>
      </c>
      <c r="H136">
        <v>2.622E-2</v>
      </c>
      <c r="I136">
        <v>6.7690000000000001</v>
      </c>
      <c r="J136">
        <v>618.17399999999998</v>
      </c>
      <c r="K136" t="s">
        <v>14</v>
      </c>
      <c r="L136" s="1">
        <v>44545.743750000001</v>
      </c>
      <c r="M136">
        <v>2248</v>
      </c>
    </row>
    <row r="137" spans="1:16">
      <c r="A137" s="28">
        <v>23</v>
      </c>
      <c r="B137" s="28">
        <v>23</v>
      </c>
      <c r="C137" s="28" t="s">
        <v>12</v>
      </c>
      <c r="D137" s="28">
        <v>2249</v>
      </c>
      <c r="E137" s="28">
        <v>10.34</v>
      </c>
      <c r="F137" s="28"/>
      <c r="G137" s="28">
        <v>1.88154</v>
      </c>
      <c r="H137" s="28">
        <v>9.4500000000000001E-3</v>
      </c>
      <c r="I137" s="28">
        <v>2.456</v>
      </c>
      <c r="J137" s="28">
        <v>237.524</v>
      </c>
      <c r="K137" s="28" t="s">
        <v>14</v>
      </c>
      <c r="L137" s="29">
        <v>44545.720833333333</v>
      </c>
      <c r="M137" s="28">
        <v>2249</v>
      </c>
      <c r="N137" s="28"/>
      <c r="O137" s="28"/>
      <c r="P137" s="28"/>
    </row>
    <row r="138" spans="1:16">
      <c r="A138">
        <v>24</v>
      </c>
      <c r="B138" s="34">
        <v>24</v>
      </c>
      <c r="C138" s="34" t="s">
        <v>12</v>
      </c>
      <c r="D138" s="34">
        <v>2249</v>
      </c>
      <c r="E138" s="34">
        <v>10.68</v>
      </c>
      <c r="F138" s="34"/>
      <c r="G138" s="34">
        <v>5.3223500000000001</v>
      </c>
      <c r="H138" s="34">
        <v>2.7099999999999999E-2</v>
      </c>
      <c r="I138" s="34">
        <v>6.9560000000000004</v>
      </c>
      <c r="J138" s="34">
        <v>651.31100000000004</v>
      </c>
      <c r="K138" s="34" t="s">
        <v>14</v>
      </c>
      <c r="L138" s="35">
        <v>44545.726388888892</v>
      </c>
      <c r="M138" s="34">
        <v>2249</v>
      </c>
      <c r="N138" s="34">
        <f>AVERAGE(J138:J139)</f>
        <v>647.25900000000001</v>
      </c>
      <c r="O138" s="34">
        <f>_xlfn.STDEV.P(J138:J139)</f>
        <v>4.0520000000000209</v>
      </c>
      <c r="P138" s="34">
        <f>O138/N138*100</f>
        <v>0.62602451259851477</v>
      </c>
    </row>
    <row r="139" spans="1:16">
      <c r="A139">
        <v>25</v>
      </c>
      <c r="B139" s="34">
        <v>25</v>
      </c>
      <c r="C139" s="34" t="s">
        <v>12</v>
      </c>
      <c r="D139" s="34">
        <v>2249</v>
      </c>
      <c r="E139" s="34">
        <v>11.04</v>
      </c>
      <c r="F139" s="34"/>
      <c r="G139" s="34">
        <v>5.43283</v>
      </c>
      <c r="H139" s="34">
        <v>2.861E-2</v>
      </c>
      <c r="I139" s="34">
        <v>7.101</v>
      </c>
      <c r="J139" s="34">
        <v>643.20699999999999</v>
      </c>
      <c r="K139" s="34" t="s">
        <v>14</v>
      </c>
      <c r="L139" s="35">
        <v>44545.732638888891</v>
      </c>
      <c r="M139" s="34">
        <v>2249</v>
      </c>
      <c r="N139" s="34"/>
      <c r="O139" s="34"/>
      <c r="P139" s="34"/>
    </row>
    <row r="140" spans="1:16">
      <c r="A140" s="34">
        <v>83</v>
      </c>
      <c r="B140" s="34">
        <v>83</v>
      </c>
      <c r="C140" s="34" t="s">
        <v>12</v>
      </c>
      <c r="D140" s="34">
        <v>2249</v>
      </c>
      <c r="E140" s="34">
        <v>10.17</v>
      </c>
      <c r="F140" s="34"/>
      <c r="G140" s="34">
        <v>4.98123</v>
      </c>
      <c r="H140" s="34">
        <v>2.546E-2</v>
      </c>
      <c r="I140" s="34">
        <v>6.51</v>
      </c>
      <c r="J140" s="34">
        <v>640.11800000000005</v>
      </c>
      <c r="K140" s="34" t="s">
        <v>14</v>
      </c>
      <c r="L140" s="35">
        <v>44564.949305555558</v>
      </c>
      <c r="M140" s="34">
        <v>2249</v>
      </c>
      <c r="N140" s="34">
        <f>AVERAGE(J140:J141)</f>
        <v>642.00649999999996</v>
      </c>
      <c r="O140" s="34">
        <f>_xlfn.STDEV.P(J140:J141)</f>
        <v>1.888499999999965</v>
      </c>
      <c r="P140" s="34">
        <f>O140/N140*100</f>
        <v>0.29415590029072375</v>
      </c>
    </row>
    <row r="141" spans="1:16">
      <c r="A141" s="34">
        <v>84</v>
      </c>
      <c r="B141" s="34">
        <v>84</v>
      </c>
      <c r="C141" s="34" t="s">
        <v>12</v>
      </c>
      <c r="D141" s="34">
        <v>2249</v>
      </c>
      <c r="E141" s="34">
        <v>10.32</v>
      </c>
      <c r="F141" s="34"/>
      <c r="G141" s="34">
        <v>5.0844100000000001</v>
      </c>
      <c r="H141" s="34">
        <v>2.6030000000000001E-2</v>
      </c>
      <c r="I141" s="34">
        <v>6.6449999999999996</v>
      </c>
      <c r="J141" s="34">
        <v>643.89499999999998</v>
      </c>
      <c r="K141" s="34" t="s">
        <v>14</v>
      </c>
      <c r="L141" s="35">
        <v>44564.954861111109</v>
      </c>
      <c r="M141" s="34">
        <v>2249</v>
      </c>
      <c r="N141" s="34"/>
      <c r="O141" s="34"/>
      <c r="P141" s="34"/>
    </row>
    <row r="142" spans="1:16">
      <c r="A142">
        <v>28</v>
      </c>
      <c r="B142">
        <v>28</v>
      </c>
      <c r="C142" t="s">
        <v>12</v>
      </c>
      <c r="D142">
        <v>2250</v>
      </c>
      <c r="E142">
        <v>9.73</v>
      </c>
      <c r="G142">
        <v>3.23577</v>
      </c>
      <c r="H142">
        <v>1.5859999999999999E-2</v>
      </c>
      <c r="I142">
        <v>4.2270000000000003</v>
      </c>
      <c r="J142">
        <v>434.43</v>
      </c>
      <c r="K142" t="s">
        <v>14</v>
      </c>
      <c r="L142" s="1">
        <v>44545.749305555553</v>
      </c>
      <c r="M142">
        <v>2250</v>
      </c>
      <c r="N142">
        <f>AVERAGE(J142:J143)</f>
        <v>432.03300000000002</v>
      </c>
      <c r="O142">
        <f>_xlfn.STDEV.P(J142:J143)</f>
        <v>2.3969999999999914</v>
      </c>
      <c r="P142">
        <f>O142/N142*100</f>
        <v>0.55481872912485652</v>
      </c>
    </row>
    <row r="143" spans="1:16">
      <c r="A143">
        <v>29</v>
      </c>
      <c r="B143">
        <v>29</v>
      </c>
      <c r="C143" t="s">
        <v>12</v>
      </c>
      <c r="D143">
        <v>2250</v>
      </c>
      <c r="E143">
        <v>11.81</v>
      </c>
      <c r="G143">
        <v>3.8833600000000001</v>
      </c>
      <c r="H143">
        <v>1.8880000000000001E-2</v>
      </c>
      <c r="I143">
        <v>5.0739999999999998</v>
      </c>
      <c r="J143">
        <v>429.63600000000002</v>
      </c>
      <c r="K143" t="s">
        <v>14</v>
      </c>
      <c r="L143" s="1">
        <v>44545.754861111112</v>
      </c>
      <c r="M143">
        <v>2250</v>
      </c>
    </row>
    <row r="144" spans="1:16">
      <c r="A144">
        <v>32</v>
      </c>
      <c r="B144">
        <v>32</v>
      </c>
      <c r="C144" t="s">
        <v>12</v>
      </c>
      <c r="D144">
        <v>2252</v>
      </c>
      <c r="E144">
        <v>10.65</v>
      </c>
      <c r="G144">
        <v>1.9572099999999999</v>
      </c>
      <c r="H144">
        <v>9.8399999999999998E-3</v>
      </c>
      <c r="I144">
        <v>2.5550000000000002</v>
      </c>
      <c r="J144">
        <v>239.90600000000001</v>
      </c>
      <c r="K144" t="s">
        <v>14</v>
      </c>
      <c r="L144" s="1">
        <v>44545.772916666669</v>
      </c>
      <c r="M144">
        <v>2252</v>
      </c>
      <c r="N144">
        <f>AVERAGE(J144:J145)</f>
        <v>240.965</v>
      </c>
      <c r="O144">
        <f>_xlfn.STDEV.P(J144:J145)</f>
        <v>1.0589999999999975</v>
      </c>
      <c r="P144">
        <f>O144/N144*100</f>
        <v>0.43948291245616478</v>
      </c>
    </row>
    <row r="145" spans="1:16">
      <c r="A145">
        <v>33</v>
      </c>
      <c r="B145">
        <v>33</v>
      </c>
      <c r="C145" t="s">
        <v>12</v>
      </c>
      <c r="D145">
        <v>2252</v>
      </c>
      <c r="E145">
        <v>10.97</v>
      </c>
      <c r="G145">
        <v>2.0334400000000001</v>
      </c>
      <c r="H145">
        <v>1.0659999999999999E-2</v>
      </c>
      <c r="I145">
        <v>2.6549999999999998</v>
      </c>
      <c r="J145">
        <v>242.024</v>
      </c>
      <c r="K145" t="s">
        <v>14</v>
      </c>
      <c r="L145" s="1">
        <v>44545.77847222222</v>
      </c>
      <c r="M145">
        <v>2252</v>
      </c>
    </row>
    <row r="146" spans="1:16">
      <c r="A146">
        <v>34</v>
      </c>
      <c r="B146" s="28">
        <v>34</v>
      </c>
      <c r="C146" s="28" t="s">
        <v>12</v>
      </c>
      <c r="D146" s="28">
        <v>2254</v>
      </c>
      <c r="E146" s="28">
        <v>9.66</v>
      </c>
      <c r="F146" s="28"/>
      <c r="G146" s="28">
        <v>1.2761499999999999</v>
      </c>
      <c r="H146" s="28">
        <v>6.9100000000000003E-3</v>
      </c>
      <c r="I146" s="28">
        <v>1.6639999999999999</v>
      </c>
      <c r="J146" s="28">
        <v>172.25700000000001</v>
      </c>
      <c r="K146" s="28" t="s">
        <v>14</v>
      </c>
      <c r="L146" s="29">
        <v>44545.78402777778</v>
      </c>
      <c r="M146" s="28">
        <v>2254</v>
      </c>
      <c r="N146" s="28">
        <f>AVERAGE(J146:J147)</f>
        <v>203.6765</v>
      </c>
      <c r="O146" s="28">
        <f>_xlfn.STDEV.P(J146:J147)</f>
        <v>31.419500000000003</v>
      </c>
      <c r="P146" s="28">
        <f>O146/N146*100</f>
        <v>15.426178277808193</v>
      </c>
    </row>
    <row r="147" spans="1:16">
      <c r="A147">
        <v>35</v>
      </c>
      <c r="B147" s="37">
        <v>35</v>
      </c>
      <c r="C147" s="37" t="s">
        <v>12</v>
      </c>
      <c r="D147" s="37">
        <v>2254</v>
      </c>
      <c r="E147" s="37">
        <v>10.4</v>
      </c>
      <c r="F147" s="37"/>
      <c r="G147" s="37">
        <v>1.87341</v>
      </c>
      <c r="H147" s="37">
        <v>8.8199999999999997E-3</v>
      </c>
      <c r="I147" s="37">
        <v>2.4449999999999998</v>
      </c>
      <c r="J147" s="37">
        <v>235.096</v>
      </c>
      <c r="K147" s="37" t="s">
        <v>14</v>
      </c>
      <c r="L147" s="38">
        <v>44545.790277777778</v>
      </c>
      <c r="M147" s="37">
        <v>2254</v>
      </c>
      <c r="N147" s="28"/>
      <c r="O147" s="28"/>
      <c r="P147" s="28"/>
    </row>
    <row r="148" spans="1:16">
      <c r="A148" s="34">
        <v>85</v>
      </c>
      <c r="B148" s="34">
        <v>85</v>
      </c>
      <c r="C148" s="34" t="s">
        <v>12</v>
      </c>
      <c r="D148" s="34">
        <v>2254</v>
      </c>
      <c r="E148" s="34">
        <v>10.46</v>
      </c>
      <c r="F148" s="34"/>
      <c r="G148" s="34">
        <v>1.91923</v>
      </c>
      <c r="H148" s="34">
        <v>9.1400000000000006E-3</v>
      </c>
      <c r="I148" s="34">
        <v>2.5049999999999999</v>
      </c>
      <c r="J148" s="34">
        <v>239.48400000000001</v>
      </c>
      <c r="K148" s="34" t="s">
        <v>14</v>
      </c>
      <c r="L148" s="35">
        <v>44564.961111111108</v>
      </c>
      <c r="M148" s="34">
        <v>2254</v>
      </c>
      <c r="N148" s="34">
        <f>AVERAGE(J148:J149)</f>
        <v>239.46100000000001</v>
      </c>
      <c r="O148" s="34">
        <f>_xlfn.STDEV.P(J148:J149)</f>
        <v>2.3000000000010346E-2</v>
      </c>
      <c r="P148" s="34">
        <f>O148/N148*100</f>
        <v>9.6049043476851524E-3</v>
      </c>
    </row>
    <row r="149" spans="1:16">
      <c r="A149" s="34">
        <v>86</v>
      </c>
      <c r="B149" s="34">
        <v>86</v>
      </c>
      <c r="C149" s="34" t="s">
        <v>12</v>
      </c>
      <c r="D149" s="34">
        <v>2254</v>
      </c>
      <c r="E149" s="34">
        <v>11.03</v>
      </c>
      <c r="F149" s="34"/>
      <c r="G149" s="34">
        <v>2.0232100000000002</v>
      </c>
      <c r="H149" s="34">
        <v>1.018E-2</v>
      </c>
      <c r="I149" s="34">
        <v>2.641</v>
      </c>
      <c r="J149" s="34">
        <v>239.43799999999999</v>
      </c>
      <c r="K149" s="34" t="s">
        <v>14</v>
      </c>
      <c r="L149" s="35">
        <v>44564.966666666667</v>
      </c>
      <c r="M149" s="34">
        <v>2254</v>
      </c>
      <c r="N149" s="34"/>
      <c r="O149" s="34"/>
      <c r="P149" s="34"/>
    </row>
    <row r="150" spans="1:16">
      <c r="A150">
        <v>77</v>
      </c>
      <c r="B150">
        <v>77</v>
      </c>
      <c r="C150" s="5" t="s">
        <v>12</v>
      </c>
      <c r="D150" s="5">
        <v>2277</v>
      </c>
      <c r="E150" s="5">
        <v>11</v>
      </c>
      <c r="F150" s="5"/>
      <c r="G150" s="5">
        <v>0.24048</v>
      </c>
      <c r="H150" s="5">
        <v>1.5100000000000001E-3</v>
      </c>
      <c r="I150" s="5">
        <v>0.309</v>
      </c>
      <c r="J150" s="5">
        <v>28.091000000000001</v>
      </c>
      <c r="K150" s="5" t="s">
        <v>14</v>
      </c>
      <c r="L150" s="6">
        <v>44523.087500000001</v>
      </c>
      <c r="M150" s="5">
        <v>2277</v>
      </c>
    </row>
    <row r="151" spans="1:16">
      <c r="A151">
        <v>78</v>
      </c>
      <c r="B151">
        <v>78</v>
      </c>
      <c r="C151" s="5" t="s">
        <v>12</v>
      </c>
      <c r="D151" s="5">
        <v>2277</v>
      </c>
      <c r="E151" s="5">
        <v>11.1</v>
      </c>
      <c r="F151" s="5"/>
      <c r="G151" s="5">
        <v>0.28649000000000002</v>
      </c>
      <c r="H151" s="5">
        <v>8.1999999999999998E-4</v>
      </c>
      <c r="I151" s="5">
        <v>0.37</v>
      </c>
      <c r="J151" s="5">
        <v>33.332999999999998</v>
      </c>
      <c r="K151" s="5" t="s">
        <v>14</v>
      </c>
      <c r="L151" s="6">
        <v>44523.093055555553</v>
      </c>
      <c r="M151" s="5">
        <v>2277</v>
      </c>
    </row>
    <row r="152" spans="1:16">
      <c r="A152">
        <v>36</v>
      </c>
      <c r="B152">
        <v>36</v>
      </c>
      <c r="C152" t="s">
        <v>12</v>
      </c>
      <c r="D152">
        <v>2277</v>
      </c>
      <c r="E152">
        <v>11.26</v>
      </c>
      <c r="G152">
        <v>0.34311000000000003</v>
      </c>
      <c r="H152">
        <v>1.0499999999999999E-3</v>
      </c>
      <c r="I152">
        <v>0.44400000000000001</v>
      </c>
      <c r="J152">
        <v>39.432000000000002</v>
      </c>
      <c r="K152" t="s">
        <v>14</v>
      </c>
      <c r="L152" s="1">
        <v>44545.79583333333</v>
      </c>
      <c r="M152">
        <v>2277</v>
      </c>
      <c r="N152">
        <f>AVERAGE(J152:J153)</f>
        <v>39.506500000000003</v>
      </c>
      <c r="O152">
        <f>_xlfn.STDEV.P(J152:J153)</f>
        <v>7.4500000000000455E-2</v>
      </c>
      <c r="P152">
        <f>O152/N152*100</f>
        <v>0.1885765633503359</v>
      </c>
    </row>
    <row r="153" spans="1:16">
      <c r="A153">
        <v>37</v>
      </c>
      <c r="B153">
        <v>37</v>
      </c>
      <c r="C153" t="s">
        <v>12</v>
      </c>
      <c r="D153">
        <v>2277</v>
      </c>
      <c r="E153">
        <v>10.99</v>
      </c>
      <c r="G153">
        <v>0.33665</v>
      </c>
      <c r="H153">
        <v>2.0500000000000002E-3</v>
      </c>
      <c r="I153">
        <v>0.435</v>
      </c>
      <c r="J153">
        <v>39.581000000000003</v>
      </c>
      <c r="K153" t="s">
        <v>14</v>
      </c>
      <c r="L153" s="1">
        <v>44545.801388888889</v>
      </c>
      <c r="M153">
        <v>2277</v>
      </c>
    </row>
    <row r="154" spans="1:16">
      <c r="A154">
        <v>79</v>
      </c>
      <c r="B154" s="5">
        <v>79</v>
      </c>
      <c r="C154" s="5" t="s">
        <v>12</v>
      </c>
      <c r="D154" s="5">
        <v>2279</v>
      </c>
      <c r="E154" s="5">
        <v>10.199999999999999</v>
      </c>
      <c r="F154" s="5"/>
      <c r="G154" s="5">
        <v>2.8378700000000001</v>
      </c>
      <c r="H154" s="5">
        <v>1.4069999999999999E-2</v>
      </c>
      <c r="I154" s="5">
        <v>3.7069999999999999</v>
      </c>
      <c r="J154" s="5">
        <v>363.43099999999998</v>
      </c>
      <c r="K154" s="5" t="s">
        <v>14</v>
      </c>
      <c r="L154" s="6">
        <v>44523.098611111112</v>
      </c>
      <c r="M154" s="5">
        <v>2279</v>
      </c>
    </row>
    <row r="155" spans="1:16">
      <c r="A155">
        <v>80</v>
      </c>
      <c r="B155" s="5">
        <v>80</v>
      </c>
      <c r="C155" s="5" t="s">
        <v>12</v>
      </c>
      <c r="D155" s="5">
        <v>2279</v>
      </c>
      <c r="E155" s="5">
        <v>11.2</v>
      </c>
      <c r="F155" s="5"/>
      <c r="G155" s="5">
        <v>4.18893</v>
      </c>
      <c r="H155" s="5">
        <v>2.18E-2</v>
      </c>
      <c r="I155" s="5">
        <v>5.4740000000000002</v>
      </c>
      <c r="J155" s="5">
        <v>488.75</v>
      </c>
      <c r="K155" s="5" t="s">
        <v>14</v>
      </c>
      <c r="L155" s="6">
        <v>44523.104861111111</v>
      </c>
      <c r="M155" s="5">
        <v>2279</v>
      </c>
    </row>
    <row r="156" spans="1:16">
      <c r="A156">
        <v>96</v>
      </c>
      <c r="B156" s="5">
        <v>3</v>
      </c>
      <c r="C156" s="5" t="s">
        <v>12</v>
      </c>
      <c r="D156" s="5">
        <v>2279</v>
      </c>
      <c r="E156" s="5">
        <v>10.5</v>
      </c>
      <c r="F156" s="5"/>
      <c r="G156" s="5">
        <v>3.29427</v>
      </c>
      <c r="H156" s="5">
        <v>1.6400000000000001E-2</v>
      </c>
      <c r="I156" s="5">
        <v>4.3040000000000003</v>
      </c>
      <c r="J156" s="5">
        <v>409.90499999999997</v>
      </c>
      <c r="K156" s="5" t="s">
        <v>14</v>
      </c>
      <c r="L156" s="6">
        <v>44523.49722222222</v>
      </c>
      <c r="M156" s="5">
        <v>2279</v>
      </c>
    </row>
    <row r="157" spans="1:16">
      <c r="A157">
        <v>97</v>
      </c>
      <c r="B157" s="5">
        <v>4</v>
      </c>
      <c r="C157" s="5" t="s">
        <v>12</v>
      </c>
      <c r="D157" s="5">
        <v>2279</v>
      </c>
      <c r="E157" s="5">
        <v>10.7</v>
      </c>
      <c r="F157" s="5"/>
      <c r="G157" s="5">
        <v>4.1271899999999997</v>
      </c>
      <c r="H157" s="5">
        <v>2.1319999999999999E-2</v>
      </c>
      <c r="I157" s="5">
        <v>5.3929999999999998</v>
      </c>
      <c r="J157" s="5">
        <v>504.01900000000001</v>
      </c>
      <c r="K157" s="5" t="s">
        <v>14</v>
      </c>
      <c r="L157" s="6">
        <v>44523.50277777778</v>
      </c>
      <c r="M157" s="5">
        <v>2279</v>
      </c>
    </row>
    <row r="158" spans="1:16">
      <c r="A158">
        <v>98</v>
      </c>
      <c r="B158" s="5">
        <v>5</v>
      </c>
      <c r="C158" s="5" t="s">
        <v>12</v>
      </c>
      <c r="D158" s="5">
        <v>2279</v>
      </c>
      <c r="E158" s="5">
        <v>11.4</v>
      </c>
      <c r="F158" s="5"/>
      <c r="G158" s="5">
        <v>4.6791</v>
      </c>
      <c r="H158" s="5">
        <v>2.4410000000000001E-2</v>
      </c>
      <c r="I158" s="5">
        <v>6.1150000000000002</v>
      </c>
      <c r="J158" s="5">
        <v>536.404</v>
      </c>
      <c r="K158" s="5" t="s">
        <v>14</v>
      </c>
      <c r="L158" s="6">
        <v>44523.508333333331</v>
      </c>
      <c r="M158" s="5">
        <v>2279</v>
      </c>
    </row>
    <row r="159" spans="1:16">
      <c r="A159">
        <v>38</v>
      </c>
      <c r="B159" s="34">
        <v>38</v>
      </c>
      <c r="C159" s="34" t="s">
        <v>12</v>
      </c>
      <c r="D159" s="34">
        <v>2279</v>
      </c>
      <c r="E159" s="34">
        <v>10.24</v>
      </c>
      <c r="F159" s="34"/>
      <c r="G159" s="34">
        <v>5.6258499999999998</v>
      </c>
      <c r="H159" s="34">
        <v>2.9270000000000001E-2</v>
      </c>
      <c r="I159" s="34">
        <v>7.3529999999999998</v>
      </c>
      <c r="J159" s="34">
        <v>718.06600000000003</v>
      </c>
      <c r="K159" s="34" t="s">
        <v>14</v>
      </c>
      <c r="L159" s="35">
        <v>44545.806944444441</v>
      </c>
      <c r="M159" s="34">
        <v>2279</v>
      </c>
      <c r="N159" s="34">
        <f>AVERAGE(J159:J162)</f>
        <v>723.50525000000005</v>
      </c>
      <c r="O159" s="34">
        <f>_xlfn.STDEV.P(J159:J162)</f>
        <v>3.8433422547959224</v>
      </c>
      <c r="P159" s="34">
        <f>O159/N159*100</f>
        <v>0.53121138440887916</v>
      </c>
    </row>
    <row r="160" spans="1:16">
      <c r="A160">
        <v>39</v>
      </c>
      <c r="B160" s="34">
        <v>39</v>
      </c>
      <c r="C160" s="34" t="s">
        <v>12</v>
      </c>
      <c r="D160" s="34">
        <v>2279</v>
      </c>
      <c r="E160" s="34">
        <v>10.78</v>
      </c>
      <c r="F160" s="34"/>
      <c r="G160" s="34">
        <v>5.9516299999999998</v>
      </c>
      <c r="H160" s="34">
        <v>3.1730000000000001E-2</v>
      </c>
      <c r="I160" s="34">
        <v>7.78</v>
      </c>
      <c r="J160" s="34">
        <v>721.70699999999999</v>
      </c>
      <c r="K160" s="34" t="s">
        <v>14</v>
      </c>
      <c r="L160" s="35">
        <v>44545.813194444447</v>
      </c>
      <c r="M160" s="34">
        <v>2279</v>
      </c>
      <c r="N160" s="34"/>
      <c r="O160" s="34"/>
      <c r="P160" s="34"/>
    </row>
    <row r="161" spans="1:16">
      <c r="A161" s="34">
        <v>87</v>
      </c>
      <c r="B161" s="34">
        <v>87</v>
      </c>
      <c r="C161" s="34" t="s">
        <v>12</v>
      </c>
      <c r="D161" s="34">
        <v>2279</v>
      </c>
      <c r="E161" s="34">
        <v>10.14</v>
      </c>
      <c r="F161" s="34"/>
      <c r="G161" s="34">
        <v>5.6419800000000002</v>
      </c>
      <c r="H161" s="34">
        <v>2.8819999999999998E-2</v>
      </c>
      <c r="I161" s="34">
        <v>7.375</v>
      </c>
      <c r="J161" s="34">
        <v>727.31799999999998</v>
      </c>
      <c r="K161" s="34" t="s">
        <v>14</v>
      </c>
      <c r="L161" s="35">
        <v>44564.972222222219</v>
      </c>
      <c r="M161" s="34">
        <v>2279</v>
      </c>
      <c r="N161" s="34">
        <f>AVERAGE(J161:J162)</f>
        <v>727.12400000000002</v>
      </c>
      <c r="O161" s="34">
        <f>_xlfn.STDEV.P(J161:J162)</f>
        <v>0.19400000000001683</v>
      </c>
      <c r="P161" s="34">
        <f>O161/N161*100</f>
        <v>2.668045615328566E-2</v>
      </c>
    </row>
    <row r="162" spans="1:16">
      <c r="A162" s="34">
        <v>88</v>
      </c>
      <c r="B162" s="34">
        <v>88</v>
      </c>
      <c r="C162" s="34" t="s">
        <v>12</v>
      </c>
      <c r="D162" s="34">
        <v>2279</v>
      </c>
      <c r="E162" s="34">
        <v>10.88</v>
      </c>
      <c r="F162" s="34"/>
      <c r="G162" s="34">
        <v>6.0504199999999999</v>
      </c>
      <c r="H162" s="34">
        <v>3.1329999999999997E-2</v>
      </c>
      <c r="I162" s="34">
        <v>7.9089999999999998</v>
      </c>
      <c r="J162" s="34">
        <v>726.93</v>
      </c>
      <c r="K162" s="34" t="s">
        <v>14</v>
      </c>
      <c r="L162" s="35">
        <v>44564.977777777778</v>
      </c>
      <c r="M162" s="34">
        <v>2279</v>
      </c>
      <c r="N162" s="34"/>
      <c r="O162" s="34"/>
      <c r="P162" s="34"/>
    </row>
    <row r="163" spans="1:16">
      <c r="A163" s="28">
        <v>81</v>
      </c>
      <c r="B163" s="28">
        <v>81</v>
      </c>
      <c r="C163" s="28" t="s">
        <v>12</v>
      </c>
      <c r="D163" s="28">
        <v>2280</v>
      </c>
      <c r="E163" s="28">
        <v>10.199999999999999</v>
      </c>
      <c r="F163" s="28"/>
      <c r="G163" s="28">
        <v>0.44896000000000003</v>
      </c>
      <c r="H163" s="28">
        <v>2.7299999999999998E-3</v>
      </c>
      <c r="I163" s="28">
        <v>0.58199999999999996</v>
      </c>
      <c r="J163" s="28">
        <v>57.058999999999997</v>
      </c>
      <c r="K163" s="28" t="s">
        <v>14</v>
      </c>
      <c r="L163" s="29">
        <v>44523.111111111109</v>
      </c>
      <c r="M163" s="28">
        <v>2280</v>
      </c>
      <c r="N163" s="28"/>
      <c r="O163" s="28"/>
      <c r="P163" s="28"/>
    </row>
    <row r="164" spans="1:16">
      <c r="A164" s="28">
        <v>82</v>
      </c>
      <c r="B164" s="28">
        <v>82</v>
      </c>
      <c r="C164" s="28" t="s">
        <v>12</v>
      </c>
      <c r="D164" s="28">
        <v>2280</v>
      </c>
      <c r="E164" s="28">
        <v>11.6</v>
      </c>
      <c r="F164" s="28"/>
      <c r="G164" s="28">
        <v>0.61582999999999999</v>
      </c>
      <c r="H164" s="28">
        <v>3.0100000000000001E-3</v>
      </c>
      <c r="I164" s="28">
        <v>0.8</v>
      </c>
      <c r="J164" s="28">
        <v>68.965999999999994</v>
      </c>
      <c r="K164" s="28" t="s">
        <v>14</v>
      </c>
      <c r="L164" s="29">
        <v>44523.116666666669</v>
      </c>
      <c r="M164" s="28">
        <v>2280</v>
      </c>
      <c r="N164" s="28"/>
      <c r="O164" s="28"/>
      <c r="P164" s="28"/>
    </row>
    <row r="165" spans="1:16">
      <c r="A165">
        <v>99</v>
      </c>
      <c r="B165">
        <v>6</v>
      </c>
      <c r="C165" t="s">
        <v>12</v>
      </c>
      <c r="D165">
        <v>2280</v>
      </c>
      <c r="E165">
        <v>10.3</v>
      </c>
      <c r="G165">
        <v>0.66103999999999996</v>
      </c>
      <c r="H165">
        <v>2.9299999999999999E-3</v>
      </c>
      <c r="I165">
        <v>0.86</v>
      </c>
      <c r="J165">
        <v>83.495000000000005</v>
      </c>
      <c r="K165" t="s">
        <v>14</v>
      </c>
      <c r="L165" s="1">
        <v>44523.51458333333</v>
      </c>
      <c r="M165">
        <v>2280</v>
      </c>
      <c r="N165">
        <f>AVERAGE(J165:J169)</f>
        <v>91.222799999999992</v>
      </c>
      <c r="O165">
        <f>_xlfn.STDEV.P(J165:J169)</f>
        <v>4.8765115154175547</v>
      </c>
      <c r="P165">
        <f>O165/N165*100</f>
        <v>5.3457156713207175</v>
      </c>
    </row>
    <row r="166" spans="1:16">
      <c r="A166">
        <v>100</v>
      </c>
      <c r="B166">
        <v>7</v>
      </c>
      <c r="C166" t="s">
        <v>12</v>
      </c>
      <c r="D166">
        <v>2280</v>
      </c>
      <c r="E166">
        <v>11.5</v>
      </c>
      <c r="G166">
        <v>0.78361999999999998</v>
      </c>
      <c r="H166">
        <v>4.4600000000000004E-3</v>
      </c>
      <c r="I166">
        <v>1.02</v>
      </c>
      <c r="J166">
        <v>88.695999999999998</v>
      </c>
      <c r="K166" t="s">
        <v>14</v>
      </c>
      <c r="L166" s="1">
        <v>44523.520138888889</v>
      </c>
      <c r="M166">
        <v>2280</v>
      </c>
    </row>
    <row r="167" spans="1:16">
      <c r="A167">
        <v>101</v>
      </c>
      <c r="B167">
        <v>8</v>
      </c>
      <c r="C167" t="s">
        <v>12</v>
      </c>
      <c r="D167">
        <v>2280</v>
      </c>
      <c r="E167">
        <v>11.4</v>
      </c>
      <c r="G167">
        <v>0.80940999999999996</v>
      </c>
      <c r="H167">
        <v>4.7099999999999998E-3</v>
      </c>
      <c r="I167">
        <v>1.054</v>
      </c>
      <c r="J167">
        <v>92.456000000000003</v>
      </c>
      <c r="K167" t="s">
        <v>14</v>
      </c>
      <c r="L167" s="1">
        <v>44523.525694444441</v>
      </c>
      <c r="M167">
        <v>2280</v>
      </c>
    </row>
    <row r="168" spans="1:16">
      <c r="A168">
        <v>42</v>
      </c>
      <c r="B168">
        <v>42</v>
      </c>
      <c r="C168" t="s">
        <v>12</v>
      </c>
      <c r="D168">
        <v>2280</v>
      </c>
      <c r="E168">
        <v>10.66</v>
      </c>
      <c r="G168">
        <v>0.76539000000000001</v>
      </c>
      <c r="H168">
        <v>4.7800000000000004E-3</v>
      </c>
      <c r="I168">
        <v>0.996</v>
      </c>
      <c r="J168">
        <v>93.433000000000007</v>
      </c>
      <c r="K168" t="s">
        <v>14</v>
      </c>
      <c r="L168" s="1">
        <v>44545.830555555556</v>
      </c>
      <c r="M168">
        <v>2280</v>
      </c>
    </row>
    <row r="169" spans="1:16">
      <c r="A169">
        <v>43</v>
      </c>
      <c r="B169">
        <v>43</v>
      </c>
      <c r="C169" t="s">
        <v>12</v>
      </c>
      <c r="D169">
        <v>2280</v>
      </c>
      <c r="E169">
        <v>11.19</v>
      </c>
      <c r="G169">
        <v>0.84245000000000003</v>
      </c>
      <c r="H169">
        <v>4.5100000000000001E-3</v>
      </c>
      <c r="I169">
        <v>1.097</v>
      </c>
      <c r="J169">
        <v>98.034000000000006</v>
      </c>
      <c r="K169" t="s">
        <v>14</v>
      </c>
      <c r="L169" s="1">
        <v>44545.836111111108</v>
      </c>
      <c r="M169">
        <v>2280</v>
      </c>
    </row>
    <row r="170" spans="1:16">
      <c r="A170" s="34">
        <v>89</v>
      </c>
      <c r="B170" s="34">
        <v>89</v>
      </c>
      <c r="C170" s="34" t="s">
        <v>12</v>
      </c>
      <c r="D170" s="34">
        <v>2280</v>
      </c>
      <c r="E170" s="34">
        <v>9.64</v>
      </c>
      <c r="F170" s="34"/>
      <c r="G170" s="34">
        <v>0.69523999999999997</v>
      </c>
      <c r="H170" s="34">
        <v>2.99E-3</v>
      </c>
      <c r="I170" s="34">
        <v>0.90400000000000003</v>
      </c>
      <c r="J170" s="34">
        <v>93.775999999999996</v>
      </c>
      <c r="K170" s="34" t="s">
        <v>14</v>
      </c>
      <c r="L170" s="35">
        <v>44564.984027777777</v>
      </c>
      <c r="M170" s="34">
        <v>2280</v>
      </c>
      <c r="N170" s="34">
        <f>AVERAGE(J170:J171)</f>
        <v>93.533999999999992</v>
      </c>
      <c r="O170" s="34">
        <f>_xlfn.STDEV.P(J170:J171)</f>
        <v>0.24199999999999733</v>
      </c>
      <c r="P170" s="34">
        <f>O170/N170*100</f>
        <v>0.25872944597686121</v>
      </c>
    </row>
    <row r="171" spans="1:16">
      <c r="A171" s="34">
        <v>90</v>
      </c>
      <c r="B171" s="34">
        <v>90</v>
      </c>
      <c r="C171" s="34" t="s">
        <v>12</v>
      </c>
      <c r="D171" s="34">
        <v>2280</v>
      </c>
      <c r="E171" s="34">
        <v>11.18</v>
      </c>
      <c r="F171" s="34"/>
      <c r="G171" s="34">
        <v>0.80125000000000002</v>
      </c>
      <c r="H171" s="34">
        <v>4.4999999999999997E-3</v>
      </c>
      <c r="I171" s="34">
        <v>1.0429999999999999</v>
      </c>
      <c r="J171" s="34">
        <v>93.292000000000002</v>
      </c>
      <c r="K171" s="34" t="s">
        <v>14</v>
      </c>
      <c r="L171" s="35">
        <v>44564.989583333336</v>
      </c>
      <c r="M171" s="34">
        <v>2280</v>
      </c>
      <c r="N171" s="34"/>
      <c r="O171" s="34"/>
      <c r="P171" s="34"/>
    </row>
    <row r="172" spans="1:16">
      <c r="A172">
        <v>83</v>
      </c>
      <c r="B172">
        <v>83</v>
      </c>
      <c r="C172" t="s">
        <v>12</v>
      </c>
      <c r="D172">
        <v>2281</v>
      </c>
      <c r="E172">
        <v>10.9</v>
      </c>
      <c r="G172">
        <v>0.20097999999999999</v>
      </c>
      <c r="H172">
        <v>1.32E-3</v>
      </c>
      <c r="I172">
        <v>0.25800000000000001</v>
      </c>
      <c r="J172">
        <v>23.67</v>
      </c>
      <c r="K172" t="s">
        <v>14</v>
      </c>
      <c r="L172" s="1">
        <v>44523.122916666667</v>
      </c>
      <c r="M172">
        <v>2281</v>
      </c>
      <c r="N172">
        <f>AVERAGE(J172:J173)</f>
        <v>24.191000000000003</v>
      </c>
      <c r="O172">
        <f>_xlfn.STDEV.P(J172:J173)</f>
        <v>0.52099999999999902</v>
      </c>
      <c r="P172">
        <f>O172/N172*100</f>
        <v>2.1536935223843532</v>
      </c>
    </row>
    <row r="173" spans="1:16">
      <c r="A173">
        <v>84</v>
      </c>
      <c r="B173">
        <v>84</v>
      </c>
      <c r="C173" t="s">
        <v>12</v>
      </c>
      <c r="D173">
        <v>2281</v>
      </c>
      <c r="E173">
        <v>10.4</v>
      </c>
      <c r="G173">
        <v>0.20047000000000001</v>
      </c>
      <c r="H173">
        <v>1.0300000000000001E-3</v>
      </c>
      <c r="I173">
        <v>0.25700000000000001</v>
      </c>
      <c r="J173">
        <v>24.712</v>
      </c>
      <c r="K173" t="s">
        <v>14</v>
      </c>
      <c r="L173" s="1">
        <v>44523.128472222219</v>
      </c>
      <c r="M173">
        <v>2281</v>
      </c>
    </row>
    <row r="174" spans="1:16">
      <c r="A174">
        <v>87</v>
      </c>
      <c r="B174">
        <v>87</v>
      </c>
      <c r="C174" t="s">
        <v>12</v>
      </c>
      <c r="D174">
        <v>2282</v>
      </c>
      <c r="E174">
        <v>11.5</v>
      </c>
      <c r="G174">
        <v>0.19334999999999999</v>
      </c>
      <c r="H174">
        <v>2.5000000000000001E-4</v>
      </c>
      <c r="I174">
        <v>0.248</v>
      </c>
      <c r="J174">
        <v>21.565000000000001</v>
      </c>
      <c r="K174" t="s">
        <v>14</v>
      </c>
      <c r="L174" s="1">
        <v>44523.145833333336</v>
      </c>
      <c r="M174">
        <v>2282</v>
      </c>
      <c r="N174">
        <f>AVERAGE(J174:J175)</f>
        <v>21.734999999999999</v>
      </c>
      <c r="O174">
        <f>_xlfn.STDEV.P(J174:J175)</f>
        <v>0.16999999999999993</v>
      </c>
      <c r="P174">
        <f>O174/N174*100</f>
        <v>0.78214860823556442</v>
      </c>
    </row>
    <row r="175" spans="1:16">
      <c r="A175">
        <v>88</v>
      </c>
      <c r="B175">
        <v>88</v>
      </c>
      <c r="C175" t="s">
        <v>12</v>
      </c>
      <c r="D175">
        <v>2282</v>
      </c>
      <c r="E175">
        <v>10.5</v>
      </c>
      <c r="G175">
        <v>0.17951</v>
      </c>
      <c r="H175">
        <v>3.2000000000000003E-4</v>
      </c>
      <c r="I175">
        <v>0.23</v>
      </c>
      <c r="J175">
        <v>21.905000000000001</v>
      </c>
      <c r="K175" t="s">
        <v>14</v>
      </c>
      <c r="L175" s="1">
        <v>44523.151388888888</v>
      </c>
      <c r="M175">
        <v>2282</v>
      </c>
    </row>
    <row r="176" spans="1:16">
      <c r="A176">
        <v>44</v>
      </c>
      <c r="B176">
        <v>44</v>
      </c>
      <c r="C176" t="s">
        <v>12</v>
      </c>
      <c r="D176">
        <v>2288</v>
      </c>
      <c r="E176">
        <v>10.42</v>
      </c>
      <c r="G176">
        <v>5.1104599999999998</v>
      </c>
      <c r="H176">
        <v>2.6890000000000001E-2</v>
      </c>
      <c r="I176">
        <v>6.6790000000000003</v>
      </c>
      <c r="J176">
        <v>640.97900000000004</v>
      </c>
      <c r="K176" t="s">
        <v>14</v>
      </c>
      <c r="L176" s="1">
        <v>44545.842361111114</v>
      </c>
      <c r="M176">
        <v>2288</v>
      </c>
      <c r="N176">
        <f>AVERAGE(J176:J177)</f>
        <v>641.17750000000001</v>
      </c>
      <c r="O176">
        <f>_xlfn.STDEV.P(J176:J177)</f>
        <v>0.19849999999996726</v>
      </c>
      <c r="P176">
        <f>O176/N176*100</f>
        <v>3.095866589204507E-2</v>
      </c>
    </row>
    <row r="177" spans="1:35">
      <c r="A177">
        <v>45</v>
      </c>
      <c r="B177">
        <v>45</v>
      </c>
      <c r="C177" t="s">
        <v>12</v>
      </c>
      <c r="D177">
        <v>2288</v>
      </c>
      <c r="E177">
        <v>10.32</v>
      </c>
      <c r="G177">
        <v>5.0642399999999999</v>
      </c>
      <c r="H177">
        <v>2.6089999999999999E-2</v>
      </c>
      <c r="I177">
        <v>6.6189999999999998</v>
      </c>
      <c r="J177">
        <v>641.37599999999998</v>
      </c>
      <c r="K177" t="s">
        <v>14</v>
      </c>
      <c r="L177" s="1">
        <v>44545.847916666666</v>
      </c>
      <c r="M177">
        <v>2288</v>
      </c>
    </row>
    <row r="178" spans="1:35">
      <c r="A178">
        <v>46</v>
      </c>
      <c r="B178">
        <v>46</v>
      </c>
      <c r="C178" t="s">
        <v>12</v>
      </c>
      <c r="D178">
        <v>2289</v>
      </c>
      <c r="E178">
        <v>10.7</v>
      </c>
      <c r="G178">
        <v>1.7374000000000001</v>
      </c>
      <c r="H178">
        <v>9.4800000000000006E-3</v>
      </c>
      <c r="I178">
        <v>2.2669999999999999</v>
      </c>
      <c r="J178">
        <v>211.869</v>
      </c>
      <c r="K178" t="s">
        <v>14</v>
      </c>
      <c r="L178" s="1">
        <v>44545.853472222225</v>
      </c>
      <c r="M178">
        <v>2289</v>
      </c>
      <c r="N178">
        <f>AVERAGE(J178:J179)</f>
        <v>211.35599999999999</v>
      </c>
      <c r="O178">
        <f>_xlfn.STDEV.P(J178:J179)</f>
        <v>0.51300000000000523</v>
      </c>
      <c r="P178">
        <f>O178/N178*100</f>
        <v>0.24271844660194425</v>
      </c>
    </row>
    <row r="179" spans="1:35">
      <c r="A179">
        <v>47</v>
      </c>
      <c r="B179">
        <v>47</v>
      </c>
      <c r="C179" t="s">
        <v>12</v>
      </c>
      <c r="D179">
        <v>2289</v>
      </c>
      <c r="E179">
        <v>9.9600000000000009</v>
      </c>
      <c r="G179">
        <v>1.6091</v>
      </c>
      <c r="H179">
        <v>7.9600000000000001E-3</v>
      </c>
      <c r="I179">
        <v>2.1</v>
      </c>
      <c r="J179">
        <v>210.84299999999999</v>
      </c>
      <c r="K179" t="s">
        <v>14</v>
      </c>
      <c r="L179" s="1">
        <v>44545.859027777777</v>
      </c>
      <c r="M179">
        <v>2289</v>
      </c>
    </row>
    <row r="180" spans="1:35">
      <c r="A180">
        <v>89</v>
      </c>
      <c r="B180">
        <v>89</v>
      </c>
      <c r="C180" t="s">
        <v>12</v>
      </c>
      <c r="D180">
        <v>2295</v>
      </c>
      <c r="E180">
        <v>9.8000000000000007</v>
      </c>
      <c r="G180">
        <v>0.51476</v>
      </c>
      <c r="H180">
        <v>1.6000000000000001E-3</v>
      </c>
      <c r="I180">
        <v>0.66800000000000004</v>
      </c>
      <c r="J180">
        <v>68.162999999999997</v>
      </c>
      <c r="K180" t="s">
        <v>14</v>
      </c>
      <c r="L180" s="1">
        <v>44523.156944444447</v>
      </c>
      <c r="M180">
        <v>2295</v>
      </c>
      <c r="N180">
        <f>AVERAGE(J180:J181)</f>
        <v>68.811000000000007</v>
      </c>
      <c r="O180">
        <f>_xlfn.STDEV.P(J180:J181)</f>
        <v>0.64800000000000324</v>
      </c>
      <c r="P180">
        <f>O180/N180*100</f>
        <v>0.94170990103326968</v>
      </c>
    </row>
    <row r="181" spans="1:35">
      <c r="A181">
        <v>90</v>
      </c>
      <c r="B181">
        <v>90</v>
      </c>
      <c r="C181" t="s">
        <v>12</v>
      </c>
      <c r="D181">
        <v>2295</v>
      </c>
      <c r="E181">
        <v>11.1</v>
      </c>
      <c r="G181">
        <v>0.59313000000000005</v>
      </c>
      <c r="H181">
        <v>3.4199999999999999E-3</v>
      </c>
      <c r="I181">
        <v>0.77100000000000002</v>
      </c>
      <c r="J181">
        <v>69.459000000000003</v>
      </c>
      <c r="K181" t="s">
        <v>14</v>
      </c>
      <c r="L181" s="1">
        <v>44523.162499999999</v>
      </c>
      <c r="M181">
        <v>2295</v>
      </c>
    </row>
    <row r="182" spans="1:35">
      <c r="L182" s="1"/>
      <c r="S182" s="2"/>
      <c r="T182" s="3"/>
      <c r="U182" s="18"/>
      <c r="V182" s="18"/>
      <c r="W182" s="2"/>
      <c r="X182" s="2"/>
      <c r="Y182" s="2"/>
      <c r="Z182" s="19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>
      <c r="L183" s="1"/>
      <c r="S183" s="2"/>
      <c r="T183" s="3"/>
      <c r="U183" s="18"/>
      <c r="V183" s="18"/>
      <c r="W183" s="2"/>
      <c r="X183" s="2"/>
      <c r="Y183" s="2"/>
      <c r="Z183" s="19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>
      <c r="L184" s="1"/>
      <c r="S184" s="2"/>
      <c r="T184" s="3"/>
      <c r="U184" s="18"/>
      <c r="V184" s="18"/>
      <c r="W184" s="2"/>
      <c r="X184" s="2"/>
      <c r="Y184" s="2"/>
      <c r="Z184" s="19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>
      <c r="L185" s="1"/>
      <c r="S185" s="2"/>
      <c r="T185" s="3"/>
      <c r="U185" s="18"/>
      <c r="V185" s="18"/>
      <c r="W185" s="2"/>
      <c r="X185" s="2"/>
      <c r="Y185" s="2"/>
      <c r="Z185" s="19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>
      <c r="L186" s="1"/>
      <c r="S186" s="2"/>
      <c r="T186" s="3"/>
      <c r="U186" s="18"/>
      <c r="V186" s="18"/>
      <c r="W186" s="2"/>
      <c r="X186" s="2"/>
      <c r="Y186" s="2"/>
      <c r="Z186" s="19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>
      <c r="L187" s="1"/>
      <c r="S187" s="2"/>
      <c r="T187" s="3"/>
      <c r="U187" s="18"/>
      <c r="V187" s="18"/>
      <c r="W187" s="2"/>
      <c r="X187" s="2"/>
      <c r="Y187" s="2"/>
      <c r="Z187" s="19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>
      <c r="L188" s="1"/>
      <c r="S188" s="2"/>
      <c r="T188" s="3"/>
      <c r="U188" s="18"/>
      <c r="V188" s="18"/>
      <c r="W188" s="2"/>
      <c r="X188" s="2"/>
      <c r="Y188" s="2"/>
      <c r="Z188" s="19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>
      <c r="L189" s="1"/>
      <c r="S189" s="2"/>
      <c r="T189" s="3"/>
      <c r="U189" s="18"/>
      <c r="V189" s="18"/>
      <c r="W189" s="2"/>
      <c r="X189" s="2"/>
      <c r="Y189" s="2"/>
      <c r="Z189" s="19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>
      <c r="L190" s="1"/>
      <c r="S190" s="2"/>
      <c r="T190" s="3"/>
      <c r="U190" s="18"/>
      <c r="V190" s="18"/>
      <c r="W190" s="2"/>
      <c r="X190" s="2"/>
      <c r="Y190" s="2"/>
      <c r="Z190" s="19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>
      <c r="A191">
        <v>8</v>
      </c>
      <c r="B191">
        <v>8</v>
      </c>
      <c r="C191" t="s">
        <v>12</v>
      </c>
      <c r="D191" t="s">
        <v>18</v>
      </c>
      <c r="G191">
        <v>9.6000000000000002E-4</v>
      </c>
      <c r="H191">
        <v>-3.8000000000000002E-4</v>
      </c>
      <c r="I191">
        <v>-4.0000000000000001E-3</v>
      </c>
      <c r="K191" t="s">
        <v>14</v>
      </c>
      <c r="L191" s="1">
        <v>44522.6875</v>
      </c>
      <c r="M191" t="s">
        <v>18</v>
      </c>
      <c r="N191" s="3" t="s">
        <v>30</v>
      </c>
      <c r="O191" s="3" t="s">
        <v>31</v>
      </c>
      <c r="P191" s="3" t="s">
        <v>32</v>
      </c>
      <c r="R191" s="41" t="s">
        <v>74</v>
      </c>
      <c r="S191" s="2"/>
      <c r="T191" s="3"/>
      <c r="U191" s="18"/>
      <c r="V191" s="18"/>
      <c r="W191" s="2"/>
      <c r="X191" s="2"/>
      <c r="Y191" s="2"/>
      <c r="Z191" s="19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>
      <c r="A192">
        <v>14</v>
      </c>
      <c r="B192">
        <v>14</v>
      </c>
      <c r="C192" t="s">
        <v>12</v>
      </c>
      <c r="D192" t="s">
        <v>18</v>
      </c>
      <c r="G192">
        <v>9.6000000000000002E-4</v>
      </c>
      <c r="H192">
        <v>-7.6999999999999996E-4</v>
      </c>
      <c r="I192">
        <v>-4.0000000000000001E-3</v>
      </c>
      <c r="K192" t="s">
        <v>14</v>
      </c>
      <c r="L192" s="1">
        <v>44522.722222222219</v>
      </c>
      <c r="M192" t="s">
        <v>18</v>
      </c>
      <c r="N192" s="33">
        <f>AVERAGE(I191:I210)</f>
        <v>-3.0000000000000001E-3</v>
      </c>
      <c r="O192" s="33">
        <f>_xlfn.STDEV.P(I191:I210)</f>
        <v>3.3015148038438363E-3</v>
      </c>
      <c r="P192" s="4">
        <f>O192/N192*100</f>
        <v>-110.0504934614612</v>
      </c>
      <c r="R192" s="42">
        <f>N192+(O192*3)</f>
        <v>6.904544411531508E-3</v>
      </c>
      <c r="S192" s="2"/>
      <c r="T192" s="3"/>
      <c r="U192" s="18"/>
      <c r="V192" s="18"/>
      <c r="W192" s="2"/>
      <c r="X192" s="2"/>
      <c r="Y192" s="2"/>
      <c r="Z192" s="19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>
      <c r="A193">
        <v>26</v>
      </c>
      <c r="B193">
        <v>26</v>
      </c>
      <c r="C193" t="s">
        <v>12</v>
      </c>
      <c r="D193" t="s">
        <v>22</v>
      </c>
      <c r="G193">
        <v>6.4000000000000005E-4</v>
      </c>
      <c r="H193">
        <v>-5.2999999999999998E-4</v>
      </c>
      <c r="I193">
        <v>-4.0000000000000001E-3</v>
      </c>
      <c r="K193" t="s">
        <v>14</v>
      </c>
      <c r="L193" s="1">
        <v>44522.791666666664</v>
      </c>
      <c r="M193" t="s">
        <v>22</v>
      </c>
      <c r="S193" s="2"/>
      <c r="T193" s="3"/>
      <c r="U193" s="18"/>
      <c r="V193" s="18"/>
      <c r="W193" s="2"/>
      <c r="X193" s="2"/>
      <c r="Y193" s="2"/>
      <c r="Z193" s="19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>
      <c r="A194">
        <v>38</v>
      </c>
      <c r="B194">
        <v>38</v>
      </c>
      <c r="C194" t="s">
        <v>12</v>
      </c>
      <c r="D194" t="s">
        <v>22</v>
      </c>
      <c r="G194">
        <v>8.4000000000000003E-4</v>
      </c>
      <c r="H194">
        <v>-1.3999999999999999E-4</v>
      </c>
      <c r="I194">
        <v>-4.0000000000000001E-3</v>
      </c>
      <c r="K194" t="s">
        <v>14</v>
      </c>
      <c r="L194" s="1">
        <v>44522.861111111109</v>
      </c>
      <c r="M194" t="s">
        <v>22</v>
      </c>
      <c r="N194">
        <f>COUNT(I191:I210)</f>
        <v>20</v>
      </c>
      <c r="S194" s="2"/>
      <c r="T194" s="3"/>
      <c r="U194" s="18"/>
      <c r="V194" s="18"/>
      <c r="W194" s="2"/>
      <c r="X194" s="2"/>
      <c r="Y194" s="2"/>
      <c r="Z194" s="19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>
      <c r="A195">
        <v>59</v>
      </c>
      <c r="B195">
        <v>59</v>
      </c>
      <c r="C195" t="s">
        <v>12</v>
      </c>
      <c r="D195" t="s">
        <v>22</v>
      </c>
      <c r="G195">
        <v>1.48E-3</v>
      </c>
      <c r="H195">
        <v>6.0999999999999997E-4</v>
      </c>
      <c r="I195">
        <v>-3.0000000000000001E-3</v>
      </c>
      <c r="K195" t="s">
        <v>14</v>
      </c>
      <c r="L195" s="1">
        <v>44522.982638888891</v>
      </c>
      <c r="M195" t="s">
        <v>22</v>
      </c>
      <c r="S195" s="2"/>
      <c r="T195" s="3"/>
      <c r="U195" s="18"/>
      <c r="V195" s="18"/>
      <c r="W195" s="2"/>
      <c r="X195" s="2"/>
      <c r="Y195" s="2"/>
      <c r="Z195" s="19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>
      <c r="A196">
        <v>72</v>
      </c>
      <c r="B196">
        <v>72</v>
      </c>
      <c r="C196" t="s">
        <v>12</v>
      </c>
      <c r="D196" t="s">
        <v>22</v>
      </c>
      <c r="G196">
        <v>1.1299999999999999E-3</v>
      </c>
      <c r="H196">
        <v>1.4999999999999999E-4</v>
      </c>
      <c r="I196">
        <v>-4.0000000000000001E-3</v>
      </c>
      <c r="K196" t="s">
        <v>14</v>
      </c>
      <c r="L196" s="1">
        <v>44523.059027777781</v>
      </c>
      <c r="M196" t="s">
        <v>22</v>
      </c>
      <c r="S196" s="2"/>
      <c r="T196" s="3"/>
      <c r="U196" s="18"/>
      <c r="V196" s="18"/>
      <c r="W196" s="2"/>
      <c r="X196" s="2"/>
      <c r="Y196" s="2"/>
      <c r="Z196" s="19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>
      <c r="A197">
        <v>85</v>
      </c>
      <c r="B197">
        <v>85</v>
      </c>
      <c r="C197" t="s">
        <v>12</v>
      </c>
      <c r="D197" t="s">
        <v>22</v>
      </c>
      <c r="G197">
        <v>-3.6999999999999999E-4</v>
      </c>
      <c r="H197">
        <v>4.2000000000000002E-4</v>
      </c>
      <c r="I197">
        <v>-6.0000000000000001E-3</v>
      </c>
      <c r="K197" t="s">
        <v>14</v>
      </c>
      <c r="L197" s="1">
        <v>44523.134027777778</v>
      </c>
      <c r="M197" t="s">
        <v>22</v>
      </c>
      <c r="S197" s="2"/>
      <c r="T197" s="3"/>
      <c r="U197" s="18"/>
      <c r="V197" s="18"/>
      <c r="W197" s="2"/>
      <c r="X197" s="2"/>
      <c r="Y197" s="2"/>
      <c r="Z197" s="19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>
      <c r="A198">
        <v>93</v>
      </c>
      <c r="B198">
        <v>93</v>
      </c>
      <c r="C198" t="s">
        <v>12</v>
      </c>
      <c r="D198" t="s">
        <v>22</v>
      </c>
      <c r="G198">
        <v>8.3000000000000001E-4</v>
      </c>
      <c r="H198">
        <v>6.8000000000000005E-4</v>
      </c>
      <c r="I198">
        <v>-4.0000000000000001E-3</v>
      </c>
      <c r="K198" t="s">
        <v>14</v>
      </c>
      <c r="L198" s="1">
        <v>44523.180555555555</v>
      </c>
      <c r="M198" t="s">
        <v>22</v>
      </c>
      <c r="S198" s="2"/>
      <c r="T198" s="3"/>
      <c r="U198" s="18"/>
      <c r="V198" s="18"/>
      <c r="W198" s="2"/>
      <c r="X198" s="2"/>
      <c r="Y198" s="2"/>
      <c r="Z198" s="19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>
      <c r="A199">
        <v>94</v>
      </c>
      <c r="B199">
        <v>1</v>
      </c>
      <c r="C199" t="s">
        <v>12</v>
      </c>
      <c r="D199" t="s">
        <v>22</v>
      </c>
      <c r="G199">
        <v>5.8700000000000002E-3</v>
      </c>
      <c r="H199">
        <v>-6.9999999999999994E-5</v>
      </c>
      <c r="I199">
        <v>3.0000000000000001E-3</v>
      </c>
      <c r="K199" t="s">
        <v>14</v>
      </c>
      <c r="L199" s="1">
        <v>44523.48541666667</v>
      </c>
      <c r="M199" t="s">
        <v>22</v>
      </c>
      <c r="S199" s="2"/>
      <c r="T199" s="3"/>
      <c r="U199" s="18"/>
      <c r="V199" s="18"/>
      <c r="W199" s="2"/>
      <c r="X199" s="2"/>
      <c r="Y199" s="2"/>
      <c r="Z199" s="19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>
      <c r="A200">
        <v>19</v>
      </c>
      <c r="B200">
        <v>19</v>
      </c>
      <c r="C200" t="s">
        <v>12</v>
      </c>
      <c r="D200" t="s">
        <v>22</v>
      </c>
      <c r="E200">
        <v>0</v>
      </c>
      <c r="G200">
        <v>9.6000000000000002E-4</v>
      </c>
      <c r="H200">
        <v>4.0999999999999999E-4</v>
      </c>
      <c r="I200">
        <v>-4.0000000000000001E-3</v>
      </c>
      <c r="K200" t="s">
        <v>14</v>
      </c>
      <c r="L200" s="1">
        <v>44545.697222222225</v>
      </c>
      <c r="M200" t="s">
        <v>22</v>
      </c>
      <c r="S200" s="2"/>
      <c r="T200" s="3"/>
      <c r="U200" s="18"/>
      <c r="V200" s="18"/>
      <c r="W200" s="2"/>
      <c r="X200" s="2"/>
      <c r="Y200" s="2"/>
      <c r="Z200" s="19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>
      <c r="A201">
        <v>30</v>
      </c>
      <c r="B201">
        <v>30</v>
      </c>
      <c r="C201" t="s">
        <v>12</v>
      </c>
      <c r="D201" t="s">
        <v>22</v>
      </c>
      <c r="E201">
        <v>0</v>
      </c>
      <c r="G201">
        <v>8.94E-3</v>
      </c>
      <c r="H201">
        <v>2.0000000000000001E-4</v>
      </c>
      <c r="I201">
        <v>7.0000000000000001E-3</v>
      </c>
      <c r="K201" t="s">
        <v>14</v>
      </c>
      <c r="L201" s="1">
        <v>44545.761111111111</v>
      </c>
      <c r="M201" t="s">
        <v>22</v>
      </c>
      <c r="S201" s="2"/>
      <c r="T201" s="3"/>
      <c r="U201" s="18"/>
      <c r="V201" s="18"/>
      <c r="W201" s="2"/>
      <c r="X201" s="2"/>
      <c r="Y201" s="2"/>
      <c r="Z201" s="19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>
      <c r="A202">
        <v>40</v>
      </c>
      <c r="B202">
        <v>40</v>
      </c>
      <c r="C202" t="s">
        <v>12</v>
      </c>
      <c r="D202" t="s">
        <v>22</v>
      </c>
      <c r="E202">
        <v>0</v>
      </c>
      <c r="G202">
        <v>8.9999999999999998E-4</v>
      </c>
      <c r="H202">
        <v>-2.7E-4</v>
      </c>
      <c r="I202">
        <v>-4.0000000000000001E-3</v>
      </c>
      <c r="K202" t="s">
        <v>14</v>
      </c>
      <c r="L202" s="1">
        <v>44545.818749999999</v>
      </c>
      <c r="M202" t="s">
        <v>22</v>
      </c>
      <c r="S202" s="2"/>
      <c r="T202" s="3"/>
      <c r="U202" s="18"/>
      <c r="V202" s="18"/>
      <c r="W202" s="2"/>
      <c r="X202" s="2"/>
      <c r="Y202" s="2"/>
      <c r="Z202" s="19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>
      <c r="A203">
        <v>48</v>
      </c>
      <c r="B203">
        <v>48</v>
      </c>
      <c r="C203" t="s">
        <v>12</v>
      </c>
      <c r="D203" t="s">
        <v>22</v>
      </c>
      <c r="E203">
        <v>0</v>
      </c>
      <c r="G203">
        <v>8.4000000000000003E-4</v>
      </c>
      <c r="H203">
        <v>-4.2000000000000002E-4</v>
      </c>
      <c r="I203">
        <v>-4.0000000000000001E-3</v>
      </c>
      <c r="K203" t="s">
        <v>14</v>
      </c>
      <c r="L203" s="1">
        <v>44545.865277777775</v>
      </c>
      <c r="M203" t="s">
        <v>22</v>
      </c>
      <c r="S203" s="2"/>
      <c r="T203" s="3"/>
      <c r="U203" s="18"/>
      <c r="V203" s="18"/>
      <c r="W203" s="2"/>
      <c r="X203" s="2"/>
      <c r="Y203" s="2"/>
      <c r="Z203" s="19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>
      <c r="A204">
        <v>50</v>
      </c>
      <c r="B204">
        <v>50</v>
      </c>
      <c r="C204" t="s">
        <v>12</v>
      </c>
      <c r="D204" t="s">
        <v>22</v>
      </c>
      <c r="E204">
        <v>0</v>
      </c>
      <c r="G204">
        <v>7.2999999999999996E-4</v>
      </c>
      <c r="H204">
        <v>4.6999999999999999E-4</v>
      </c>
      <c r="I204">
        <v>-4.0000000000000001E-3</v>
      </c>
      <c r="K204" t="s">
        <v>14</v>
      </c>
      <c r="L204" s="1">
        <v>44545.876388888886</v>
      </c>
      <c r="M204" t="s">
        <v>22</v>
      </c>
      <c r="S204" s="2"/>
      <c r="T204" s="3"/>
      <c r="U204" s="18"/>
      <c r="V204" s="18"/>
      <c r="W204" s="2"/>
      <c r="X204" s="2"/>
      <c r="Y204" s="2"/>
      <c r="Z204" s="19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>
      <c r="A205">
        <v>1</v>
      </c>
      <c r="B205">
        <v>1</v>
      </c>
      <c r="C205" t="s">
        <v>12</v>
      </c>
      <c r="D205" t="s">
        <v>13</v>
      </c>
      <c r="E205">
        <v>0</v>
      </c>
      <c r="G205">
        <v>2.0400000000000001E-3</v>
      </c>
      <c r="H205">
        <v>-3.5E-4</v>
      </c>
      <c r="I205">
        <v>-2E-3</v>
      </c>
      <c r="K205" t="s">
        <v>14</v>
      </c>
      <c r="L205" s="1">
        <v>44522.647916666669</v>
      </c>
      <c r="M205" t="s">
        <v>13</v>
      </c>
      <c r="S205" s="2"/>
      <c r="T205" s="3"/>
      <c r="U205" s="18"/>
      <c r="V205" s="18"/>
      <c r="W205" s="2"/>
      <c r="X205" s="2"/>
      <c r="Y205" s="2"/>
      <c r="Z205" s="19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>
      <c r="A206">
        <v>1</v>
      </c>
      <c r="B206">
        <v>1</v>
      </c>
      <c r="C206" t="s">
        <v>27</v>
      </c>
      <c r="D206" t="s">
        <v>13</v>
      </c>
      <c r="E206">
        <v>0</v>
      </c>
      <c r="G206">
        <v>6.2199999999999998E-3</v>
      </c>
      <c r="H206">
        <v>-6.0999999999999997E-4</v>
      </c>
      <c r="I206">
        <v>3.0000000000000001E-3</v>
      </c>
      <c r="K206" t="s">
        <v>14</v>
      </c>
      <c r="L206" s="1">
        <v>44545.59375</v>
      </c>
      <c r="M206" t="s">
        <v>13</v>
      </c>
      <c r="S206" s="2"/>
      <c r="T206" s="3"/>
      <c r="U206" s="18"/>
      <c r="V206" s="18"/>
      <c r="W206" s="2"/>
      <c r="X206" s="2"/>
      <c r="Y206" s="2"/>
      <c r="Z206" s="19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>
      <c r="A207">
        <v>61</v>
      </c>
      <c r="B207">
        <v>61</v>
      </c>
      <c r="C207" t="s">
        <v>12</v>
      </c>
      <c r="D207" t="s">
        <v>22</v>
      </c>
      <c r="E207">
        <v>0</v>
      </c>
      <c r="G207">
        <v>-4.0000000000000003E-5</v>
      </c>
      <c r="H207">
        <v>-6.0000000000000002E-5</v>
      </c>
      <c r="I207">
        <v>-5.0000000000000001E-3</v>
      </c>
      <c r="K207" t="s">
        <v>14</v>
      </c>
      <c r="L207" s="1">
        <v>44564.822222222225</v>
      </c>
      <c r="M207" t="s">
        <v>22</v>
      </c>
    </row>
    <row r="208" spans="1:35">
      <c r="A208">
        <v>73</v>
      </c>
      <c r="B208">
        <v>73</v>
      </c>
      <c r="C208" t="s">
        <v>12</v>
      </c>
      <c r="D208" t="s">
        <v>22</v>
      </c>
      <c r="E208">
        <v>0</v>
      </c>
      <c r="G208">
        <v>-5.1999999999999995E-4</v>
      </c>
      <c r="H208">
        <v>-5.0000000000000002E-5</v>
      </c>
      <c r="I208">
        <v>-6.0000000000000001E-3</v>
      </c>
      <c r="K208" t="s">
        <v>14</v>
      </c>
      <c r="L208" s="1">
        <v>44564.89166666667</v>
      </c>
      <c r="M208" t="s">
        <v>22</v>
      </c>
    </row>
    <row r="209" spans="1:35">
      <c r="A209">
        <v>92</v>
      </c>
      <c r="B209">
        <v>92</v>
      </c>
      <c r="C209" t="s">
        <v>12</v>
      </c>
      <c r="D209" t="s">
        <v>22</v>
      </c>
      <c r="E209">
        <v>0</v>
      </c>
      <c r="G209">
        <v>1.1E-4</v>
      </c>
      <c r="H209">
        <v>6.2E-4</v>
      </c>
      <c r="I209">
        <v>-5.0000000000000001E-3</v>
      </c>
      <c r="K209" t="s">
        <v>14</v>
      </c>
      <c r="L209" s="1">
        <v>44565.467361111114</v>
      </c>
      <c r="M209" t="s">
        <v>22</v>
      </c>
    </row>
    <row r="210" spans="1:35">
      <c r="A210">
        <v>97</v>
      </c>
      <c r="B210">
        <v>97</v>
      </c>
      <c r="C210" t="s">
        <v>12</v>
      </c>
      <c r="D210" t="s">
        <v>22</v>
      </c>
      <c r="E210">
        <v>0</v>
      </c>
      <c r="G210">
        <v>-4.8000000000000001E-4</v>
      </c>
      <c r="H210">
        <v>9.0000000000000006E-5</v>
      </c>
      <c r="I210">
        <v>-6.0000000000000001E-3</v>
      </c>
      <c r="K210" t="s">
        <v>14</v>
      </c>
      <c r="L210" s="1">
        <v>44565.495833333334</v>
      </c>
      <c r="M210" t="s">
        <v>22</v>
      </c>
    </row>
    <row r="211" spans="1:35">
      <c r="L211" s="1"/>
    </row>
    <row r="212" spans="1:35">
      <c r="L212" s="1"/>
    </row>
    <row r="213" spans="1:35">
      <c r="L213" s="1"/>
    </row>
    <row r="214" spans="1:35">
      <c r="L214" s="1"/>
    </row>
    <row r="215" spans="1:35">
      <c r="A215">
        <v>9</v>
      </c>
      <c r="B215">
        <v>9</v>
      </c>
      <c r="C215" t="s">
        <v>12</v>
      </c>
      <c r="D215" t="s">
        <v>19</v>
      </c>
      <c r="E215">
        <v>10.4</v>
      </c>
      <c r="G215">
        <v>1.65804</v>
      </c>
      <c r="H215">
        <v>8.7600000000000004E-3</v>
      </c>
      <c r="I215">
        <v>2.1640000000000001</v>
      </c>
      <c r="J215">
        <v>208.077</v>
      </c>
      <c r="K215" t="s">
        <v>14</v>
      </c>
      <c r="L215" s="1">
        <v>44522.693055555559</v>
      </c>
      <c r="M215" t="s">
        <v>19</v>
      </c>
      <c r="N215" s="3" t="s">
        <v>30</v>
      </c>
      <c r="O215" s="3" t="s">
        <v>31</v>
      </c>
      <c r="P215" s="3" t="s">
        <v>32</v>
      </c>
      <c r="S215" s="2"/>
      <c r="T215" s="3"/>
      <c r="U215" s="18"/>
      <c r="V215" s="18"/>
      <c r="W215" s="2"/>
      <c r="X215" s="2"/>
      <c r="Y215" s="2"/>
      <c r="Z215" s="19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>
      <c r="A216">
        <v>10</v>
      </c>
      <c r="B216">
        <v>10</v>
      </c>
      <c r="C216" t="s">
        <v>12</v>
      </c>
      <c r="D216" t="s">
        <v>19</v>
      </c>
      <c r="E216">
        <v>10.7</v>
      </c>
      <c r="G216">
        <v>1.71393</v>
      </c>
      <c r="H216">
        <v>7.79E-3</v>
      </c>
      <c r="I216">
        <v>2.2370000000000001</v>
      </c>
      <c r="J216">
        <v>209.065</v>
      </c>
      <c r="K216" t="s">
        <v>14</v>
      </c>
      <c r="L216" s="1">
        <v>44522.699305555558</v>
      </c>
      <c r="M216" t="s">
        <v>19</v>
      </c>
      <c r="N216" s="4">
        <f>AVERAGE(J215:J237)</f>
        <v>204.93904347826091</v>
      </c>
      <c r="O216" s="4">
        <f>_xlfn.STDEV.P(J215:J237)</f>
        <v>5.1439990320360582</v>
      </c>
      <c r="P216" s="4">
        <f>O216/N216*100</f>
        <v>2.5100141704241499</v>
      </c>
      <c r="S216" s="2"/>
      <c r="T216" s="3"/>
      <c r="U216" s="18"/>
      <c r="V216" s="18"/>
      <c r="W216" s="2"/>
      <c r="X216" s="2"/>
      <c r="Y216" s="2"/>
      <c r="Z216" s="19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>
      <c r="A217">
        <v>25</v>
      </c>
      <c r="B217">
        <v>25</v>
      </c>
      <c r="C217" t="s">
        <v>12</v>
      </c>
      <c r="D217" t="s">
        <v>19</v>
      </c>
      <c r="E217">
        <v>10.6</v>
      </c>
      <c r="G217">
        <v>1.64696</v>
      </c>
      <c r="H217">
        <v>9.6200000000000001E-3</v>
      </c>
      <c r="I217">
        <v>2.149</v>
      </c>
      <c r="J217">
        <v>202.73599999999999</v>
      </c>
      <c r="K217" t="s">
        <v>14</v>
      </c>
      <c r="L217" s="1">
        <v>44522.786111111112</v>
      </c>
      <c r="M217" t="s">
        <v>19</v>
      </c>
      <c r="S217" s="2"/>
      <c r="T217" s="3"/>
      <c r="U217" s="18"/>
      <c r="V217" s="18"/>
      <c r="W217" s="2"/>
      <c r="X217" s="2"/>
      <c r="Y217" s="2"/>
      <c r="Z217" s="19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>
      <c r="A218">
        <v>37</v>
      </c>
      <c r="B218">
        <v>37</v>
      </c>
      <c r="C218" t="s">
        <v>12</v>
      </c>
      <c r="D218" t="s">
        <v>19</v>
      </c>
      <c r="E218">
        <v>10.4</v>
      </c>
      <c r="G218">
        <v>1.57094</v>
      </c>
      <c r="H218">
        <v>7.0000000000000001E-3</v>
      </c>
      <c r="I218">
        <v>2.0499999999999998</v>
      </c>
      <c r="J218">
        <v>197.11500000000001</v>
      </c>
      <c r="K218" t="s">
        <v>14</v>
      </c>
      <c r="L218" s="1">
        <v>44522.855555555558</v>
      </c>
      <c r="M218" t="s">
        <v>19</v>
      </c>
      <c r="S218" s="2"/>
      <c r="T218" s="3"/>
      <c r="U218" s="18"/>
      <c r="V218" s="18"/>
      <c r="W218" s="2"/>
      <c r="X218" s="2"/>
      <c r="Y218" s="2"/>
      <c r="Z218" s="19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>
      <c r="A219">
        <v>50</v>
      </c>
      <c r="B219">
        <v>50</v>
      </c>
      <c r="C219" t="s">
        <v>12</v>
      </c>
      <c r="D219" t="s">
        <v>19</v>
      </c>
      <c r="E219">
        <v>10.9</v>
      </c>
      <c r="G219">
        <v>1.6371800000000001</v>
      </c>
      <c r="H219">
        <v>8.4399999999999996E-3</v>
      </c>
      <c r="I219">
        <v>2.1360000000000001</v>
      </c>
      <c r="J219">
        <v>195.96299999999999</v>
      </c>
      <c r="K219" t="s">
        <v>14</v>
      </c>
      <c r="L219" s="1">
        <v>44522.930555555555</v>
      </c>
      <c r="M219" t="s">
        <v>19</v>
      </c>
      <c r="N219">
        <f>COUNTIF(J215:J237, "&gt;1")</f>
        <v>23</v>
      </c>
      <c r="S219" s="2"/>
      <c r="T219" s="3"/>
      <c r="U219" s="18"/>
      <c r="V219" s="18"/>
      <c r="W219" s="2"/>
      <c r="X219" s="2"/>
      <c r="Y219" s="2"/>
      <c r="Z219" s="19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>
      <c r="A220">
        <v>60</v>
      </c>
      <c r="B220">
        <v>60</v>
      </c>
      <c r="C220" t="s">
        <v>12</v>
      </c>
      <c r="D220" t="s">
        <v>19</v>
      </c>
      <c r="E220">
        <v>9.6</v>
      </c>
      <c r="G220">
        <v>1.55932</v>
      </c>
      <c r="H220">
        <v>8.3300000000000006E-3</v>
      </c>
      <c r="I220">
        <v>2.0339999999999998</v>
      </c>
      <c r="J220">
        <v>211.875</v>
      </c>
      <c r="K220" t="s">
        <v>14</v>
      </c>
      <c r="L220" s="1">
        <v>44522.988888888889</v>
      </c>
      <c r="M220" t="s">
        <v>19</v>
      </c>
      <c r="S220" s="2"/>
      <c r="T220" s="3"/>
      <c r="U220" s="18"/>
      <c r="V220" s="18"/>
      <c r="W220" s="2"/>
      <c r="X220" s="2"/>
      <c r="Y220" s="2"/>
      <c r="Z220" s="19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>
      <c r="A221">
        <v>71</v>
      </c>
      <c r="B221">
        <v>71</v>
      </c>
      <c r="C221" t="s">
        <v>12</v>
      </c>
      <c r="D221" t="s">
        <v>19</v>
      </c>
      <c r="E221">
        <v>11.1</v>
      </c>
      <c r="G221">
        <v>1.66031</v>
      </c>
      <c r="H221">
        <v>8.1499999999999993E-3</v>
      </c>
      <c r="I221">
        <v>2.1669999999999998</v>
      </c>
      <c r="J221">
        <v>195.22499999999999</v>
      </c>
      <c r="K221" t="s">
        <v>14</v>
      </c>
      <c r="L221" s="1">
        <v>44523.052777777775</v>
      </c>
      <c r="M221" t="s">
        <v>19</v>
      </c>
      <c r="S221" s="2"/>
      <c r="T221" s="3"/>
      <c r="U221" s="18"/>
      <c r="V221" s="18"/>
      <c r="W221" s="2"/>
      <c r="X221" s="2"/>
      <c r="Y221" s="2"/>
      <c r="Z221" s="19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>
      <c r="A222">
        <v>86</v>
      </c>
      <c r="B222">
        <v>86</v>
      </c>
      <c r="C222" t="s">
        <v>12</v>
      </c>
      <c r="D222" t="s">
        <v>19</v>
      </c>
      <c r="E222">
        <v>10.8</v>
      </c>
      <c r="G222">
        <v>1.5794900000000001</v>
      </c>
      <c r="H222">
        <v>6.9899999999999997E-3</v>
      </c>
      <c r="I222">
        <v>2.0609999999999999</v>
      </c>
      <c r="J222">
        <v>190.833</v>
      </c>
      <c r="K222" t="s">
        <v>14</v>
      </c>
      <c r="L222" s="1">
        <v>44523.13958333333</v>
      </c>
      <c r="M222" t="s">
        <v>19</v>
      </c>
      <c r="S222" s="2"/>
      <c r="T222" s="3"/>
      <c r="U222" s="18"/>
      <c r="V222" s="18"/>
      <c r="W222" s="2"/>
      <c r="X222" s="2"/>
      <c r="Y222" s="2"/>
      <c r="Z222" s="19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>
      <c r="A223">
        <v>95</v>
      </c>
      <c r="B223">
        <v>2</v>
      </c>
      <c r="C223" t="s">
        <v>12</v>
      </c>
      <c r="D223" t="s">
        <v>19</v>
      </c>
      <c r="E223">
        <v>10</v>
      </c>
      <c r="G223">
        <v>1.5796300000000001</v>
      </c>
      <c r="H223">
        <v>7.7400000000000004E-3</v>
      </c>
      <c r="I223">
        <v>2.0609999999999999</v>
      </c>
      <c r="J223">
        <v>206.1</v>
      </c>
      <c r="K223" t="s">
        <v>14</v>
      </c>
      <c r="L223" s="1">
        <v>44523.491666666669</v>
      </c>
      <c r="M223" t="s">
        <v>19</v>
      </c>
      <c r="S223" s="2"/>
      <c r="T223" s="2"/>
      <c r="U223" s="26"/>
      <c r="V223" s="18"/>
      <c r="W223" s="18"/>
      <c r="X223" s="2"/>
      <c r="Y223" s="2"/>
      <c r="Z223" s="2"/>
      <c r="AA223" s="19"/>
      <c r="AB223" s="2"/>
      <c r="AC223" s="2"/>
      <c r="AD223" s="2"/>
      <c r="AE223" s="2"/>
      <c r="AF223" s="2"/>
      <c r="AG223" s="2"/>
      <c r="AH223" s="2"/>
      <c r="AI223" s="2"/>
    </row>
    <row r="224" spans="1:35">
      <c r="A224">
        <v>6</v>
      </c>
      <c r="B224">
        <v>6</v>
      </c>
      <c r="C224" t="s">
        <v>12</v>
      </c>
      <c r="D224" t="s">
        <v>19</v>
      </c>
      <c r="E224">
        <v>10.65</v>
      </c>
      <c r="G224">
        <v>1.66347</v>
      </c>
      <c r="H224">
        <v>7.9600000000000001E-3</v>
      </c>
      <c r="I224">
        <v>2.1709999999999998</v>
      </c>
      <c r="J224">
        <v>203.85</v>
      </c>
      <c r="K224" t="s">
        <v>14</v>
      </c>
      <c r="L224" s="1">
        <v>44545.622916666667</v>
      </c>
      <c r="M224" t="s">
        <v>19</v>
      </c>
      <c r="S224" s="2"/>
      <c r="T224" s="2"/>
      <c r="U224" s="26"/>
      <c r="V224" s="18"/>
      <c r="W224" s="18"/>
      <c r="X224" s="2"/>
      <c r="Y224" s="2"/>
      <c r="Z224" s="2"/>
      <c r="AA224" s="19"/>
      <c r="AB224" s="2"/>
      <c r="AC224" s="2"/>
      <c r="AD224" s="2"/>
      <c r="AE224" s="2"/>
      <c r="AF224" s="2"/>
      <c r="AG224" s="2"/>
      <c r="AH224" s="2"/>
      <c r="AI224" s="2"/>
    </row>
    <row r="225" spans="1:35">
      <c r="A225">
        <v>7</v>
      </c>
      <c r="B225">
        <v>7</v>
      </c>
      <c r="C225" t="s">
        <v>12</v>
      </c>
      <c r="D225" t="s">
        <v>19</v>
      </c>
      <c r="E225">
        <v>11.09</v>
      </c>
      <c r="G225">
        <v>1.75884</v>
      </c>
      <c r="H225">
        <v>8.4899999999999993E-3</v>
      </c>
      <c r="I225">
        <v>2.2949999999999999</v>
      </c>
      <c r="J225">
        <v>206.94300000000001</v>
      </c>
      <c r="K225" t="s">
        <v>14</v>
      </c>
      <c r="L225" s="1">
        <v>44545.628472222219</v>
      </c>
      <c r="M225" t="s">
        <v>19</v>
      </c>
      <c r="S225" s="2"/>
      <c r="T225" s="2"/>
      <c r="U225" s="26"/>
      <c r="V225" s="18"/>
      <c r="W225" s="18"/>
      <c r="X225" s="2"/>
      <c r="Y225" s="2"/>
      <c r="Z225" s="2"/>
      <c r="AA225" s="19"/>
      <c r="AB225" s="2"/>
      <c r="AC225" s="2"/>
      <c r="AD225" s="2"/>
      <c r="AE225" s="2"/>
      <c r="AF225" s="2"/>
      <c r="AG225" s="2"/>
      <c r="AH225" s="2"/>
      <c r="AI225" s="2"/>
    </row>
    <row r="226" spans="1:35">
      <c r="A226">
        <v>8</v>
      </c>
      <c r="B226">
        <v>8</v>
      </c>
      <c r="C226" t="s">
        <v>12</v>
      </c>
      <c r="D226" t="s">
        <v>19</v>
      </c>
      <c r="E226">
        <v>11.08</v>
      </c>
      <c r="G226">
        <v>1.74793</v>
      </c>
      <c r="H226">
        <v>8.94E-3</v>
      </c>
      <c r="I226">
        <v>2.2810000000000001</v>
      </c>
      <c r="J226">
        <v>205.86600000000001</v>
      </c>
      <c r="K226" t="s">
        <v>14</v>
      </c>
      <c r="L226" s="1">
        <v>44545.634027777778</v>
      </c>
      <c r="M226" t="s">
        <v>19</v>
      </c>
      <c r="S226" s="2"/>
      <c r="T226" s="2"/>
      <c r="U226" s="26"/>
      <c r="V226" s="18"/>
      <c r="W226" s="18"/>
      <c r="X226" s="2"/>
      <c r="Y226" s="2"/>
      <c r="Z226" s="2"/>
      <c r="AA226" s="19"/>
      <c r="AB226" s="2"/>
      <c r="AC226" s="2"/>
      <c r="AD226" s="2"/>
      <c r="AE226" s="2"/>
      <c r="AF226" s="2"/>
      <c r="AG226" s="2"/>
      <c r="AH226" s="2"/>
      <c r="AI226" s="2"/>
    </row>
    <row r="227" spans="1:35">
      <c r="A227">
        <v>20</v>
      </c>
      <c r="B227">
        <v>20</v>
      </c>
      <c r="C227" t="s">
        <v>12</v>
      </c>
      <c r="D227" t="s">
        <v>19</v>
      </c>
      <c r="E227">
        <v>9.7899999999999991</v>
      </c>
      <c r="G227">
        <v>1.5596699999999999</v>
      </c>
      <c r="H227">
        <v>8.1200000000000005E-3</v>
      </c>
      <c r="I227">
        <v>2.0350000000000001</v>
      </c>
      <c r="J227">
        <v>207.86500000000001</v>
      </c>
      <c r="K227" t="s">
        <v>14</v>
      </c>
      <c r="L227" s="1">
        <v>44545.703472222223</v>
      </c>
      <c r="M227" t="s">
        <v>19</v>
      </c>
      <c r="S227" s="2"/>
      <c r="T227" s="2"/>
      <c r="U227" s="26"/>
      <c r="V227" s="18"/>
      <c r="W227" s="18"/>
      <c r="X227" s="2"/>
      <c r="Y227" s="2"/>
      <c r="Z227" s="2"/>
      <c r="AA227" s="19"/>
      <c r="AB227" s="2"/>
      <c r="AC227" s="2"/>
      <c r="AD227" s="2"/>
      <c r="AE227" s="2"/>
      <c r="AF227" s="2"/>
      <c r="AG227" s="2"/>
      <c r="AH227" s="2"/>
      <c r="AI227" s="2"/>
    </row>
    <row r="228" spans="1:35">
      <c r="A228">
        <v>31</v>
      </c>
      <c r="B228">
        <v>31</v>
      </c>
      <c r="C228" t="s">
        <v>12</v>
      </c>
      <c r="D228" t="s">
        <v>19</v>
      </c>
      <c r="E228">
        <v>10.61</v>
      </c>
      <c r="G228">
        <v>1.67415</v>
      </c>
      <c r="H228">
        <v>8.5900000000000004E-3</v>
      </c>
      <c r="I228">
        <v>2.1850000000000001</v>
      </c>
      <c r="J228">
        <v>205.93799999999999</v>
      </c>
      <c r="K228" t="s">
        <v>14</v>
      </c>
      <c r="L228" s="1">
        <v>44545.767361111109</v>
      </c>
      <c r="M228" t="s">
        <v>19</v>
      </c>
      <c r="S228" s="2"/>
      <c r="T228" s="2"/>
      <c r="U228" s="26"/>
      <c r="V228" s="18"/>
      <c r="W228" s="18"/>
      <c r="X228" s="2"/>
      <c r="Y228" s="2"/>
      <c r="Z228" s="2"/>
      <c r="AA228" s="19"/>
      <c r="AB228" s="2"/>
      <c r="AC228" s="2"/>
      <c r="AD228" s="2"/>
      <c r="AE228" s="2"/>
      <c r="AF228" s="2"/>
      <c r="AG228" s="2"/>
      <c r="AH228" s="2"/>
      <c r="AI228" s="2"/>
    </row>
    <row r="229" spans="1:35">
      <c r="A229">
        <v>41</v>
      </c>
      <c r="B229">
        <v>41</v>
      </c>
      <c r="C229" t="s">
        <v>12</v>
      </c>
      <c r="D229" t="s">
        <v>19</v>
      </c>
      <c r="E229">
        <v>10.23</v>
      </c>
      <c r="G229">
        <v>1.62381</v>
      </c>
      <c r="H229">
        <v>8.6199999999999992E-3</v>
      </c>
      <c r="I229">
        <v>2.1190000000000002</v>
      </c>
      <c r="J229">
        <v>207.136</v>
      </c>
      <c r="K229" t="s">
        <v>14</v>
      </c>
      <c r="L229" s="1">
        <v>44545.824999999997</v>
      </c>
      <c r="M229" t="s">
        <v>19</v>
      </c>
      <c r="S229" s="2"/>
      <c r="T229" s="2"/>
      <c r="U229" s="26"/>
      <c r="V229" s="18"/>
      <c r="W229" s="18"/>
      <c r="X229" s="2"/>
      <c r="Y229" s="2"/>
      <c r="Z229" s="2"/>
      <c r="AA229" s="19"/>
      <c r="AB229" s="2"/>
      <c r="AC229" s="2"/>
      <c r="AD229" s="2"/>
      <c r="AE229" s="2"/>
      <c r="AF229" s="2"/>
      <c r="AG229" s="2"/>
      <c r="AH229" s="2"/>
      <c r="AI229" s="2"/>
    </row>
    <row r="230" spans="1:35">
      <c r="A230">
        <v>49</v>
      </c>
      <c r="B230">
        <v>49</v>
      </c>
      <c r="C230" t="s">
        <v>12</v>
      </c>
      <c r="D230" t="s">
        <v>19</v>
      </c>
      <c r="E230">
        <v>9.99</v>
      </c>
      <c r="G230">
        <v>1.5842400000000001</v>
      </c>
      <c r="H230">
        <v>7.6899999999999998E-3</v>
      </c>
      <c r="I230">
        <v>2.0670000000000002</v>
      </c>
      <c r="J230">
        <v>206.90700000000001</v>
      </c>
      <c r="K230" t="s">
        <v>14</v>
      </c>
      <c r="L230" s="1">
        <v>44545.870833333334</v>
      </c>
      <c r="M230" t="s">
        <v>19</v>
      </c>
      <c r="S230" s="2"/>
      <c r="T230" s="2"/>
      <c r="U230" s="26"/>
      <c r="V230" s="18"/>
      <c r="W230" s="18"/>
      <c r="X230" s="2"/>
      <c r="Y230" s="2"/>
      <c r="Z230" s="2"/>
      <c r="AA230" s="19"/>
      <c r="AB230" s="2"/>
      <c r="AC230" s="2"/>
      <c r="AD230" s="2"/>
      <c r="AE230" s="2"/>
      <c r="AF230" s="2"/>
      <c r="AG230" s="2"/>
      <c r="AH230" s="2"/>
      <c r="AI230" s="2"/>
    </row>
    <row r="231" spans="1:35">
      <c r="A231">
        <v>12</v>
      </c>
      <c r="B231">
        <v>12</v>
      </c>
      <c r="C231" t="s">
        <v>12</v>
      </c>
      <c r="D231" t="s">
        <v>63</v>
      </c>
      <c r="E231">
        <v>10.27</v>
      </c>
      <c r="G231">
        <v>1.6567799999999999</v>
      </c>
      <c r="H231">
        <v>7.2300000000000003E-3</v>
      </c>
      <c r="I231">
        <v>2.1619999999999999</v>
      </c>
      <c r="J231">
        <v>210.51599999999999</v>
      </c>
      <c r="K231" t="s">
        <v>14</v>
      </c>
      <c r="L231" s="1">
        <v>44564.538194444445</v>
      </c>
      <c r="M231" t="s">
        <v>63</v>
      </c>
      <c r="S231" s="2"/>
      <c r="T231" s="2"/>
      <c r="U231" s="26"/>
      <c r="V231" s="18"/>
      <c r="W231" s="18"/>
      <c r="X231" s="2"/>
      <c r="Y231" s="2"/>
      <c r="Z231" s="2"/>
      <c r="AA231" s="19"/>
      <c r="AB231" s="2"/>
      <c r="AC231" s="2"/>
      <c r="AD231" s="2"/>
      <c r="AE231" s="2"/>
      <c r="AF231" s="2"/>
      <c r="AG231" s="2"/>
      <c r="AH231" s="2"/>
      <c r="AI231" s="2"/>
    </row>
    <row r="232" spans="1:35">
      <c r="A232">
        <v>26</v>
      </c>
      <c r="B232">
        <v>26</v>
      </c>
      <c r="C232" t="s">
        <v>12</v>
      </c>
      <c r="D232" t="s">
        <v>63</v>
      </c>
      <c r="E232">
        <v>9.3699999999999992</v>
      </c>
      <c r="G232">
        <v>1.4847699999999999</v>
      </c>
      <c r="H232">
        <v>6.7600000000000004E-3</v>
      </c>
      <c r="I232">
        <v>1.9370000000000001</v>
      </c>
      <c r="J232">
        <v>206.72399999999999</v>
      </c>
      <c r="K232" t="s">
        <v>14</v>
      </c>
      <c r="L232" s="1">
        <v>44564.619444444441</v>
      </c>
      <c r="M232" t="s">
        <v>63</v>
      </c>
      <c r="S232" s="2"/>
      <c r="T232" s="2"/>
      <c r="U232" s="26"/>
      <c r="V232" s="18"/>
      <c r="W232" s="18"/>
      <c r="X232" s="2"/>
      <c r="Y232" s="2"/>
      <c r="Z232" s="2"/>
      <c r="AA232" s="19"/>
      <c r="AB232" s="2"/>
      <c r="AC232" s="2"/>
      <c r="AD232" s="2"/>
      <c r="AE232" s="2"/>
      <c r="AF232" s="2"/>
      <c r="AG232" s="2"/>
      <c r="AH232" s="2"/>
      <c r="AI232" s="2"/>
    </row>
    <row r="233" spans="1:35">
      <c r="A233">
        <v>38</v>
      </c>
      <c r="B233">
        <v>38</v>
      </c>
      <c r="C233" t="s">
        <v>12</v>
      </c>
      <c r="D233" t="s">
        <v>63</v>
      </c>
      <c r="E233">
        <v>10.119999999999999</v>
      </c>
      <c r="G233">
        <v>1.6179600000000001</v>
      </c>
      <c r="H233">
        <v>7.4200000000000004E-3</v>
      </c>
      <c r="I233">
        <v>2.1110000000000002</v>
      </c>
      <c r="J233">
        <v>208.59700000000001</v>
      </c>
      <c r="K233" t="s">
        <v>14</v>
      </c>
      <c r="L233" s="1">
        <v>44564.688888888886</v>
      </c>
      <c r="M233" t="s">
        <v>63</v>
      </c>
      <c r="S233" s="2"/>
      <c r="T233" s="2"/>
      <c r="U233" s="26"/>
      <c r="V233" s="18"/>
      <c r="W233" s="18"/>
      <c r="X233" s="2"/>
      <c r="Y233" s="2"/>
      <c r="Z233" s="2"/>
      <c r="AA233" s="19"/>
      <c r="AB233" s="2"/>
      <c r="AC233" s="2"/>
      <c r="AD233" s="2"/>
      <c r="AE233" s="2"/>
      <c r="AF233" s="2"/>
      <c r="AG233" s="2"/>
      <c r="AH233" s="2"/>
      <c r="AI233" s="2"/>
    </row>
    <row r="234" spans="1:35">
      <c r="A234">
        <v>50</v>
      </c>
      <c r="B234">
        <v>50</v>
      </c>
      <c r="C234" t="s">
        <v>12</v>
      </c>
      <c r="D234" t="s">
        <v>63</v>
      </c>
      <c r="E234">
        <v>10.029999999999999</v>
      </c>
      <c r="G234">
        <v>1.6079300000000001</v>
      </c>
      <c r="H234">
        <v>7.7999999999999996E-3</v>
      </c>
      <c r="I234">
        <v>2.0979999999999999</v>
      </c>
      <c r="J234">
        <v>209.172</v>
      </c>
      <c r="K234" t="s">
        <v>14</v>
      </c>
      <c r="L234" s="1">
        <v>44564.757638888892</v>
      </c>
      <c r="M234" t="s">
        <v>63</v>
      </c>
      <c r="S234" s="2"/>
      <c r="T234" s="2"/>
      <c r="U234" s="26"/>
      <c r="V234" s="18"/>
      <c r="W234" s="18"/>
      <c r="X234" s="2"/>
      <c r="Y234" s="2"/>
      <c r="Z234" s="2"/>
      <c r="AA234" s="19"/>
      <c r="AB234" s="2"/>
      <c r="AC234" s="2"/>
      <c r="AD234" s="2"/>
      <c r="AE234" s="2"/>
      <c r="AF234" s="2"/>
      <c r="AG234" s="2"/>
      <c r="AH234" s="2"/>
      <c r="AI234" s="2"/>
    </row>
    <row r="235" spans="1:35">
      <c r="A235">
        <v>62</v>
      </c>
      <c r="B235">
        <v>62</v>
      </c>
      <c r="C235" t="s">
        <v>12</v>
      </c>
      <c r="D235" t="s">
        <v>63</v>
      </c>
      <c r="E235">
        <v>9.89</v>
      </c>
      <c r="G235">
        <v>1.5623499999999999</v>
      </c>
      <c r="H235">
        <v>8.4600000000000005E-3</v>
      </c>
      <c r="I235">
        <v>2.0379999999999998</v>
      </c>
      <c r="J235">
        <v>206.06700000000001</v>
      </c>
      <c r="K235" t="s">
        <v>14</v>
      </c>
      <c r="L235" s="1">
        <v>44564.827777777777</v>
      </c>
      <c r="M235" t="s">
        <v>63</v>
      </c>
      <c r="S235" s="2"/>
      <c r="T235" s="2"/>
      <c r="U235" s="26"/>
      <c r="V235" s="18"/>
      <c r="W235" s="18"/>
      <c r="X235" s="2"/>
      <c r="Y235" s="2"/>
      <c r="Z235" s="2"/>
      <c r="AA235" s="19"/>
      <c r="AB235" s="2"/>
      <c r="AC235" s="2"/>
      <c r="AD235" s="2"/>
      <c r="AE235" s="2"/>
      <c r="AF235" s="2"/>
      <c r="AG235" s="2"/>
      <c r="AH235" s="2"/>
      <c r="AI235" s="2"/>
    </row>
    <row r="236" spans="1:35">
      <c r="A236">
        <v>74</v>
      </c>
      <c r="B236">
        <v>74</v>
      </c>
      <c r="C236" t="s">
        <v>12</v>
      </c>
      <c r="D236" t="s">
        <v>63</v>
      </c>
      <c r="E236">
        <v>10.119999999999999</v>
      </c>
      <c r="G236">
        <v>1.5905499999999999</v>
      </c>
      <c r="H236">
        <v>7.28E-3</v>
      </c>
      <c r="I236">
        <v>2.0750000000000002</v>
      </c>
      <c r="J236">
        <v>205.04</v>
      </c>
      <c r="K236" t="s">
        <v>14</v>
      </c>
      <c r="L236" s="1">
        <v>44564.897222222222</v>
      </c>
      <c r="M236" t="s">
        <v>63</v>
      </c>
      <c r="S236" s="2"/>
      <c r="T236" s="2"/>
      <c r="U236" s="26"/>
      <c r="V236" s="18"/>
      <c r="W236" s="18"/>
      <c r="X236" s="2"/>
      <c r="Y236" s="2"/>
      <c r="Z236" s="2"/>
      <c r="AA236" s="19"/>
      <c r="AB236" s="2"/>
      <c r="AC236" s="2"/>
      <c r="AD236" s="2"/>
      <c r="AE236" s="2"/>
      <c r="AF236" s="2"/>
      <c r="AG236" s="2"/>
      <c r="AH236" s="2"/>
      <c r="AI236" s="2"/>
    </row>
    <row r="237" spans="1:35">
      <c r="A237">
        <v>100</v>
      </c>
      <c r="B237">
        <v>100</v>
      </c>
      <c r="C237" t="s">
        <v>12</v>
      </c>
      <c r="D237" t="s">
        <v>63</v>
      </c>
      <c r="E237">
        <v>10.02</v>
      </c>
      <c r="G237">
        <v>1.58216</v>
      </c>
      <c r="H237">
        <v>7.1199999999999996E-3</v>
      </c>
      <c r="I237">
        <v>2.0640000000000001</v>
      </c>
      <c r="J237">
        <v>205.988</v>
      </c>
      <c r="K237" t="s">
        <v>14</v>
      </c>
      <c r="L237" s="1">
        <v>44565.513194444444</v>
      </c>
      <c r="M237" t="s">
        <v>63</v>
      </c>
      <c r="S237" s="2"/>
      <c r="T237" s="2"/>
      <c r="U237" s="26"/>
      <c r="V237" s="18"/>
      <c r="W237" s="18"/>
      <c r="X237" s="2"/>
      <c r="Y237" s="2"/>
      <c r="Z237" s="2"/>
      <c r="AA237" s="19"/>
      <c r="AB237" s="2"/>
      <c r="AC237" s="2"/>
      <c r="AD237" s="2"/>
      <c r="AE237" s="2"/>
      <c r="AF237" s="2"/>
      <c r="AG237" s="2"/>
      <c r="AH237" s="2"/>
      <c r="AI237" s="2"/>
    </row>
    <row r="238" spans="1:35">
      <c r="L238" s="1"/>
      <c r="S238" s="2"/>
      <c r="T238" s="2"/>
      <c r="U238" s="26"/>
      <c r="V238" s="18"/>
      <c r="W238" s="18"/>
      <c r="X238" s="2"/>
      <c r="Y238" s="2"/>
      <c r="Z238" s="2"/>
      <c r="AA238" s="19"/>
      <c r="AB238" s="2"/>
      <c r="AC238" s="2"/>
      <c r="AD238" s="2"/>
      <c r="AE238" s="2"/>
      <c r="AF238" s="2"/>
      <c r="AG238" s="2"/>
      <c r="AH238" s="2"/>
      <c r="AI238" s="2"/>
    </row>
    <row r="239" spans="1:35">
      <c r="L239" s="1"/>
      <c r="S239" s="2"/>
      <c r="T239" s="2"/>
      <c r="U239" s="26"/>
      <c r="V239" s="18"/>
      <c r="W239" s="18"/>
      <c r="X239" s="2"/>
      <c r="Y239" s="2"/>
      <c r="Z239" s="2"/>
      <c r="AA239" s="19"/>
      <c r="AB239" s="2"/>
      <c r="AC239" s="2"/>
      <c r="AD239" s="2"/>
      <c r="AE239" s="2"/>
      <c r="AF239" s="2"/>
      <c r="AG239" s="2"/>
      <c r="AH239" s="2"/>
      <c r="AI239" s="2"/>
    </row>
    <row r="240" spans="1:35">
      <c r="L240" s="1"/>
      <c r="S240" s="2"/>
      <c r="T240" s="2"/>
      <c r="U240" s="26"/>
      <c r="V240" s="18"/>
      <c r="W240" s="18"/>
      <c r="X240" s="2"/>
      <c r="Y240" s="2"/>
      <c r="Z240" s="2"/>
      <c r="AA240" s="19"/>
      <c r="AB240" s="2"/>
      <c r="AC240" s="2"/>
      <c r="AD240" s="2"/>
      <c r="AE240" s="2"/>
      <c r="AF240" s="2"/>
      <c r="AG240" s="2"/>
      <c r="AH240" s="2"/>
      <c r="AI240" s="2"/>
    </row>
    <row r="241" spans="1:35">
      <c r="L241" s="1"/>
      <c r="S241" s="2"/>
      <c r="T241" s="2"/>
      <c r="U241" s="26"/>
      <c r="V241" s="18"/>
      <c r="W241" s="18"/>
      <c r="X241" s="2"/>
      <c r="Y241" s="2"/>
      <c r="Z241" s="2"/>
      <c r="AA241" s="19"/>
      <c r="AB241" s="2"/>
      <c r="AC241" s="2"/>
      <c r="AD241" s="2"/>
      <c r="AE241" s="2"/>
      <c r="AF241" s="2"/>
      <c r="AG241" s="2"/>
      <c r="AH241" s="2"/>
      <c r="AI241" s="2"/>
    </row>
    <row r="242" spans="1:35">
      <c r="L242" s="1"/>
      <c r="S242" s="2"/>
      <c r="T242" s="2"/>
      <c r="U242" s="26"/>
      <c r="V242" s="18"/>
      <c r="W242" s="18"/>
      <c r="X242" s="2"/>
      <c r="Y242" s="2"/>
      <c r="Z242" s="2"/>
      <c r="AA242" s="19"/>
      <c r="AB242" s="2"/>
      <c r="AC242" s="2"/>
      <c r="AD242" s="2"/>
      <c r="AE242" s="2"/>
      <c r="AF242" s="2"/>
      <c r="AG242" s="2"/>
      <c r="AH242" s="2"/>
      <c r="AI242" s="2"/>
    </row>
    <row r="243" spans="1:35">
      <c r="A243">
        <v>11</v>
      </c>
      <c r="B243">
        <v>11</v>
      </c>
      <c r="C243" t="s">
        <v>12</v>
      </c>
      <c r="D243" t="s">
        <v>20</v>
      </c>
      <c r="E243">
        <v>11.2</v>
      </c>
      <c r="G243">
        <v>9.1854800000000001</v>
      </c>
      <c r="H243">
        <v>4.9259999999999998E-2</v>
      </c>
      <c r="I243">
        <v>12.826000000000001</v>
      </c>
      <c r="J243">
        <v>1145.1790000000001</v>
      </c>
      <c r="K243" t="s">
        <v>21</v>
      </c>
      <c r="L243" s="1">
        <v>44522.705555555556</v>
      </c>
      <c r="M243" t="s">
        <v>20</v>
      </c>
      <c r="N243" s="3" t="s">
        <v>30</v>
      </c>
      <c r="O243" s="3" t="s">
        <v>31</v>
      </c>
      <c r="P243" s="3" t="s">
        <v>32</v>
      </c>
      <c r="S243" s="2"/>
      <c r="T243" s="2"/>
      <c r="U243" s="26"/>
      <c r="V243" s="18"/>
      <c r="W243" s="18"/>
      <c r="X243" s="2"/>
      <c r="Y243" s="2"/>
      <c r="Z243" s="2"/>
      <c r="AA243" s="19"/>
      <c r="AB243" s="2"/>
      <c r="AC243" s="2"/>
      <c r="AD243" s="2"/>
      <c r="AE243" s="2"/>
      <c r="AF243" s="2"/>
      <c r="AG243" s="2"/>
      <c r="AH243" s="2"/>
      <c r="AI243" s="2"/>
    </row>
    <row r="244" spans="1:35">
      <c r="A244">
        <v>12</v>
      </c>
      <c r="B244">
        <v>12</v>
      </c>
      <c r="C244" t="s">
        <v>12</v>
      </c>
      <c r="D244" t="s">
        <v>20</v>
      </c>
      <c r="E244">
        <v>10.5</v>
      </c>
      <c r="G244">
        <v>8.9840400000000002</v>
      </c>
      <c r="H244">
        <v>4.8509999999999998E-2</v>
      </c>
      <c r="I244">
        <v>12.632</v>
      </c>
      <c r="J244">
        <v>1203.048</v>
      </c>
      <c r="K244" t="s">
        <v>21</v>
      </c>
      <c r="L244" s="1">
        <v>44522.711111111108</v>
      </c>
      <c r="M244" t="s">
        <v>20</v>
      </c>
      <c r="N244" s="4">
        <f>AVERAGE(J243:J245)</f>
        <v>1200.6629999999998</v>
      </c>
      <c r="O244" s="4">
        <f>_xlfn.STDEV.P(J243:J265)</f>
        <v>518.91459858724272</v>
      </c>
      <c r="P244" s="4">
        <f>O244/N244*100</f>
        <v>43.219004715498258</v>
      </c>
      <c r="R244" s="95">
        <f>J243-$N$216</f>
        <v>940.23995652173915</v>
      </c>
      <c r="S244" s="3" t="s">
        <v>30</v>
      </c>
      <c r="T244" s="3" t="s">
        <v>31</v>
      </c>
      <c r="U244" s="3" t="s">
        <v>32</v>
      </c>
      <c r="V244" s="18"/>
      <c r="W244" s="18"/>
      <c r="X244" s="2"/>
      <c r="Y244" s="2"/>
      <c r="Z244" s="2"/>
      <c r="AA244" s="19"/>
      <c r="AB244" s="2"/>
      <c r="AC244" s="2"/>
      <c r="AD244" s="2"/>
      <c r="AE244" s="2"/>
      <c r="AF244" s="2"/>
      <c r="AG244" s="2"/>
      <c r="AH244" s="2"/>
      <c r="AI244" s="2"/>
    </row>
    <row r="245" spans="1:35">
      <c r="A245">
        <v>13</v>
      </c>
      <c r="B245">
        <v>13</v>
      </c>
      <c r="C245" t="s">
        <v>12</v>
      </c>
      <c r="D245" t="s">
        <v>20</v>
      </c>
      <c r="E245">
        <v>10.1</v>
      </c>
      <c r="G245">
        <v>8.9779199999999992</v>
      </c>
      <c r="H245">
        <v>4.863E-2</v>
      </c>
      <c r="I245">
        <v>12.663</v>
      </c>
      <c r="J245">
        <v>1253.7619999999999</v>
      </c>
      <c r="K245" t="s">
        <v>21</v>
      </c>
      <c r="L245" s="1">
        <v>44522.716666666667</v>
      </c>
      <c r="M245" t="s">
        <v>20</v>
      </c>
      <c r="R245" s="95">
        <f t="shared" ref="R245:R246" si="0">J244-$N$216</f>
        <v>998.10895652173906</v>
      </c>
      <c r="S245" s="97">
        <f>AVERAGE(R244:R246)</f>
        <v>995.72395652173907</v>
      </c>
      <c r="T245" s="97">
        <f>_xlfn.STDEV.P(R244:R246)</f>
        <v>44.360892243807108</v>
      </c>
      <c r="U245" s="97">
        <f>T245/S245*100</f>
        <v>4.4551395949906123</v>
      </c>
      <c r="V245" s="18"/>
      <c r="W245" s="18"/>
      <c r="X245" s="2"/>
      <c r="Y245" s="2"/>
      <c r="Z245" s="2"/>
      <c r="AA245" s="19"/>
      <c r="AB245" s="2"/>
      <c r="AC245" s="2"/>
      <c r="AD245" s="2"/>
      <c r="AE245" s="2"/>
      <c r="AF245" s="2"/>
      <c r="AG245" s="2"/>
      <c r="AH245" s="2"/>
      <c r="AI245" s="2"/>
    </row>
    <row r="246" spans="1:35">
      <c r="L246" s="1"/>
      <c r="R246" s="95">
        <f t="shared" si="0"/>
        <v>1048.8229565217391</v>
      </c>
      <c r="S246" s="2"/>
      <c r="T246" s="2"/>
      <c r="U246" s="26"/>
      <c r="V246" s="18"/>
      <c r="W246" s="18"/>
      <c r="X246" s="2"/>
      <c r="Y246" s="2"/>
      <c r="Z246" s="2"/>
      <c r="AA246" s="19"/>
      <c r="AB246" s="2"/>
      <c r="AC246" s="2"/>
      <c r="AD246" s="2"/>
      <c r="AE246" s="2"/>
      <c r="AF246" s="2"/>
      <c r="AG246" s="2"/>
      <c r="AH246" s="2"/>
      <c r="AI246" s="2"/>
    </row>
    <row r="247" spans="1:35">
      <c r="L247" s="1"/>
      <c r="S247" s="2"/>
      <c r="T247" s="2"/>
      <c r="U247" s="26"/>
      <c r="V247" s="18"/>
      <c r="W247" s="18"/>
      <c r="X247" s="2"/>
      <c r="Y247" s="2"/>
      <c r="Z247" s="2"/>
      <c r="AA247" s="19"/>
      <c r="AB247" s="2"/>
      <c r="AC247" s="2"/>
      <c r="AD247" s="2"/>
      <c r="AE247" s="2"/>
      <c r="AF247" s="2"/>
      <c r="AG247" s="2"/>
      <c r="AH247" s="2"/>
      <c r="AI247" s="2"/>
    </row>
    <row r="248" spans="1:35">
      <c r="L248" s="1"/>
      <c r="S248" s="2"/>
      <c r="T248" s="2"/>
      <c r="U248" s="26"/>
      <c r="V248" s="18"/>
      <c r="W248" s="18"/>
      <c r="X248" s="2"/>
      <c r="Y248" s="2"/>
      <c r="Z248" s="2"/>
      <c r="AA248" s="19"/>
      <c r="AB248" s="2"/>
      <c r="AC248" s="2"/>
      <c r="AD248" s="2"/>
      <c r="AE248" s="2"/>
      <c r="AF248" s="2"/>
      <c r="AG248" s="2"/>
      <c r="AH248" s="2"/>
      <c r="AI248" s="2"/>
    </row>
    <row r="249" spans="1:35">
      <c r="L249" s="1"/>
      <c r="R249" s="30">
        <f>R244/1000</f>
        <v>0.9402399565217392</v>
      </c>
      <c r="S249" s="96">
        <f>AVERAGE(R248:R250)</f>
        <v>0.96917445652173906</v>
      </c>
      <c r="T249" s="96">
        <f>_xlfn.STDEV.P(R248:R250)</f>
        <v>2.8934499999999919E-2</v>
      </c>
      <c r="U249" s="96">
        <f>T249/S249*100</f>
        <v>2.9854790131224327</v>
      </c>
      <c r="V249" s="18"/>
      <c r="W249" s="18"/>
      <c r="X249" s="2"/>
      <c r="Y249" s="2"/>
      <c r="Z249" s="2"/>
      <c r="AA249" s="19"/>
      <c r="AB249" s="2"/>
      <c r="AC249" s="2"/>
      <c r="AD249" s="2"/>
      <c r="AE249" s="2"/>
      <c r="AF249" s="2"/>
      <c r="AG249" s="2"/>
      <c r="AH249" s="2"/>
      <c r="AI249" s="2"/>
    </row>
    <row r="250" spans="1:35">
      <c r="L250" s="1"/>
      <c r="R250" s="30">
        <f t="shared" ref="R250:R251" si="1">R245/1000</f>
        <v>0.99810895652173903</v>
      </c>
      <c r="S250" s="2"/>
      <c r="T250" s="2"/>
      <c r="U250" s="26"/>
      <c r="V250" s="18"/>
      <c r="W250" s="18"/>
      <c r="X250" s="2"/>
      <c r="Y250" s="2"/>
      <c r="Z250" s="2"/>
      <c r="AA250" s="19"/>
      <c r="AB250" s="2"/>
      <c r="AC250" s="2"/>
      <c r="AD250" s="2"/>
      <c r="AE250" s="2"/>
      <c r="AF250" s="2"/>
      <c r="AG250" s="2"/>
      <c r="AH250" s="2"/>
      <c r="AI250" s="2"/>
    </row>
    <row r="251" spans="1:35">
      <c r="L251" s="1"/>
      <c r="R251" s="30">
        <f t="shared" si="1"/>
        <v>1.0488229565217391</v>
      </c>
      <c r="S251" s="2"/>
      <c r="T251" s="2"/>
      <c r="U251" s="26"/>
      <c r="V251" s="18"/>
      <c r="W251" s="18"/>
      <c r="X251" s="2"/>
      <c r="Y251" s="2"/>
      <c r="Z251" s="2"/>
      <c r="AA251" s="19"/>
      <c r="AB251" s="2"/>
      <c r="AC251" s="2"/>
      <c r="AD251" s="2"/>
      <c r="AE251" s="2"/>
      <c r="AF251" s="2"/>
      <c r="AG251" s="2"/>
      <c r="AH251" s="2"/>
      <c r="AI251" s="2"/>
    </row>
    <row r="252" spans="1:35">
      <c r="L252" s="1"/>
      <c r="S252" s="2"/>
      <c r="T252" s="2"/>
      <c r="U252" s="26"/>
      <c r="V252" s="18"/>
      <c r="W252" s="18"/>
      <c r="X252" s="2"/>
      <c r="Y252" s="2"/>
      <c r="Z252" s="2"/>
      <c r="AA252" s="19"/>
      <c r="AB252" s="2"/>
      <c r="AC252" s="2"/>
      <c r="AD252" s="2"/>
      <c r="AE252" s="2"/>
      <c r="AF252" s="2"/>
      <c r="AG252" s="2"/>
      <c r="AH252" s="2"/>
      <c r="AI252" s="2"/>
    </row>
    <row r="253" spans="1:35">
      <c r="L253" s="1"/>
      <c r="S253" s="2"/>
      <c r="T253" s="2"/>
      <c r="U253" s="26"/>
      <c r="V253" s="18"/>
      <c r="W253" s="18"/>
      <c r="X253" s="2"/>
      <c r="Y253" s="2"/>
      <c r="Z253" s="2"/>
      <c r="AA253" s="19"/>
      <c r="AB253" s="2"/>
      <c r="AC253" s="2"/>
      <c r="AD253" s="2"/>
      <c r="AE253" s="2"/>
      <c r="AF253" s="2"/>
      <c r="AG253" s="2"/>
      <c r="AH253" s="2"/>
      <c r="AI253" s="2"/>
    </row>
    <row r="254" spans="1:35">
      <c r="A254" t="s">
        <v>75</v>
      </c>
      <c r="L254" s="1"/>
      <c r="S254" s="2"/>
      <c r="T254" s="2"/>
      <c r="U254" s="26"/>
      <c r="V254" s="18"/>
      <c r="W254" s="18"/>
      <c r="X254" s="2"/>
      <c r="Y254" s="2"/>
      <c r="Z254" s="2"/>
      <c r="AA254" s="19"/>
      <c r="AB254" s="2"/>
      <c r="AC254" s="2"/>
      <c r="AD254" s="2"/>
      <c r="AE254" s="2"/>
      <c r="AF254" s="2"/>
      <c r="AG254" s="2"/>
      <c r="AH254" s="2"/>
      <c r="AI254" s="2"/>
    </row>
    <row r="255" spans="1:35">
      <c r="A255">
        <v>2</v>
      </c>
      <c r="B255">
        <v>2</v>
      </c>
      <c r="C255" t="s">
        <v>12</v>
      </c>
      <c r="D255" t="s">
        <v>15</v>
      </c>
      <c r="E255">
        <v>10.3</v>
      </c>
      <c r="F255">
        <v>0.1</v>
      </c>
      <c r="G255">
        <v>8.0369999999999997E-2</v>
      </c>
      <c r="H255">
        <v>8.8999999999999995E-4</v>
      </c>
      <c r="I255">
        <v>0.1</v>
      </c>
      <c r="J255">
        <v>9.7089999999999996</v>
      </c>
      <c r="K255" t="s">
        <v>14</v>
      </c>
      <c r="L255" s="1">
        <v>44522.65347222222</v>
      </c>
      <c r="M255" t="s">
        <v>15</v>
      </c>
      <c r="S255" s="2"/>
      <c r="T255" s="2"/>
      <c r="U255" s="26"/>
      <c r="V255" s="18"/>
      <c r="W255" s="18"/>
      <c r="X255" s="2"/>
      <c r="Y255" s="2"/>
      <c r="Z255" s="2"/>
      <c r="AA255" s="19"/>
      <c r="AB255" s="2"/>
      <c r="AC255" s="2"/>
      <c r="AD255" s="2"/>
      <c r="AE255" s="2"/>
      <c r="AF255" s="2"/>
      <c r="AG255" s="2"/>
      <c r="AH255" s="2"/>
      <c r="AI255" s="2"/>
    </row>
    <row r="256" spans="1:35">
      <c r="A256">
        <v>3</v>
      </c>
      <c r="B256">
        <v>3</v>
      </c>
      <c r="C256" t="s">
        <v>12</v>
      </c>
      <c r="D256" t="s">
        <v>15</v>
      </c>
      <c r="E256">
        <v>10.3</v>
      </c>
      <c r="F256">
        <v>0.1</v>
      </c>
      <c r="G256">
        <v>8.0530000000000004E-2</v>
      </c>
      <c r="H256">
        <v>6.0000000000000002E-5</v>
      </c>
      <c r="I256">
        <v>0.1</v>
      </c>
      <c r="J256">
        <v>9.7089999999999996</v>
      </c>
      <c r="K256" t="s">
        <v>14</v>
      </c>
      <c r="L256" s="1">
        <v>44522.65902777778</v>
      </c>
      <c r="M256" t="s">
        <v>15</v>
      </c>
      <c r="S256" s="2"/>
      <c r="T256" s="2"/>
      <c r="U256" s="26"/>
      <c r="V256" s="18"/>
      <c r="W256" s="18"/>
      <c r="X256" s="2"/>
      <c r="Y256" s="2"/>
      <c r="Z256" s="2"/>
      <c r="AA256" s="19"/>
      <c r="AB256" s="2"/>
      <c r="AC256" s="2"/>
      <c r="AD256" s="2"/>
      <c r="AE256" s="2"/>
      <c r="AF256" s="2"/>
      <c r="AG256" s="2"/>
      <c r="AH256" s="2"/>
      <c r="AI256" s="2"/>
    </row>
    <row r="257" spans="1:35">
      <c r="A257">
        <v>2</v>
      </c>
      <c r="B257">
        <v>2</v>
      </c>
      <c r="C257" t="s">
        <v>12</v>
      </c>
      <c r="D257" t="s">
        <v>15</v>
      </c>
      <c r="E257">
        <v>10.17</v>
      </c>
      <c r="G257">
        <v>0.74778999999999995</v>
      </c>
      <c r="H257">
        <v>2.96E-3</v>
      </c>
      <c r="I257">
        <v>0.97299999999999998</v>
      </c>
      <c r="J257">
        <v>95.674000000000007</v>
      </c>
      <c r="K257" t="s">
        <v>14</v>
      </c>
      <c r="L257" s="1">
        <v>44545.599999999999</v>
      </c>
      <c r="M257" t="s">
        <v>15</v>
      </c>
      <c r="S257" s="2"/>
      <c r="T257" s="2"/>
      <c r="U257" s="26"/>
      <c r="V257" s="18"/>
      <c r="W257" s="18"/>
      <c r="X257" s="2"/>
      <c r="Y257" s="2"/>
      <c r="Z257" s="2"/>
      <c r="AA257" s="19"/>
      <c r="AB257" s="2"/>
      <c r="AC257" s="2"/>
      <c r="AD257" s="2"/>
      <c r="AE257" s="2"/>
      <c r="AF257" s="2"/>
      <c r="AG257" s="2"/>
      <c r="AH257" s="2"/>
      <c r="AI257" s="2"/>
    </row>
    <row r="258" spans="1:35">
      <c r="A258">
        <v>3</v>
      </c>
      <c r="B258">
        <v>3</v>
      </c>
      <c r="C258" t="s">
        <v>12</v>
      </c>
      <c r="D258" t="s">
        <v>15</v>
      </c>
      <c r="E258">
        <v>10.199999999999999</v>
      </c>
      <c r="G258">
        <v>0.77051999999999998</v>
      </c>
      <c r="H258">
        <v>4.3899999999999998E-3</v>
      </c>
      <c r="I258">
        <v>1.0029999999999999</v>
      </c>
      <c r="J258">
        <v>98.332999999999998</v>
      </c>
      <c r="K258" t="s">
        <v>14</v>
      </c>
      <c r="L258" s="1">
        <v>44545.605555555558</v>
      </c>
      <c r="M258" t="s">
        <v>15</v>
      </c>
      <c r="S258" s="2"/>
      <c r="T258" s="2"/>
      <c r="U258" s="26"/>
      <c r="V258" s="18"/>
      <c r="W258" s="18"/>
      <c r="X258" s="2"/>
      <c r="Y258" s="2"/>
      <c r="Z258" s="2"/>
      <c r="AA258" s="19"/>
      <c r="AB258" s="2"/>
      <c r="AC258" s="2"/>
      <c r="AD258" s="2"/>
      <c r="AE258" s="2"/>
      <c r="AF258" s="2"/>
      <c r="AG258" s="2"/>
      <c r="AH258" s="2"/>
      <c r="AI258" s="2"/>
    </row>
    <row r="259" spans="1:35">
      <c r="A259">
        <v>2</v>
      </c>
      <c r="B259">
        <v>2</v>
      </c>
      <c r="C259" t="s">
        <v>12</v>
      </c>
      <c r="D259" t="s">
        <v>73</v>
      </c>
      <c r="E259">
        <v>10</v>
      </c>
      <c r="G259">
        <v>7.1669999999999998E-2</v>
      </c>
      <c r="H259">
        <v>1.1100000000000001E-3</v>
      </c>
      <c r="I259">
        <v>8.8999999999999996E-2</v>
      </c>
      <c r="J259">
        <v>8.9</v>
      </c>
      <c r="K259" t="s">
        <v>14</v>
      </c>
      <c r="L259" s="1">
        <v>44564.480555555558</v>
      </c>
      <c r="M259">
        <v>0.1</v>
      </c>
    </row>
    <row r="260" spans="1:35">
      <c r="A260">
        <v>3</v>
      </c>
      <c r="B260">
        <v>3</v>
      </c>
      <c r="C260" t="s">
        <v>12</v>
      </c>
      <c r="D260" t="s">
        <v>73</v>
      </c>
      <c r="E260">
        <v>10</v>
      </c>
      <c r="G260">
        <v>7.7450000000000005E-2</v>
      </c>
      <c r="H260">
        <v>1.2999999999999999E-4</v>
      </c>
      <c r="I260">
        <v>9.6000000000000002E-2</v>
      </c>
      <c r="J260">
        <v>9.6</v>
      </c>
      <c r="K260" t="s">
        <v>14</v>
      </c>
      <c r="L260" s="1">
        <v>44564.486111111109</v>
      </c>
      <c r="M260">
        <v>0.1</v>
      </c>
    </row>
    <row r="261" spans="1:35">
      <c r="A261">
        <v>4</v>
      </c>
      <c r="B261">
        <v>4</v>
      </c>
      <c r="C261" t="s">
        <v>12</v>
      </c>
      <c r="D261" t="s">
        <v>73</v>
      </c>
      <c r="E261">
        <v>10</v>
      </c>
      <c r="G261">
        <v>7.6530000000000001E-2</v>
      </c>
      <c r="H261">
        <v>3.5E-4</v>
      </c>
      <c r="I261">
        <v>9.5000000000000001E-2</v>
      </c>
      <c r="J261">
        <v>9.5</v>
      </c>
      <c r="K261" t="s">
        <v>14</v>
      </c>
      <c r="L261" s="1">
        <v>44564.492361111108</v>
      </c>
      <c r="M261">
        <v>0.1</v>
      </c>
    </row>
    <row r="262" spans="1:35">
      <c r="A262">
        <v>4</v>
      </c>
      <c r="B262">
        <v>4</v>
      </c>
      <c r="C262" t="s">
        <v>12</v>
      </c>
      <c r="D262" t="s">
        <v>16</v>
      </c>
      <c r="E262">
        <v>10.199999999999999</v>
      </c>
      <c r="F262">
        <v>1</v>
      </c>
      <c r="G262">
        <v>0.80157</v>
      </c>
      <c r="H262">
        <v>5.3200000000000001E-3</v>
      </c>
      <c r="I262">
        <v>1.0429999999999999</v>
      </c>
      <c r="J262">
        <v>102.255</v>
      </c>
      <c r="K262" t="s">
        <v>14</v>
      </c>
      <c r="L262" s="1">
        <v>44522.664583333331</v>
      </c>
      <c r="M262" t="s">
        <v>16</v>
      </c>
    </row>
    <row r="263" spans="1:35">
      <c r="A263">
        <v>5</v>
      </c>
      <c r="B263">
        <v>5</v>
      </c>
      <c r="C263" t="s">
        <v>12</v>
      </c>
      <c r="D263" t="s">
        <v>16</v>
      </c>
      <c r="E263">
        <v>10.3</v>
      </c>
      <c r="F263">
        <v>1</v>
      </c>
      <c r="G263">
        <v>0.72384999999999999</v>
      </c>
      <c r="H263">
        <v>3.63E-3</v>
      </c>
      <c r="I263">
        <v>0.94199999999999995</v>
      </c>
      <c r="J263">
        <v>91.456000000000003</v>
      </c>
      <c r="K263" t="s">
        <v>14</v>
      </c>
      <c r="L263" s="1">
        <v>44522.670138888891</v>
      </c>
      <c r="M263" t="s">
        <v>16</v>
      </c>
    </row>
    <row r="264" spans="1:35">
      <c r="A264">
        <v>4</v>
      </c>
      <c r="B264">
        <v>4</v>
      </c>
      <c r="C264" t="s">
        <v>12</v>
      </c>
      <c r="D264" t="s">
        <v>16</v>
      </c>
      <c r="E264">
        <v>10.27</v>
      </c>
      <c r="G264">
        <v>7.53416</v>
      </c>
      <c r="H264">
        <v>3.9640000000000002E-2</v>
      </c>
      <c r="I264">
        <v>9.8490000000000002</v>
      </c>
      <c r="J264">
        <v>959.00699999999995</v>
      </c>
      <c r="K264" t="s">
        <v>14</v>
      </c>
      <c r="L264" s="1">
        <v>44545.611111111109</v>
      </c>
      <c r="M264" t="s">
        <v>16</v>
      </c>
    </row>
    <row r="265" spans="1:35">
      <c r="A265">
        <v>5</v>
      </c>
      <c r="B265">
        <v>5</v>
      </c>
      <c r="C265" t="s">
        <v>12</v>
      </c>
      <c r="D265" t="s">
        <v>16</v>
      </c>
      <c r="E265">
        <v>10.35</v>
      </c>
      <c r="G265">
        <v>7.6880499999999996</v>
      </c>
      <c r="H265">
        <v>4.1360000000000001E-2</v>
      </c>
      <c r="I265">
        <v>10.782999999999999</v>
      </c>
      <c r="J265">
        <v>1041.836</v>
      </c>
      <c r="K265" t="s">
        <v>21</v>
      </c>
      <c r="L265" s="1">
        <v>44545.616666666669</v>
      </c>
      <c r="M265" t="s">
        <v>16</v>
      </c>
    </row>
    <row r="266" spans="1:35">
      <c r="A266">
        <v>5</v>
      </c>
      <c r="B266">
        <v>5</v>
      </c>
      <c r="C266" t="s">
        <v>12</v>
      </c>
      <c r="D266" t="s">
        <v>16</v>
      </c>
      <c r="E266">
        <v>10</v>
      </c>
      <c r="G266">
        <v>0.79234000000000004</v>
      </c>
      <c r="H266">
        <v>3.16E-3</v>
      </c>
      <c r="I266">
        <v>1.0309999999999999</v>
      </c>
      <c r="J266">
        <v>103.1</v>
      </c>
      <c r="K266" t="s">
        <v>14</v>
      </c>
      <c r="L266" s="1">
        <v>44564.497916666667</v>
      </c>
      <c r="M266">
        <v>1</v>
      </c>
    </row>
    <row r="267" spans="1:35">
      <c r="A267">
        <v>6</v>
      </c>
      <c r="B267">
        <v>6</v>
      </c>
      <c r="C267" t="s">
        <v>12</v>
      </c>
      <c r="D267" t="s">
        <v>16</v>
      </c>
      <c r="E267">
        <v>10</v>
      </c>
      <c r="G267">
        <v>0.73458000000000001</v>
      </c>
      <c r="H267">
        <v>4.2599999999999999E-3</v>
      </c>
      <c r="I267">
        <v>0.95599999999999996</v>
      </c>
      <c r="J267">
        <v>95.6</v>
      </c>
      <c r="K267" t="s">
        <v>14</v>
      </c>
      <c r="L267" s="1">
        <v>44564.503472222219</v>
      </c>
      <c r="M267">
        <v>1</v>
      </c>
    </row>
    <row r="268" spans="1:35">
      <c r="A268">
        <v>7</v>
      </c>
      <c r="B268">
        <v>7</v>
      </c>
      <c r="C268" t="s">
        <v>12</v>
      </c>
      <c r="D268" t="s">
        <v>16</v>
      </c>
      <c r="E268">
        <v>10</v>
      </c>
      <c r="G268">
        <v>0.80196999999999996</v>
      </c>
      <c r="H268">
        <v>4.6299999999999996E-3</v>
      </c>
      <c r="I268">
        <v>1.044</v>
      </c>
      <c r="J268">
        <v>104.4</v>
      </c>
      <c r="K268" t="s">
        <v>14</v>
      </c>
      <c r="L268" s="1">
        <v>44564.509027777778</v>
      </c>
      <c r="M268">
        <v>1</v>
      </c>
    </row>
    <row r="269" spans="1:35">
      <c r="A269">
        <v>6</v>
      </c>
      <c r="B269">
        <v>6</v>
      </c>
      <c r="C269" t="s">
        <v>12</v>
      </c>
      <c r="D269" t="s">
        <v>17</v>
      </c>
      <c r="E269">
        <v>10.3</v>
      </c>
      <c r="F269">
        <v>10</v>
      </c>
      <c r="G269">
        <v>7.5414000000000003</v>
      </c>
      <c r="H269">
        <v>4.1399999999999999E-2</v>
      </c>
      <c r="I269">
        <v>9.859</v>
      </c>
      <c r="J269">
        <v>957.18399999999997</v>
      </c>
      <c r="K269" t="s">
        <v>14</v>
      </c>
      <c r="L269" s="1">
        <v>44522.676388888889</v>
      </c>
      <c r="M269" t="s">
        <v>17</v>
      </c>
      <c r="N269" s="31"/>
    </row>
    <row r="270" spans="1:35">
      <c r="A270">
        <v>7</v>
      </c>
      <c r="B270">
        <v>7</v>
      </c>
      <c r="C270" t="s">
        <v>12</v>
      </c>
      <c r="D270" t="s">
        <v>17</v>
      </c>
      <c r="E270">
        <v>10.1</v>
      </c>
      <c r="F270">
        <v>10</v>
      </c>
      <c r="G270">
        <v>7.4849500000000004</v>
      </c>
      <c r="H270">
        <v>4.0430000000000001E-2</v>
      </c>
      <c r="I270">
        <v>9.7850000000000001</v>
      </c>
      <c r="J270">
        <v>968.81200000000001</v>
      </c>
      <c r="K270" t="s">
        <v>14</v>
      </c>
      <c r="L270" s="1">
        <v>44522.681944444441</v>
      </c>
      <c r="M270" t="s">
        <v>17</v>
      </c>
      <c r="N270" s="31"/>
    </row>
    <row r="274" spans="1:35">
      <c r="N274" s="30"/>
      <c r="O274" s="30"/>
      <c r="P274" s="30"/>
      <c r="Q274" s="30"/>
    </row>
    <row r="275" spans="1:35">
      <c r="N275" s="30"/>
      <c r="O275" s="30"/>
      <c r="P275" s="30"/>
      <c r="Q275" s="30"/>
    </row>
    <row r="276" spans="1:3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2"/>
      <c r="M276" s="31"/>
      <c r="N276" s="30"/>
      <c r="O276" s="30"/>
      <c r="P276" s="30"/>
      <c r="Q276" s="30"/>
    </row>
    <row r="277" spans="1:3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2"/>
      <c r="M277" s="31"/>
      <c r="N277" s="31"/>
      <c r="O277" s="31"/>
      <c r="P277" s="31"/>
      <c r="Q277" s="31"/>
    </row>
    <row r="278" spans="1:3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2"/>
      <c r="M278" s="31"/>
    </row>
    <row r="286" spans="1:35">
      <c r="S286" s="2"/>
      <c r="T286" s="2"/>
      <c r="U286" s="26"/>
      <c r="V286" s="18"/>
      <c r="W286" s="18"/>
      <c r="X286" s="2"/>
      <c r="Y286" s="2"/>
      <c r="Z286" s="2"/>
      <c r="AA286" s="19"/>
      <c r="AB286" s="2"/>
      <c r="AC286" s="2"/>
      <c r="AD286" s="2"/>
      <c r="AE286" s="2"/>
      <c r="AF286" s="2"/>
      <c r="AG286" s="2"/>
      <c r="AH286" s="2"/>
      <c r="AI286" s="2"/>
    </row>
    <row r="287" spans="1:35">
      <c r="S287" s="2"/>
      <c r="T287" s="2"/>
      <c r="U287" s="26"/>
      <c r="V287" s="18"/>
      <c r="W287" s="18"/>
      <c r="X287" s="2"/>
      <c r="Y287" s="2"/>
      <c r="Z287" s="2"/>
      <c r="AA287" s="19"/>
      <c r="AB287" s="2"/>
      <c r="AC287" s="2"/>
      <c r="AD287" s="2"/>
      <c r="AE287" s="2"/>
      <c r="AF287" s="2"/>
      <c r="AG287" s="2"/>
      <c r="AH287" s="2"/>
      <c r="AI287" s="2"/>
    </row>
    <row r="288" spans="1:35">
      <c r="S288" s="2"/>
      <c r="T288" s="2"/>
      <c r="U288" s="26"/>
      <c r="V288" s="18"/>
      <c r="W288" s="18"/>
      <c r="X288" s="2"/>
      <c r="Y288" s="2"/>
      <c r="Z288" s="2"/>
      <c r="AA288" s="19"/>
      <c r="AB288" s="2"/>
      <c r="AC288" s="2"/>
      <c r="AD288" s="2"/>
      <c r="AE288" s="2"/>
      <c r="AF288" s="2"/>
      <c r="AG288" s="2"/>
      <c r="AH288" s="2"/>
      <c r="AI288" s="2"/>
    </row>
    <row r="289" spans="19:35">
      <c r="S289" s="2"/>
      <c r="T289" s="2"/>
      <c r="U289" s="26"/>
      <c r="V289" s="18"/>
      <c r="W289" s="18"/>
      <c r="X289" s="2"/>
      <c r="Y289" s="2"/>
      <c r="Z289" s="2"/>
      <c r="AA289" s="19"/>
      <c r="AB289" s="2"/>
      <c r="AC289" s="2"/>
      <c r="AD289" s="2"/>
      <c r="AE289" s="2"/>
      <c r="AF289" s="2"/>
      <c r="AG289" s="2"/>
      <c r="AH289" s="2"/>
      <c r="AI289" s="2"/>
    </row>
    <row r="290" spans="19:35">
      <c r="S290" s="2"/>
      <c r="T290" s="2"/>
      <c r="U290" s="26"/>
      <c r="V290" s="18"/>
      <c r="W290" s="18"/>
      <c r="X290" s="2"/>
      <c r="Y290" s="2"/>
      <c r="Z290" s="2"/>
      <c r="AA290" s="19"/>
      <c r="AB290" s="2"/>
      <c r="AC290" s="2"/>
      <c r="AD290" s="2"/>
      <c r="AE290" s="2"/>
      <c r="AF290" s="2"/>
      <c r="AG290" s="2"/>
      <c r="AH290" s="2"/>
      <c r="AI290" s="2"/>
    </row>
    <row r="291" spans="19:35">
      <c r="S291" s="2"/>
      <c r="T291" s="2"/>
      <c r="U291" s="26"/>
      <c r="V291" s="18"/>
      <c r="W291" s="18"/>
      <c r="X291" s="2"/>
      <c r="Y291" s="2"/>
      <c r="Z291" s="2"/>
      <c r="AA291" s="19"/>
      <c r="AB291" s="2"/>
      <c r="AC291" s="2"/>
      <c r="AD291" s="2"/>
      <c r="AE291" s="2"/>
      <c r="AF291" s="2"/>
      <c r="AG291" s="2"/>
      <c r="AH291" s="2"/>
      <c r="AI291" s="2"/>
    </row>
    <row r="292" spans="19:35">
      <c r="S292" s="2"/>
      <c r="T292" s="2"/>
      <c r="U292" s="26"/>
      <c r="V292" s="18"/>
      <c r="W292" s="18"/>
      <c r="X292" s="2"/>
      <c r="Y292" s="2"/>
      <c r="Z292" s="2"/>
      <c r="AA292" s="19"/>
      <c r="AB292" s="2"/>
      <c r="AC292" s="2"/>
      <c r="AD292" s="2"/>
      <c r="AE292" s="2"/>
      <c r="AF292" s="2"/>
      <c r="AG292" s="2"/>
      <c r="AH292" s="2"/>
      <c r="AI292" s="2"/>
    </row>
    <row r="293" spans="19:35">
      <c r="S293" s="2"/>
      <c r="T293" s="2"/>
      <c r="U293" s="26"/>
      <c r="V293" s="18"/>
      <c r="W293" s="18"/>
      <c r="X293" s="2"/>
      <c r="Y293" s="2"/>
      <c r="Z293" s="2"/>
      <c r="AA293" s="19"/>
      <c r="AB293" s="2"/>
      <c r="AC293" s="2"/>
      <c r="AD293" s="2"/>
      <c r="AE293" s="2"/>
      <c r="AF293" s="2"/>
      <c r="AG293" s="2"/>
      <c r="AH293" s="2"/>
      <c r="AI293" s="2"/>
    </row>
    <row r="294" spans="19:35">
      <c r="S294" s="2"/>
      <c r="T294" s="2"/>
      <c r="U294" s="26"/>
      <c r="V294" s="18"/>
      <c r="W294" s="18"/>
      <c r="X294" s="2"/>
      <c r="Y294" s="2"/>
      <c r="Z294" s="2"/>
      <c r="AA294" s="19"/>
      <c r="AB294" s="2"/>
      <c r="AC294" s="2"/>
      <c r="AD294" s="2"/>
      <c r="AE294" s="2"/>
      <c r="AF294" s="2"/>
      <c r="AG294" s="2"/>
      <c r="AH294" s="2"/>
      <c r="AI294" s="2"/>
    </row>
    <row r="295" spans="19:35">
      <c r="S295" s="2"/>
      <c r="T295" s="2"/>
      <c r="U295" s="26"/>
      <c r="V295" s="18"/>
      <c r="W295" s="18"/>
      <c r="X295" s="2"/>
      <c r="Y295" s="2"/>
      <c r="Z295" s="2"/>
      <c r="AA295" s="19"/>
      <c r="AB295" s="2"/>
      <c r="AC295" s="2"/>
      <c r="AD295" s="2"/>
      <c r="AE295" s="2"/>
      <c r="AF295" s="2"/>
      <c r="AG295" s="2"/>
      <c r="AH295" s="2"/>
      <c r="AI295" s="2"/>
    </row>
    <row r="296" spans="19:35">
      <c r="S296" s="2"/>
      <c r="T296" s="2"/>
      <c r="U296" s="26"/>
      <c r="V296" s="18"/>
      <c r="W296" s="18"/>
      <c r="X296" s="2"/>
      <c r="Y296" s="2"/>
      <c r="Z296" s="2"/>
      <c r="AA296" s="19"/>
      <c r="AB296" s="2"/>
      <c r="AC296" s="2"/>
      <c r="AD296" s="2"/>
      <c r="AE296" s="2"/>
      <c r="AF296" s="2"/>
      <c r="AG296" s="2"/>
      <c r="AH296" s="2"/>
      <c r="AI296" s="2"/>
    </row>
    <row r="297" spans="19:35">
      <c r="S297" s="2"/>
      <c r="T297" s="2"/>
      <c r="U297" s="26"/>
      <c r="V297" s="18"/>
      <c r="W297" s="18"/>
      <c r="X297" s="2"/>
      <c r="Y297" s="2"/>
      <c r="Z297" s="2"/>
      <c r="AA297" s="19"/>
      <c r="AB297" s="2"/>
      <c r="AC297" s="2"/>
      <c r="AD297" s="2"/>
      <c r="AE297" s="2"/>
      <c r="AF297" s="2"/>
      <c r="AG297" s="2"/>
      <c r="AH297" s="2"/>
      <c r="AI297" s="2"/>
    </row>
    <row r="298" spans="19:35">
      <c r="S298" s="2"/>
      <c r="T298" s="2"/>
      <c r="U298" s="26"/>
      <c r="V298" s="18"/>
      <c r="W298" s="18"/>
      <c r="X298" s="2"/>
      <c r="Y298" s="2"/>
      <c r="Z298" s="2"/>
      <c r="AA298" s="19"/>
      <c r="AB298" s="2"/>
      <c r="AC298" s="2"/>
      <c r="AD298" s="2"/>
      <c r="AE298" s="2"/>
      <c r="AF298" s="2"/>
      <c r="AG298" s="2"/>
      <c r="AH298" s="2"/>
      <c r="AI298" s="2"/>
    </row>
    <row r="299" spans="19:35">
      <c r="S299" s="2"/>
      <c r="T299" s="2"/>
      <c r="U299" s="26"/>
      <c r="V299" s="18"/>
      <c r="W299" s="18"/>
      <c r="X299" s="2"/>
      <c r="Y299" s="2"/>
      <c r="Z299" s="2"/>
      <c r="AA299" s="19"/>
      <c r="AB299" s="2"/>
      <c r="AC299" s="2"/>
      <c r="AD299" s="2"/>
      <c r="AE299" s="2"/>
      <c r="AF299" s="2"/>
      <c r="AG299" s="2"/>
      <c r="AH299" s="2"/>
      <c r="AI299" s="2"/>
    </row>
    <row r="300" spans="19:35">
      <c r="S300" s="2"/>
      <c r="T300" s="2"/>
      <c r="U300" s="26"/>
      <c r="V300" s="18"/>
      <c r="W300" s="18"/>
      <c r="X300" s="2"/>
      <c r="Y300" s="2"/>
      <c r="Z300" s="2"/>
      <c r="AA300" s="19"/>
      <c r="AB300" s="2"/>
      <c r="AC300" s="2"/>
      <c r="AD300" s="2"/>
      <c r="AE300" s="2"/>
      <c r="AF300" s="2"/>
      <c r="AG300" s="2"/>
      <c r="AH300" s="2"/>
      <c r="AI300" s="2"/>
    </row>
    <row r="301" spans="19:35">
      <c r="S301" s="2"/>
      <c r="T301" s="2"/>
      <c r="U301" s="26"/>
      <c r="V301" s="18"/>
      <c r="W301" s="18"/>
      <c r="X301" s="2"/>
      <c r="Y301" s="2"/>
      <c r="Z301" s="2"/>
      <c r="AA301" s="19"/>
      <c r="AB301" s="2"/>
      <c r="AC301" s="2"/>
      <c r="AD301" s="2"/>
      <c r="AE301" s="2"/>
      <c r="AF301" s="2"/>
      <c r="AG301" s="2"/>
      <c r="AH301" s="2"/>
      <c r="AI301" s="2"/>
    </row>
    <row r="302" spans="19:35">
      <c r="S302" s="2"/>
      <c r="T302" s="2"/>
      <c r="U302" s="26"/>
      <c r="V302" s="18"/>
      <c r="W302" s="18"/>
      <c r="X302" s="2"/>
      <c r="Y302" s="2"/>
      <c r="Z302" s="2"/>
      <c r="AA302" s="19"/>
      <c r="AB302" s="2"/>
      <c r="AC302" s="2"/>
      <c r="AD302" s="2"/>
      <c r="AE302" s="2"/>
      <c r="AF302" s="2"/>
      <c r="AG302" s="2"/>
      <c r="AH302" s="2"/>
      <c r="AI302" s="2"/>
    </row>
    <row r="303" spans="19:35">
      <c r="S303" s="2"/>
      <c r="T303" s="2"/>
      <c r="U303" s="26"/>
      <c r="V303" s="18"/>
      <c r="W303" s="18"/>
      <c r="X303" s="2"/>
      <c r="Y303" s="2"/>
      <c r="Z303" s="2"/>
      <c r="AA303" s="19"/>
      <c r="AB303" s="2"/>
      <c r="AC303" s="2"/>
      <c r="AD303" s="2"/>
      <c r="AE303" s="2"/>
      <c r="AF303" s="2"/>
      <c r="AG303" s="2"/>
      <c r="AH303" s="2"/>
      <c r="AI303" s="2"/>
    </row>
    <row r="304" spans="19:35">
      <c r="S304" s="2"/>
      <c r="T304" s="2"/>
      <c r="U304" s="26"/>
      <c r="V304" s="18"/>
      <c r="W304" s="18"/>
      <c r="X304" s="2"/>
      <c r="Y304" s="2"/>
      <c r="Z304" s="2"/>
      <c r="AA304" s="19"/>
      <c r="AB304" s="2"/>
      <c r="AC304" s="2"/>
      <c r="AD304" s="2"/>
      <c r="AE304" s="2"/>
      <c r="AF304" s="2"/>
      <c r="AG304" s="2"/>
      <c r="AH304" s="2"/>
      <c r="AI304" s="2"/>
    </row>
    <row r="305" spans="19:35">
      <c r="S305" s="2"/>
      <c r="T305" s="2"/>
      <c r="U305" s="26"/>
      <c r="V305" s="18"/>
      <c r="W305" s="18"/>
      <c r="X305" s="2"/>
      <c r="Y305" s="2"/>
      <c r="Z305" s="2"/>
      <c r="AA305" s="19"/>
      <c r="AB305" s="2"/>
      <c r="AC305" s="2"/>
      <c r="AD305" s="2"/>
      <c r="AE305" s="2"/>
      <c r="AF305" s="2"/>
      <c r="AG305" s="2"/>
      <c r="AH305" s="2"/>
      <c r="AI305" s="2"/>
    </row>
    <row r="306" spans="19:35">
      <c r="S306" s="2"/>
      <c r="T306" s="2"/>
      <c r="U306" s="26"/>
      <c r="V306" s="18"/>
      <c r="W306" s="18"/>
      <c r="X306" s="2"/>
      <c r="Y306" s="2"/>
      <c r="Z306" s="2"/>
      <c r="AA306" s="19"/>
      <c r="AB306" s="2"/>
      <c r="AC306" s="2"/>
      <c r="AD306" s="2"/>
      <c r="AE306" s="2"/>
      <c r="AF306" s="2"/>
      <c r="AG306" s="2"/>
      <c r="AH306" s="2"/>
      <c r="AI306" s="2"/>
    </row>
    <row r="307" spans="19:35">
      <c r="S307" s="2"/>
      <c r="T307" s="2"/>
      <c r="U307" s="26"/>
      <c r="V307" s="18"/>
      <c r="W307" s="18"/>
      <c r="X307" s="2"/>
      <c r="Y307" s="2"/>
      <c r="Z307" s="2"/>
      <c r="AA307" s="19"/>
      <c r="AB307" s="2"/>
      <c r="AC307" s="2"/>
      <c r="AD307" s="2"/>
      <c r="AE307" s="2"/>
      <c r="AF307" s="2"/>
      <c r="AG307" s="2"/>
      <c r="AH307" s="2"/>
      <c r="AI307" s="2"/>
    </row>
    <row r="308" spans="19:35">
      <c r="S308" s="2"/>
      <c r="T308" s="2"/>
      <c r="U308" s="26"/>
      <c r="V308" s="18"/>
      <c r="W308" s="18"/>
      <c r="X308" s="2"/>
      <c r="Y308" s="2"/>
      <c r="Z308" s="2"/>
      <c r="AA308" s="19"/>
      <c r="AB308" s="2"/>
      <c r="AC308" s="2"/>
      <c r="AD308" s="2"/>
      <c r="AE308" s="2"/>
      <c r="AF308" s="2"/>
      <c r="AG308" s="2"/>
      <c r="AH308" s="2"/>
      <c r="AI308" s="2"/>
    </row>
    <row r="309" spans="19:35">
      <c r="S309" s="2"/>
      <c r="T309" s="2"/>
      <c r="U309" s="26"/>
      <c r="V309" s="18"/>
      <c r="W309" s="18"/>
      <c r="X309" s="2"/>
      <c r="Y309" s="2"/>
      <c r="Z309" s="2"/>
      <c r="AA309" s="19"/>
      <c r="AB309" s="2"/>
      <c r="AC309" s="2"/>
      <c r="AD309" s="2"/>
      <c r="AE309" s="2"/>
      <c r="AF309" s="2"/>
      <c r="AG309" s="2"/>
      <c r="AH309" s="2"/>
      <c r="AI309" s="2"/>
    </row>
    <row r="310" spans="19:35">
      <c r="S310" s="2"/>
      <c r="T310" s="2"/>
      <c r="U310" s="26"/>
      <c r="V310" s="18"/>
      <c r="W310" s="18"/>
      <c r="X310" s="2"/>
      <c r="Y310" s="2"/>
      <c r="Z310" s="2"/>
      <c r="AA310" s="19"/>
      <c r="AB310" s="2"/>
      <c r="AC310" s="2"/>
      <c r="AD310" s="2"/>
      <c r="AE310" s="2"/>
      <c r="AF310" s="2"/>
      <c r="AG310" s="2"/>
      <c r="AH310" s="2"/>
      <c r="AI310" s="2"/>
    </row>
    <row r="311" spans="19:35">
      <c r="S311" s="2"/>
      <c r="T311" s="2"/>
      <c r="U311" s="26"/>
      <c r="V311" s="18"/>
      <c r="W311" s="18"/>
      <c r="X311" s="2"/>
      <c r="Y311" s="2"/>
      <c r="Z311" s="2"/>
      <c r="AA311" s="19"/>
      <c r="AB311" s="2"/>
      <c r="AC311" s="2"/>
      <c r="AD311" s="2"/>
      <c r="AE311" s="2"/>
      <c r="AF311" s="2"/>
      <c r="AG311" s="2"/>
      <c r="AH311" s="2"/>
      <c r="AI311" s="2"/>
    </row>
    <row r="312" spans="19:35">
      <c r="S312" s="2"/>
      <c r="T312" s="2"/>
      <c r="U312" s="26"/>
      <c r="V312" s="18"/>
      <c r="W312" s="18"/>
      <c r="X312" s="2"/>
      <c r="Y312" s="2"/>
      <c r="Z312" s="2"/>
      <c r="AA312" s="19"/>
      <c r="AB312" s="2"/>
      <c r="AC312" s="2"/>
      <c r="AD312" s="2"/>
      <c r="AE312" s="2"/>
      <c r="AF312" s="2"/>
      <c r="AG312" s="2"/>
      <c r="AH312" s="2"/>
      <c r="AI312" s="2"/>
    </row>
    <row r="313" spans="19:35">
      <c r="S313" s="2"/>
      <c r="T313" s="2"/>
      <c r="U313" s="26"/>
      <c r="V313" s="18"/>
      <c r="W313" s="18"/>
      <c r="X313" s="2"/>
      <c r="Y313" s="2"/>
      <c r="Z313" s="2"/>
      <c r="AA313" s="19"/>
      <c r="AB313" s="2"/>
      <c r="AC313" s="2"/>
      <c r="AD313" s="2"/>
      <c r="AE313" s="2"/>
      <c r="AF313" s="2"/>
      <c r="AG313" s="2"/>
      <c r="AH313" s="2"/>
      <c r="AI313" s="2"/>
    </row>
    <row r="314" spans="19:35">
      <c r="S314" s="2"/>
      <c r="T314" s="2"/>
      <c r="U314" s="26"/>
      <c r="V314" s="18"/>
      <c r="W314" s="18"/>
      <c r="X314" s="2"/>
      <c r="Y314" s="2"/>
      <c r="Z314" s="2"/>
      <c r="AA314" s="19"/>
      <c r="AB314" s="2"/>
      <c r="AC314" s="2"/>
      <c r="AD314" s="2"/>
      <c r="AE314" s="2"/>
      <c r="AF314" s="2"/>
      <c r="AG314" s="2"/>
      <c r="AH314" s="2"/>
      <c r="AI314" s="2"/>
    </row>
    <row r="315" spans="19:35">
      <c r="S315" s="2"/>
      <c r="T315" s="2"/>
      <c r="U315" s="26"/>
      <c r="V315" s="18"/>
      <c r="W315" s="18"/>
      <c r="X315" s="2"/>
      <c r="Y315" s="2"/>
      <c r="Z315" s="2"/>
      <c r="AA315" s="19"/>
      <c r="AB315" s="2"/>
      <c r="AC315" s="2"/>
      <c r="AD315" s="2"/>
      <c r="AE315" s="2"/>
      <c r="AF315" s="2"/>
      <c r="AG315" s="2"/>
      <c r="AH315" s="2"/>
      <c r="AI315" s="2"/>
    </row>
    <row r="316" spans="19:35">
      <c r="S316" s="2"/>
      <c r="T316" s="2"/>
      <c r="U316" s="26"/>
      <c r="V316" s="18"/>
      <c r="W316" s="18"/>
      <c r="X316" s="2"/>
      <c r="Y316" s="2"/>
      <c r="Z316" s="2"/>
      <c r="AA316" s="19"/>
      <c r="AB316" s="2"/>
      <c r="AC316" s="2"/>
      <c r="AD316" s="2"/>
      <c r="AE316" s="2"/>
      <c r="AF316" s="2"/>
      <c r="AG316" s="2"/>
      <c r="AH316" s="2"/>
      <c r="AI316" s="2"/>
    </row>
    <row r="317" spans="19:35">
      <c r="S317" s="2"/>
      <c r="T317" s="2"/>
      <c r="U317" s="26"/>
      <c r="V317" s="18"/>
      <c r="W317" s="18"/>
      <c r="X317" s="2"/>
      <c r="Y317" s="2"/>
      <c r="Z317" s="2"/>
      <c r="AA317" s="19"/>
      <c r="AB317" s="2"/>
      <c r="AC317" s="2"/>
      <c r="AD317" s="2"/>
      <c r="AE317" s="2"/>
      <c r="AF317" s="2"/>
      <c r="AG317" s="2"/>
      <c r="AH317" s="2"/>
      <c r="AI317" s="2"/>
    </row>
    <row r="318" spans="19:35">
      <c r="S318" s="2"/>
      <c r="T318" s="2"/>
      <c r="U318" s="26"/>
      <c r="V318" s="18"/>
      <c r="W318" s="18"/>
      <c r="X318" s="2"/>
      <c r="Y318" s="2"/>
      <c r="Z318" s="2"/>
      <c r="AA318" s="19"/>
      <c r="AB318" s="2"/>
      <c r="AC318" s="2"/>
      <c r="AD318" s="2"/>
      <c r="AE318" s="2"/>
      <c r="AF318" s="2"/>
      <c r="AG318" s="2"/>
      <c r="AH318" s="2"/>
      <c r="AI318" s="2"/>
    </row>
    <row r="319" spans="19:35">
      <c r="S319" s="2"/>
      <c r="T319" s="2"/>
      <c r="U319" s="26"/>
      <c r="V319" s="18"/>
      <c r="W319" s="18"/>
      <c r="X319" s="2"/>
      <c r="Y319" s="2"/>
      <c r="Z319" s="2"/>
      <c r="AA319" s="19"/>
      <c r="AB319" s="2"/>
      <c r="AC319" s="2"/>
      <c r="AD319" s="2"/>
      <c r="AE319" s="2"/>
      <c r="AF319" s="2"/>
      <c r="AG319" s="2"/>
      <c r="AH319" s="2"/>
      <c r="AI319" s="2"/>
    </row>
    <row r="320" spans="19:35">
      <c r="S320" s="2"/>
      <c r="T320" s="2"/>
      <c r="U320" s="26"/>
      <c r="V320" s="18"/>
      <c r="W320" s="18"/>
      <c r="X320" s="2"/>
      <c r="Y320" s="2"/>
      <c r="Z320" s="2"/>
      <c r="AA320" s="19"/>
      <c r="AB320" s="2"/>
      <c r="AC320" s="2"/>
      <c r="AD320" s="2"/>
      <c r="AE320" s="2"/>
      <c r="AF320" s="2"/>
      <c r="AG320" s="2"/>
      <c r="AH320" s="2"/>
      <c r="AI320" s="2"/>
    </row>
    <row r="321" spans="19:35">
      <c r="S321" s="2"/>
      <c r="T321" s="2"/>
      <c r="U321" s="26"/>
      <c r="V321" s="18"/>
      <c r="W321" s="18"/>
      <c r="X321" s="2"/>
      <c r="Y321" s="2"/>
      <c r="Z321" s="2"/>
      <c r="AA321" s="19"/>
      <c r="AB321" s="2"/>
      <c r="AC321" s="2"/>
      <c r="AD321" s="2"/>
      <c r="AE321" s="2"/>
      <c r="AF321" s="2"/>
      <c r="AG321" s="2"/>
      <c r="AH321" s="2"/>
      <c r="AI321" s="2"/>
    </row>
    <row r="322" spans="19:35">
      <c r="S322" s="2"/>
      <c r="T322" s="2"/>
      <c r="U322" s="26"/>
      <c r="V322" s="18"/>
      <c r="W322" s="18"/>
      <c r="X322" s="2"/>
      <c r="Y322" s="2"/>
      <c r="Z322" s="2"/>
      <c r="AA322" s="19"/>
      <c r="AB322" s="2"/>
      <c r="AC322" s="2"/>
      <c r="AD322" s="2"/>
      <c r="AE322" s="2"/>
      <c r="AF322" s="2"/>
      <c r="AG322" s="2"/>
      <c r="AH322" s="2"/>
      <c r="AI322" s="2"/>
    </row>
    <row r="323" spans="19:35">
      <c r="S323" s="2"/>
      <c r="T323" s="2"/>
      <c r="U323" s="26"/>
      <c r="V323" s="18"/>
      <c r="W323" s="18"/>
      <c r="X323" s="2"/>
      <c r="Y323" s="2"/>
      <c r="Z323" s="2"/>
      <c r="AA323" s="19"/>
      <c r="AB323" s="2"/>
      <c r="AC323" s="2"/>
      <c r="AD323" s="2"/>
      <c r="AE323" s="2"/>
      <c r="AF323" s="2"/>
      <c r="AG323" s="2"/>
      <c r="AH323" s="2"/>
      <c r="AI323" s="2"/>
    </row>
    <row r="324" spans="19:35">
      <c r="S324" s="2"/>
      <c r="T324" s="2"/>
      <c r="U324" s="26"/>
      <c r="V324" s="18"/>
      <c r="W324" s="18"/>
      <c r="X324" s="2"/>
      <c r="Y324" s="2"/>
      <c r="Z324" s="2"/>
      <c r="AA324" s="19"/>
      <c r="AB324" s="2"/>
      <c r="AC324" s="2"/>
      <c r="AD324" s="2"/>
      <c r="AE324" s="2"/>
      <c r="AF324" s="2"/>
      <c r="AG324" s="2"/>
      <c r="AH324" s="2"/>
      <c r="AI324" s="2"/>
    </row>
    <row r="325" spans="19:35">
      <c r="S325" s="2"/>
      <c r="T325" s="2"/>
      <c r="U325" s="26"/>
      <c r="V325" s="18"/>
      <c r="W325" s="18"/>
      <c r="X325" s="2"/>
      <c r="Y325" s="2"/>
      <c r="Z325" s="2"/>
      <c r="AA325" s="19"/>
      <c r="AB325" s="2"/>
      <c r="AC325" s="2"/>
      <c r="AD325" s="2"/>
      <c r="AE325" s="2"/>
      <c r="AF325" s="2"/>
      <c r="AG325" s="2"/>
      <c r="AH325" s="2"/>
      <c r="AI325" s="2"/>
    </row>
    <row r="326" spans="19:35">
      <c r="S326" s="2"/>
      <c r="T326" s="2"/>
      <c r="U326" s="26"/>
      <c r="V326" s="18"/>
      <c r="W326" s="18"/>
      <c r="X326" s="2"/>
      <c r="Y326" s="2"/>
      <c r="Z326" s="2"/>
      <c r="AA326" s="19"/>
      <c r="AB326" s="2"/>
      <c r="AC326" s="2"/>
      <c r="AD326" s="2"/>
      <c r="AE326" s="2"/>
      <c r="AF326" s="2"/>
      <c r="AG326" s="2"/>
      <c r="AH326" s="2"/>
      <c r="AI326" s="2"/>
    </row>
    <row r="327" spans="19:35">
      <c r="S327" s="2"/>
      <c r="T327" s="2"/>
      <c r="U327" s="26"/>
      <c r="V327" s="18"/>
      <c r="W327" s="18"/>
      <c r="X327" s="2"/>
      <c r="Y327" s="2"/>
      <c r="Z327" s="2"/>
      <c r="AA327" s="19"/>
      <c r="AB327" s="2"/>
      <c r="AC327" s="2"/>
      <c r="AD327" s="2"/>
      <c r="AE327" s="2"/>
      <c r="AF327" s="2"/>
      <c r="AG327" s="2"/>
      <c r="AH327" s="2"/>
      <c r="AI327" s="2"/>
    </row>
    <row r="328" spans="19:35">
      <c r="S328" s="2"/>
      <c r="T328" s="2"/>
      <c r="U328" s="26"/>
      <c r="V328" s="18"/>
      <c r="W328" s="18"/>
      <c r="X328" s="2"/>
      <c r="Y328" s="2"/>
      <c r="Z328" s="2"/>
      <c r="AA328" s="19"/>
      <c r="AB328" s="2"/>
      <c r="AC328" s="2"/>
      <c r="AD328" s="2"/>
      <c r="AE328" s="2"/>
      <c r="AF328" s="2"/>
      <c r="AG328" s="2"/>
      <c r="AH328" s="2"/>
      <c r="AI328" s="2"/>
    </row>
    <row r="329" spans="19:35">
      <c r="S329" s="2"/>
      <c r="T329" s="2"/>
      <c r="U329" s="26"/>
      <c r="V329" s="18"/>
      <c r="W329" s="18"/>
      <c r="X329" s="2"/>
      <c r="Y329" s="2"/>
      <c r="Z329" s="2"/>
      <c r="AA329" s="19"/>
      <c r="AB329" s="2"/>
      <c r="AC329" s="2"/>
      <c r="AD329" s="2"/>
      <c r="AE329" s="2"/>
      <c r="AF329" s="2"/>
      <c r="AG329" s="2"/>
      <c r="AH329" s="2"/>
      <c r="AI329" s="2"/>
    </row>
    <row r="330" spans="19:35">
      <c r="S330" s="2"/>
      <c r="T330" s="2"/>
      <c r="U330" s="26"/>
      <c r="V330" s="18"/>
      <c r="W330" s="18"/>
      <c r="X330" s="2"/>
      <c r="Y330" s="2"/>
      <c r="Z330" s="2"/>
      <c r="AA330" s="19"/>
      <c r="AB330" s="2"/>
      <c r="AC330" s="2"/>
      <c r="AD330" s="2"/>
      <c r="AE330" s="2"/>
      <c r="AF330" s="2"/>
      <c r="AG330" s="2"/>
      <c r="AH330" s="2"/>
      <c r="AI330" s="2"/>
    </row>
    <row r="331" spans="19:35">
      <c r="S331" s="2"/>
      <c r="T331" s="2"/>
      <c r="U331" s="26"/>
      <c r="V331" s="18"/>
      <c r="W331" s="18"/>
      <c r="X331" s="2"/>
      <c r="Y331" s="2"/>
      <c r="Z331" s="2"/>
      <c r="AA331" s="19"/>
      <c r="AB331" s="2"/>
      <c r="AC331" s="2"/>
      <c r="AD331" s="2"/>
      <c r="AE331" s="2"/>
      <c r="AF331" s="2"/>
      <c r="AG331" s="2"/>
      <c r="AH331" s="2"/>
      <c r="AI331" s="2"/>
    </row>
    <row r="332" spans="19:35">
      <c r="S332" s="2"/>
      <c r="T332" s="2"/>
      <c r="U332" s="26"/>
      <c r="V332" s="18"/>
      <c r="W332" s="18"/>
      <c r="X332" s="2"/>
      <c r="Y332" s="2"/>
      <c r="Z332" s="2"/>
      <c r="AA332" s="19"/>
      <c r="AB332" s="2"/>
      <c r="AC332" s="2"/>
      <c r="AD332" s="2"/>
      <c r="AE332" s="2"/>
      <c r="AF332" s="2"/>
      <c r="AG332" s="2"/>
      <c r="AH332" s="2"/>
      <c r="AI332" s="2"/>
    </row>
    <row r="333" spans="19:35">
      <c r="S333" s="2"/>
      <c r="T333" s="2"/>
      <c r="U333" s="26"/>
      <c r="V333" s="18"/>
      <c r="W333" s="18"/>
      <c r="X333" s="2"/>
      <c r="Y333" s="2"/>
      <c r="Z333" s="2"/>
      <c r="AA333" s="19"/>
      <c r="AB333" s="2"/>
      <c r="AC333" s="2"/>
      <c r="AD333" s="2"/>
      <c r="AE333" s="2"/>
      <c r="AF333" s="2"/>
      <c r="AG333" s="2"/>
      <c r="AH333" s="2"/>
      <c r="AI333" s="2"/>
    </row>
    <row r="334" spans="19:35">
      <c r="S334" s="2"/>
      <c r="T334" s="2"/>
      <c r="U334" s="26"/>
      <c r="V334" s="18"/>
      <c r="W334" s="18"/>
      <c r="X334" s="2"/>
      <c r="Y334" s="2"/>
      <c r="Z334" s="2"/>
      <c r="AA334" s="19"/>
      <c r="AB334" s="2"/>
      <c r="AC334" s="2"/>
      <c r="AD334" s="2"/>
      <c r="AE334" s="2"/>
      <c r="AF334" s="2"/>
      <c r="AG334" s="2"/>
      <c r="AH334" s="2"/>
      <c r="AI334" s="2"/>
    </row>
    <row r="335" spans="19:35">
      <c r="S335" s="2"/>
      <c r="T335" s="2"/>
      <c r="U335" s="26"/>
      <c r="V335" s="18"/>
      <c r="W335" s="18"/>
      <c r="X335" s="2"/>
      <c r="Y335" s="2"/>
      <c r="Z335" s="2"/>
      <c r="AA335" s="19"/>
      <c r="AB335" s="2"/>
      <c r="AC335" s="2"/>
      <c r="AD335" s="2"/>
      <c r="AE335" s="2"/>
      <c r="AF335" s="2"/>
      <c r="AG335" s="2"/>
      <c r="AH335" s="2"/>
      <c r="AI335" s="2"/>
    </row>
    <row r="336" spans="19:35">
      <c r="S336" s="2"/>
      <c r="T336" s="2"/>
      <c r="U336" s="26"/>
      <c r="V336" s="18"/>
      <c r="W336" s="18"/>
      <c r="X336" s="2"/>
      <c r="Y336" s="2"/>
      <c r="Z336" s="2"/>
      <c r="AA336" s="19"/>
      <c r="AB336" s="2"/>
      <c r="AC336" s="2"/>
      <c r="AD336" s="2"/>
      <c r="AE336" s="2"/>
      <c r="AF336" s="2"/>
      <c r="AG336" s="2"/>
      <c r="AH336" s="2"/>
      <c r="AI336" s="2"/>
    </row>
    <row r="337" spans="19:35">
      <c r="S337" s="2"/>
      <c r="T337" s="2"/>
      <c r="U337" s="26"/>
      <c r="V337" s="18"/>
      <c r="W337" s="18"/>
      <c r="X337" s="2"/>
      <c r="Y337" s="2"/>
      <c r="Z337" s="2"/>
      <c r="AA337" s="19"/>
      <c r="AB337" s="2"/>
      <c r="AC337" s="2"/>
      <c r="AD337" s="2"/>
      <c r="AE337" s="2"/>
      <c r="AF337" s="2"/>
      <c r="AG337" s="2"/>
      <c r="AH337" s="2"/>
      <c r="AI337" s="2"/>
    </row>
    <row r="338" spans="19:35">
      <c r="S338" s="2"/>
      <c r="T338" s="2"/>
      <c r="U338" s="26"/>
      <c r="V338" s="18"/>
      <c r="W338" s="18"/>
      <c r="X338" s="2"/>
      <c r="Y338" s="2"/>
      <c r="Z338" s="2"/>
      <c r="AA338" s="19"/>
      <c r="AB338" s="2"/>
      <c r="AC338" s="2"/>
      <c r="AD338" s="2"/>
      <c r="AE338" s="2"/>
      <c r="AF338" s="2"/>
      <c r="AG338" s="2"/>
      <c r="AH338" s="2"/>
      <c r="AI338" s="2"/>
    </row>
    <row r="339" spans="19:35">
      <c r="S339" s="2"/>
      <c r="T339" s="2"/>
      <c r="U339" s="26"/>
      <c r="V339" s="18"/>
      <c r="W339" s="18"/>
      <c r="X339" s="2"/>
      <c r="Y339" s="2"/>
      <c r="Z339" s="2"/>
      <c r="AA339" s="19"/>
      <c r="AB339" s="2"/>
      <c r="AC339" s="2"/>
      <c r="AD339" s="2"/>
      <c r="AE339" s="2"/>
      <c r="AF339" s="2"/>
      <c r="AG339" s="2"/>
      <c r="AH339" s="2"/>
      <c r="AI339" s="2"/>
    </row>
    <row r="340" spans="19:35">
      <c r="S340" s="2"/>
      <c r="T340" s="2"/>
      <c r="U340" s="26"/>
      <c r="V340" s="18"/>
      <c r="W340" s="18"/>
      <c r="X340" s="2"/>
      <c r="Y340" s="2"/>
      <c r="Z340" s="2"/>
      <c r="AA340" s="19"/>
      <c r="AB340" s="2"/>
      <c r="AC340" s="2"/>
      <c r="AD340" s="2"/>
      <c r="AE340" s="2"/>
      <c r="AF340" s="2"/>
      <c r="AG340" s="2"/>
      <c r="AH340" s="2"/>
      <c r="AI340" s="2"/>
    </row>
    <row r="341" spans="19:35">
      <c r="S341" s="2"/>
      <c r="T341" s="2"/>
      <c r="U341" s="26"/>
      <c r="V341" s="18"/>
      <c r="W341" s="18"/>
      <c r="X341" s="2"/>
      <c r="Y341" s="2"/>
      <c r="Z341" s="2"/>
      <c r="AA341" s="19"/>
      <c r="AB341" s="2"/>
      <c r="AC341" s="2"/>
      <c r="AD341" s="2"/>
      <c r="AE341" s="2"/>
      <c r="AF341" s="2"/>
      <c r="AG341" s="2"/>
      <c r="AH341" s="2"/>
      <c r="AI341" s="2"/>
    </row>
    <row r="342" spans="19:35">
      <c r="S342" s="2"/>
      <c r="T342" s="2"/>
      <c r="U342" s="26"/>
      <c r="V342" s="18"/>
      <c r="W342" s="18"/>
      <c r="X342" s="2"/>
      <c r="Y342" s="2"/>
      <c r="Z342" s="2"/>
      <c r="AA342" s="19"/>
      <c r="AB342" s="2"/>
      <c r="AC342" s="2"/>
      <c r="AD342" s="2"/>
      <c r="AE342" s="2"/>
      <c r="AF342" s="2"/>
      <c r="AG342" s="2"/>
      <c r="AH342" s="2"/>
      <c r="AI342" s="2"/>
    </row>
    <row r="343" spans="19:35">
      <c r="S343" s="2"/>
      <c r="T343" s="2"/>
      <c r="U343" s="26"/>
      <c r="V343" s="18"/>
      <c r="W343" s="18"/>
      <c r="X343" s="2"/>
      <c r="Y343" s="2"/>
      <c r="Z343" s="2"/>
      <c r="AA343" s="19"/>
      <c r="AB343" s="2"/>
      <c r="AC343" s="2"/>
      <c r="AD343" s="2"/>
      <c r="AE343" s="2"/>
      <c r="AF343" s="2"/>
      <c r="AG343" s="2"/>
      <c r="AH343" s="2"/>
      <c r="AI343" s="2"/>
    </row>
    <row r="344" spans="19:35">
      <c r="S344" s="2"/>
      <c r="T344" s="2"/>
      <c r="U344" s="26"/>
      <c r="V344" s="18"/>
      <c r="W344" s="18"/>
      <c r="X344" s="2"/>
      <c r="Y344" s="2"/>
      <c r="Z344" s="2"/>
      <c r="AA344" s="19"/>
      <c r="AB344" s="2"/>
      <c r="AC344" s="2"/>
      <c r="AD344" s="2"/>
      <c r="AE344" s="2"/>
      <c r="AF344" s="2"/>
      <c r="AG344" s="2"/>
      <c r="AH344" s="2"/>
      <c r="AI344" s="2"/>
    </row>
    <row r="345" spans="19:35">
      <c r="S345" s="2"/>
      <c r="T345" s="2"/>
      <c r="U345" s="26"/>
      <c r="V345" s="18"/>
      <c r="W345" s="18"/>
      <c r="X345" s="2"/>
      <c r="Y345" s="2"/>
      <c r="Z345" s="2"/>
      <c r="AA345" s="19"/>
      <c r="AB345" s="2"/>
      <c r="AC345" s="2"/>
      <c r="AD345" s="2"/>
      <c r="AE345" s="2"/>
      <c r="AF345" s="2"/>
      <c r="AG345" s="2"/>
      <c r="AH345" s="2"/>
      <c r="AI345" s="2"/>
    </row>
    <row r="346" spans="19:35">
      <c r="S346" s="2"/>
      <c r="T346" s="2"/>
      <c r="U346" s="26"/>
      <c r="V346" s="18"/>
      <c r="W346" s="18"/>
      <c r="X346" s="2"/>
      <c r="Y346" s="2"/>
      <c r="Z346" s="2"/>
      <c r="AA346" s="19"/>
      <c r="AB346" s="2"/>
      <c r="AC346" s="2"/>
      <c r="AD346" s="2"/>
      <c r="AE346" s="2"/>
      <c r="AF346" s="2"/>
      <c r="AG346" s="2"/>
      <c r="AH346" s="2"/>
      <c r="AI346" s="2"/>
    </row>
    <row r="347" spans="19:35">
      <c r="S347" s="2"/>
      <c r="T347" s="2"/>
      <c r="U347" s="26"/>
      <c r="V347" s="18"/>
      <c r="W347" s="18"/>
      <c r="X347" s="2"/>
      <c r="Y347" s="2"/>
      <c r="Z347" s="2"/>
      <c r="AA347" s="19"/>
      <c r="AB347" s="2"/>
      <c r="AC347" s="2"/>
      <c r="AD347" s="2"/>
      <c r="AE347" s="2"/>
      <c r="AF347" s="2"/>
      <c r="AG347" s="2"/>
      <c r="AH347" s="2"/>
      <c r="AI347" s="2"/>
    </row>
    <row r="348" spans="19:35">
      <c r="S348" s="2"/>
      <c r="T348" s="2"/>
      <c r="U348" s="26"/>
      <c r="V348" s="18"/>
      <c r="W348" s="18"/>
      <c r="X348" s="2"/>
      <c r="Y348" s="2"/>
      <c r="Z348" s="2"/>
      <c r="AA348" s="19"/>
      <c r="AB348" s="2"/>
      <c r="AC348" s="2"/>
      <c r="AD348" s="2"/>
      <c r="AE348" s="2"/>
      <c r="AF348" s="2"/>
      <c r="AG348" s="2"/>
      <c r="AH348" s="2"/>
      <c r="AI348" s="2"/>
    </row>
    <row r="349" spans="19:35">
      <c r="S349" s="2"/>
      <c r="T349" s="2"/>
      <c r="U349" s="26"/>
      <c r="V349" s="18"/>
      <c r="W349" s="18"/>
      <c r="X349" s="2"/>
      <c r="Y349" s="2"/>
      <c r="Z349" s="2"/>
      <c r="AA349" s="19"/>
      <c r="AB349" s="2"/>
      <c r="AC349" s="2"/>
      <c r="AD349" s="2"/>
      <c r="AE349" s="2"/>
      <c r="AF349" s="2"/>
      <c r="AG349" s="2"/>
      <c r="AH349" s="2"/>
      <c r="AI349" s="2"/>
    </row>
    <row r="350" spans="19:35">
      <c r="S350" s="2"/>
      <c r="T350" s="2"/>
      <c r="U350" s="26"/>
      <c r="V350" s="18"/>
      <c r="W350" s="18"/>
      <c r="X350" s="2"/>
      <c r="Y350" s="2"/>
      <c r="Z350" s="2"/>
      <c r="AA350" s="19"/>
      <c r="AB350" s="2"/>
      <c r="AC350" s="2"/>
      <c r="AD350" s="2"/>
      <c r="AE350" s="2"/>
      <c r="AF350" s="2"/>
      <c r="AG350" s="2"/>
      <c r="AH350" s="2"/>
      <c r="AI350" s="2"/>
    </row>
    <row r="351" spans="19:35">
      <c r="S351" s="2"/>
      <c r="T351" s="2"/>
      <c r="U351" s="26"/>
      <c r="V351" s="18"/>
      <c r="W351" s="18"/>
      <c r="X351" s="2"/>
      <c r="Y351" s="2"/>
      <c r="Z351" s="2"/>
      <c r="AA351" s="19"/>
      <c r="AB351" s="2"/>
      <c r="AC351" s="2"/>
      <c r="AD351" s="2"/>
      <c r="AE351" s="2"/>
      <c r="AF351" s="2"/>
      <c r="AG351" s="2"/>
      <c r="AH351" s="2"/>
      <c r="AI351" s="2"/>
    </row>
    <row r="352" spans="19:35">
      <c r="S352" s="2"/>
      <c r="T352" s="2"/>
      <c r="U352" s="26"/>
      <c r="V352" s="18"/>
      <c r="W352" s="18"/>
      <c r="X352" s="2"/>
      <c r="Y352" s="2"/>
      <c r="Z352" s="2"/>
      <c r="AA352" s="19"/>
      <c r="AB352" s="2"/>
      <c r="AC352" s="2"/>
      <c r="AD352" s="2"/>
      <c r="AE352" s="2"/>
      <c r="AF352" s="2"/>
      <c r="AG352" s="2"/>
      <c r="AH352" s="2"/>
      <c r="AI352" s="2"/>
    </row>
    <row r="353" spans="19:35">
      <c r="S353" s="2"/>
      <c r="T353" s="2"/>
      <c r="U353" s="26"/>
      <c r="V353" s="18"/>
      <c r="W353" s="18"/>
      <c r="X353" s="2"/>
      <c r="Y353" s="2"/>
      <c r="Z353" s="2"/>
      <c r="AA353" s="19"/>
      <c r="AB353" s="2"/>
      <c r="AC353" s="2"/>
      <c r="AD353" s="2"/>
      <c r="AE353" s="2"/>
      <c r="AF353" s="2"/>
      <c r="AG353" s="2"/>
      <c r="AH353" s="2"/>
      <c r="AI353" s="2"/>
    </row>
    <row r="354" spans="19:35">
      <c r="S354" s="2"/>
      <c r="T354" s="2"/>
      <c r="U354" s="26"/>
      <c r="V354" s="18"/>
      <c r="W354" s="18"/>
      <c r="X354" s="2"/>
      <c r="Y354" s="2"/>
      <c r="Z354" s="2"/>
      <c r="AA354" s="19"/>
      <c r="AB354" s="2"/>
      <c r="AC354" s="2"/>
      <c r="AD354" s="2"/>
      <c r="AE354" s="2"/>
      <c r="AF354" s="2"/>
      <c r="AG354" s="2"/>
      <c r="AH354" s="2"/>
      <c r="AI354" s="2"/>
    </row>
    <row r="355" spans="19:35">
      <c r="S355" s="2"/>
      <c r="T355" s="2"/>
      <c r="U355" s="26"/>
      <c r="V355" s="18"/>
      <c r="W355" s="18"/>
      <c r="X355" s="2"/>
      <c r="Y355" s="2"/>
      <c r="Z355" s="2"/>
      <c r="AA355" s="19"/>
      <c r="AB355" s="2"/>
      <c r="AC355" s="2"/>
      <c r="AD355" s="2"/>
      <c r="AE355" s="2"/>
      <c r="AF355" s="2"/>
      <c r="AG355" s="2"/>
      <c r="AH355" s="2"/>
      <c r="AI355" s="2"/>
    </row>
    <row r="356" spans="19:35">
      <c r="S356" s="2"/>
      <c r="T356" s="2"/>
      <c r="U356" s="26"/>
      <c r="V356" s="18"/>
      <c r="W356" s="18"/>
      <c r="X356" s="2"/>
      <c r="Y356" s="2"/>
      <c r="Z356" s="2"/>
      <c r="AA356" s="19"/>
      <c r="AB356" s="2"/>
      <c r="AC356" s="2"/>
      <c r="AD356" s="2"/>
      <c r="AE356" s="2"/>
      <c r="AF356" s="2"/>
      <c r="AG356" s="2"/>
      <c r="AH356" s="2"/>
      <c r="AI356" s="2"/>
    </row>
    <row r="357" spans="19:35">
      <c r="S357" s="2"/>
      <c r="T357" s="2"/>
      <c r="U357" s="26"/>
      <c r="V357" s="18"/>
      <c r="W357" s="18"/>
      <c r="X357" s="2"/>
      <c r="Y357" s="2"/>
      <c r="Z357" s="2"/>
      <c r="AA357" s="19"/>
      <c r="AB357" s="2"/>
      <c r="AC357" s="2"/>
      <c r="AD357" s="2"/>
      <c r="AE357" s="2"/>
      <c r="AF357" s="2"/>
      <c r="AG357" s="2"/>
      <c r="AH357" s="2"/>
      <c r="AI357" s="2"/>
    </row>
    <row r="358" spans="19:35">
      <c r="S358" s="2"/>
      <c r="T358" s="2"/>
      <c r="U358" s="26"/>
      <c r="V358" s="18"/>
      <c r="W358" s="18"/>
      <c r="X358" s="2"/>
      <c r="Y358" s="2"/>
      <c r="Z358" s="2"/>
      <c r="AA358" s="19"/>
      <c r="AB358" s="2"/>
      <c r="AC358" s="2"/>
      <c r="AD358" s="2"/>
      <c r="AE358" s="2"/>
      <c r="AF358" s="2"/>
      <c r="AG358" s="2"/>
      <c r="AH358" s="2"/>
      <c r="AI358" s="2"/>
    </row>
    <row r="359" spans="19:35">
      <c r="S359" s="2"/>
      <c r="T359" s="2"/>
      <c r="U359" s="26"/>
      <c r="V359" s="18"/>
      <c r="W359" s="18"/>
      <c r="X359" s="2"/>
      <c r="Y359" s="2"/>
      <c r="Z359" s="2"/>
      <c r="AA359" s="19"/>
      <c r="AB359" s="2"/>
      <c r="AC359" s="2"/>
      <c r="AD359" s="2"/>
      <c r="AE359" s="2"/>
      <c r="AF359" s="2"/>
      <c r="AG359" s="2"/>
      <c r="AH359" s="2"/>
      <c r="AI359" s="2"/>
    </row>
    <row r="360" spans="19:35">
      <c r="S360" s="2"/>
      <c r="T360" s="2"/>
      <c r="U360" s="26"/>
      <c r="V360" s="18"/>
      <c r="W360" s="18"/>
      <c r="X360" s="2"/>
      <c r="Y360" s="2"/>
      <c r="Z360" s="2"/>
      <c r="AA360" s="19"/>
      <c r="AB360" s="2"/>
      <c r="AC360" s="2"/>
      <c r="AD360" s="2"/>
      <c r="AE360" s="2"/>
      <c r="AF360" s="2"/>
      <c r="AG360" s="2"/>
      <c r="AH360" s="2"/>
      <c r="AI360" s="2"/>
    </row>
    <row r="361" spans="19:35">
      <c r="S361" s="2"/>
      <c r="T361" s="2"/>
      <c r="U361" s="26"/>
      <c r="V361" s="18"/>
      <c r="W361" s="18"/>
      <c r="X361" s="2"/>
      <c r="Y361" s="2"/>
      <c r="Z361" s="2"/>
      <c r="AA361" s="19"/>
      <c r="AB361" s="2"/>
      <c r="AC361" s="2"/>
      <c r="AD361" s="2"/>
      <c r="AE361" s="2"/>
      <c r="AF361" s="2"/>
      <c r="AG361" s="2"/>
      <c r="AH361" s="2"/>
      <c r="AI361" s="2"/>
    </row>
    <row r="362" spans="19:35">
      <c r="S362" s="2"/>
      <c r="T362" s="2"/>
      <c r="U362" s="26"/>
      <c r="V362" s="18"/>
      <c r="W362" s="18"/>
      <c r="X362" s="2"/>
      <c r="Y362" s="2"/>
      <c r="Z362" s="2"/>
      <c r="AA362" s="19"/>
      <c r="AB362" s="2"/>
      <c r="AC362" s="2"/>
      <c r="AD362" s="2"/>
      <c r="AE362" s="2"/>
      <c r="AF362" s="2"/>
      <c r="AG362" s="2"/>
      <c r="AH362" s="2"/>
      <c r="AI362" s="2"/>
    </row>
    <row r="363" spans="19:35">
      <c r="S363" s="2"/>
      <c r="T363" s="2"/>
      <c r="U363" s="26"/>
      <c r="V363" s="18"/>
      <c r="W363" s="18"/>
      <c r="X363" s="2"/>
      <c r="Y363" s="2"/>
      <c r="Z363" s="2"/>
      <c r="AA363" s="19"/>
      <c r="AB363" s="2"/>
      <c r="AC363" s="2"/>
      <c r="AD363" s="2"/>
      <c r="AE363" s="2"/>
      <c r="AF363" s="2"/>
      <c r="AG363" s="2"/>
      <c r="AH363" s="2"/>
      <c r="AI363" s="2"/>
    </row>
    <row r="364" spans="19:35">
      <c r="S364" s="2"/>
      <c r="T364" s="2"/>
      <c r="U364" s="26"/>
      <c r="V364" s="18"/>
      <c r="W364" s="18"/>
      <c r="X364" s="2"/>
      <c r="Y364" s="2"/>
      <c r="Z364" s="2"/>
      <c r="AA364" s="19"/>
      <c r="AB364" s="2"/>
      <c r="AC364" s="2"/>
      <c r="AD364" s="2"/>
      <c r="AE364" s="2"/>
      <c r="AF364" s="2"/>
      <c r="AG364" s="2"/>
      <c r="AH364" s="2"/>
      <c r="AI364" s="2"/>
    </row>
    <row r="365" spans="19:35">
      <c r="S365" s="2"/>
      <c r="T365" s="2"/>
      <c r="U365" s="26"/>
      <c r="V365" s="18"/>
      <c r="W365" s="18"/>
      <c r="X365" s="2"/>
      <c r="Y365" s="2"/>
      <c r="Z365" s="2"/>
      <c r="AA365" s="19"/>
      <c r="AB365" s="2"/>
      <c r="AC365" s="2"/>
      <c r="AD365" s="2"/>
      <c r="AE365" s="2"/>
      <c r="AF365" s="2"/>
      <c r="AG365" s="2"/>
      <c r="AH365" s="2"/>
      <c r="AI365" s="2"/>
    </row>
    <row r="366" spans="19:35">
      <c r="S366" s="2"/>
      <c r="T366" s="2"/>
      <c r="U366" s="26"/>
      <c r="V366" s="18"/>
      <c r="W366" s="18"/>
      <c r="X366" s="2"/>
      <c r="Y366" s="2"/>
      <c r="Z366" s="2"/>
      <c r="AA366" s="19"/>
      <c r="AB366" s="2"/>
      <c r="AC366" s="2"/>
      <c r="AD366" s="2"/>
      <c r="AE366" s="2"/>
      <c r="AF366" s="2"/>
      <c r="AG366" s="2"/>
      <c r="AH366" s="2"/>
      <c r="AI366" s="2"/>
    </row>
    <row r="367" spans="19:35">
      <c r="S367" s="2"/>
      <c r="T367" s="2"/>
      <c r="U367" s="26"/>
      <c r="V367" s="18"/>
      <c r="W367" s="18"/>
      <c r="X367" s="2"/>
      <c r="Y367" s="2"/>
      <c r="Z367" s="2"/>
      <c r="AA367" s="19"/>
      <c r="AB367" s="2"/>
      <c r="AC367" s="2"/>
      <c r="AD367" s="2"/>
      <c r="AE367" s="2"/>
      <c r="AF367" s="2"/>
      <c r="AG367" s="2"/>
      <c r="AH367" s="2"/>
      <c r="AI367" s="2"/>
    </row>
    <row r="368" spans="19:35">
      <c r="S368" s="2"/>
      <c r="T368" s="2"/>
      <c r="U368" s="26"/>
      <c r="V368" s="18"/>
      <c r="W368" s="18"/>
      <c r="X368" s="2"/>
      <c r="Y368" s="2"/>
      <c r="Z368" s="2"/>
      <c r="AA368" s="19"/>
      <c r="AB368" s="2"/>
      <c r="AC368" s="2"/>
      <c r="AD368" s="2"/>
      <c r="AE368" s="2"/>
      <c r="AF368" s="2"/>
      <c r="AG368" s="2"/>
      <c r="AH368" s="2"/>
      <c r="AI368" s="2"/>
    </row>
    <row r="369" spans="19:35">
      <c r="S369" s="2"/>
      <c r="T369" s="2"/>
      <c r="U369" s="26"/>
      <c r="V369" s="18"/>
      <c r="W369" s="18"/>
      <c r="X369" s="2"/>
      <c r="Y369" s="2"/>
      <c r="Z369" s="2"/>
      <c r="AA369" s="19"/>
      <c r="AB369" s="2"/>
      <c r="AC369" s="2"/>
      <c r="AD369" s="2"/>
      <c r="AE369" s="2"/>
      <c r="AF369" s="2"/>
      <c r="AG369" s="2"/>
      <c r="AH369" s="2"/>
      <c r="AI369" s="2"/>
    </row>
    <row r="370" spans="19:35">
      <c r="S370" s="2"/>
      <c r="T370" s="2"/>
      <c r="U370" s="26"/>
      <c r="V370" s="18"/>
      <c r="W370" s="18"/>
      <c r="X370" s="2"/>
      <c r="Y370" s="2"/>
      <c r="Z370" s="2"/>
      <c r="AA370" s="19"/>
      <c r="AB370" s="2"/>
      <c r="AC370" s="2"/>
      <c r="AD370" s="2"/>
      <c r="AE370" s="2"/>
      <c r="AF370" s="2"/>
      <c r="AG370" s="2"/>
      <c r="AH370" s="2"/>
      <c r="AI370" s="2"/>
    </row>
    <row r="371" spans="19:35">
      <c r="S371" s="2"/>
      <c r="T371" s="2"/>
      <c r="U371" s="26"/>
      <c r="V371" s="18"/>
      <c r="W371" s="18"/>
      <c r="X371" s="2"/>
      <c r="Y371" s="2"/>
      <c r="Z371" s="2"/>
      <c r="AA371" s="19"/>
      <c r="AB371" s="2"/>
      <c r="AC371" s="2"/>
      <c r="AD371" s="2"/>
      <c r="AE371" s="2"/>
      <c r="AF371" s="2"/>
      <c r="AG371" s="2"/>
      <c r="AH371" s="2"/>
      <c r="AI371" s="2"/>
    </row>
    <row r="372" spans="19:35">
      <c r="S372" s="2"/>
      <c r="T372" s="2"/>
      <c r="U372" s="26"/>
      <c r="V372" s="18"/>
      <c r="W372" s="18"/>
      <c r="X372" s="2"/>
      <c r="Y372" s="2"/>
      <c r="Z372" s="2"/>
      <c r="AA372" s="19"/>
      <c r="AB372" s="2"/>
      <c r="AC372" s="2"/>
      <c r="AD372" s="2"/>
      <c r="AE372" s="2"/>
      <c r="AF372" s="2"/>
      <c r="AG372" s="2"/>
      <c r="AH372" s="2"/>
      <c r="AI372" s="2"/>
    </row>
    <row r="373" spans="19:35">
      <c r="S373" s="2"/>
      <c r="T373" s="2"/>
      <c r="U373" s="26"/>
      <c r="V373" s="18"/>
      <c r="W373" s="18"/>
      <c r="X373" s="2"/>
      <c r="Y373" s="2"/>
      <c r="Z373" s="2"/>
      <c r="AA373" s="19"/>
      <c r="AB373" s="2"/>
      <c r="AC373" s="2"/>
      <c r="AD373" s="2"/>
      <c r="AE373" s="2"/>
      <c r="AF373" s="2"/>
      <c r="AG373" s="2"/>
      <c r="AH373" s="2"/>
      <c r="AI373" s="2"/>
    </row>
    <row r="374" spans="19:35">
      <c r="S374" s="2"/>
      <c r="T374" s="2"/>
      <c r="U374" s="26"/>
      <c r="V374" s="18"/>
      <c r="W374" s="18"/>
      <c r="X374" s="2"/>
      <c r="Y374" s="2"/>
      <c r="Z374" s="2"/>
      <c r="AA374" s="19"/>
      <c r="AB374" s="2"/>
      <c r="AC374" s="2"/>
      <c r="AD374" s="2"/>
      <c r="AE374" s="2"/>
      <c r="AF374" s="2"/>
      <c r="AG374" s="2"/>
      <c r="AH374" s="2"/>
      <c r="AI374" s="2"/>
    </row>
    <row r="375" spans="19:35">
      <c r="S375" s="2"/>
      <c r="T375" s="2"/>
      <c r="U375" s="26"/>
      <c r="V375" s="18"/>
      <c r="W375" s="18"/>
      <c r="X375" s="2"/>
      <c r="Y375" s="2"/>
      <c r="Z375" s="2"/>
      <c r="AA375" s="19"/>
      <c r="AB375" s="2"/>
      <c r="AC375" s="2"/>
      <c r="AD375" s="2"/>
      <c r="AE375" s="2"/>
      <c r="AF375" s="2"/>
      <c r="AG375" s="2"/>
      <c r="AH375" s="2"/>
      <c r="AI375" s="2"/>
    </row>
    <row r="376" spans="19:35">
      <c r="S376" s="2"/>
      <c r="T376" s="2"/>
      <c r="U376" s="26"/>
      <c r="V376" s="18"/>
      <c r="W376" s="18"/>
      <c r="X376" s="2"/>
      <c r="Y376" s="2"/>
      <c r="Z376" s="2"/>
      <c r="AA376" s="19"/>
      <c r="AB376" s="2"/>
      <c r="AC376" s="2"/>
      <c r="AD376" s="2"/>
      <c r="AE376" s="2"/>
      <c r="AF376" s="2"/>
      <c r="AG376" s="2"/>
      <c r="AH376" s="2"/>
      <c r="AI376" s="2"/>
    </row>
    <row r="377" spans="19:35">
      <c r="S377" s="2"/>
      <c r="T377" s="2"/>
      <c r="U377" s="26"/>
      <c r="V377" s="18"/>
      <c r="W377" s="18"/>
      <c r="X377" s="2"/>
      <c r="Y377" s="2"/>
      <c r="Z377" s="2"/>
      <c r="AA377" s="19"/>
      <c r="AB377" s="2"/>
      <c r="AC377" s="2"/>
      <c r="AD377" s="2"/>
      <c r="AE377" s="2"/>
      <c r="AF377" s="2"/>
      <c r="AG377" s="2"/>
      <c r="AH377" s="2"/>
      <c r="AI377" s="2"/>
    </row>
    <row r="378" spans="19:35">
      <c r="S378" s="2"/>
      <c r="T378" s="2"/>
      <c r="U378" s="26"/>
      <c r="V378" s="18"/>
      <c r="W378" s="18"/>
      <c r="X378" s="2"/>
      <c r="Y378" s="2"/>
      <c r="Z378" s="2"/>
      <c r="AA378" s="19"/>
      <c r="AB378" s="2"/>
      <c r="AC378" s="2"/>
      <c r="AD378" s="2"/>
      <c r="AE378" s="2"/>
      <c r="AF378" s="2"/>
      <c r="AG378" s="2"/>
      <c r="AH378" s="2"/>
      <c r="AI378" s="2"/>
    </row>
    <row r="379" spans="19:35">
      <c r="S379" s="2"/>
      <c r="T379" s="2"/>
      <c r="U379" s="26"/>
      <c r="V379" s="18"/>
      <c r="W379" s="18"/>
      <c r="X379" s="2"/>
      <c r="Y379" s="2"/>
      <c r="Z379" s="2"/>
      <c r="AA379" s="19"/>
      <c r="AB379" s="2"/>
      <c r="AC379" s="2"/>
      <c r="AD379" s="2"/>
      <c r="AE379" s="2"/>
      <c r="AF379" s="2"/>
      <c r="AG379" s="2"/>
      <c r="AH379" s="2"/>
      <c r="AI379" s="2"/>
    </row>
    <row r="380" spans="19:35">
      <c r="S380" s="2"/>
      <c r="T380" s="2"/>
      <c r="U380" s="26"/>
      <c r="V380" s="18"/>
      <c r="W380" s="18"/>
      <c r="X380" s="2"/>
      <c r="Y380" s="2"/>
      <c r="Z380" s="2"/>
      <c r="AA380" s="19"/>
      <c r="AB380" s="2"/>
      <c r="AC380" s="2"/>
      <c r="AD380" s="2"/>
      <c r="AE380" s="2"/>
      <c r="AF380" s="2"/>
      <c r="AG380" s="2"/>
      <c r="AH380" s="2"/>
      <c r="AI380" s="2"/>
    </row>
    <row r="381" spans="19:35">
      <c r="S381" s="2"/>
      <c r="T381" s="2"/>
      <c r="U381" s="26"/>
      <c r="V381" s="18"/>
      <c r="W381" s="18"/>
      <c r="X381" s="2"/>
      <c r="Y381" s="2"/>
      <c r="Z381" s="2"/>
      <c r="AA381" s="19"/>
      <c r="AB381" s="2"/>
      <c r="AC381" s="2"/>
      <c r="AD381" s="2"/>
      <c r="AE381" s="2"/>
      <c r="AF381" s="2"/>
      <c r="AG381" s="2"/>
      <c r="AH381" s="2"/>
      <c r="AI381" s="2"/>
    </row>
    <row r="382" spans="19:35">
      <c r="S382" s="2"/>
      <c r="T382" s="2"/>
      <c r="U382" s="26"/>
      <c r="V382" s="18"/>
      <c r="W382" s="18"/>
      <c r="X382" s="2"/>
      <c r="Y382" s="2"/>
      <c r="Z382" s="2"/>
      <c r="AA382" s="19"/>
      <c r="AB382" s="2"/>
      <c r="AC382" s="2"/>
      <c r="AD382" s="2"/>
      <c r="AE382" s="2"/>
      <c r="AF382" s="2"/>
      <c r="AG382" s="2"/>
      <c r="AH382" s="2"/>
      <c r="AI382" s="2"/>
    </row>
    <row r="383" spans="19:35">
      <c r="S383" s="2"/>
      <c r="T383" s="2"/>
      <c r="U383" s="26"/>
      <c r="V383" s="18"/>
      <c r="W383" s="18"/>
      <c r="X383" s="2"/>
      <c r="Y383" s="2"/>
      <c r="Z383" s="2"/>
      <c r="AA383" s="19"/>
      <c r="AB383" s="2"/>
      <c r="AC383" s="2"/>
      <c r="AD383" s="2"/>
      <c r="AE383" s="2"/>
      <c r="AF383" s="2"/>
      <c r="AG383" s="2"/>
      <c r="AH383" s="2"/>
      <c r="AI383" s="2"/>
    </row>
    <row r="384" spans="19:35">
      <c r="S384" s="2"/>
      <c r="T384" s="2"/>
      <c r="U384" s="26"/>
      <c r="V384" s="18"/>
      <c r="W384" s="18"/>
      <c r="X384" s="2"/>
      <c r="Y384" s="2"/>
      <c r="Z384" s="2"/>
      <c r="AA384" s="19"/>
      <c r="AB384" s="2"/>
      <c r="AC384" s="2"/>
      <c r="AD384" s="2"/>
      <c r="AE384" s="2"/>
      <c r="AF384" s="2"/>
      <c r="AG384" s="2"/>
      <c r="AH384" s="2"/>
      <c r="AI384" s="2"/>
    </row>
    <row r="385" spans="19:35">
      <c r="S385" s="2"/>
      <c r="T385" s="2"/>
      <c r="U385" s="26"/>
      <c r="V385" s="18"/>
      <c r="W385" s="18"/>
      <c r="X385" s="2"/>
      <c r="Y385" s="2"/>
      <c r="Z385" s="2"/>
      <c r="AA385" s="19"/>
      <c r="AB385" s="2"/>
      <c r="AC385" s="2"/>
      <c r="AD385" s="2"/>
      <c r="AE385" s="2"/>
      <c r="AF385" s="2"/>
      <c r="AG385" s="2"/>
      <c r="AH385" s="2"/>
      <c r="AI385" s="2"/>
    </row>
    <row r="386" spans="19:35">
      <c r="S386" s="2"/>
      <c r="T386" s="2"/>
      <c r="U386" s="26"/>
      <c r="V386" s="18"/>
      <c r="W386" s="18"/>
      <c r="X386" s="2"/>
      <c r="Y386" s="2"/>
      <c r="Z386" s="2"/>
      <c r="AA386" s="19"/>
      <c r="AB386" s="2"/>
      <c r="AC386" s="2"/>
      <c r="AD386" s="2"/>
      <c r="AE386" s="2"/>
      <c r="AF386" s="2"/>
      <c r="AG386" s="2"/>
      <c r="AH386" s="2"/>
      <c r="AI386" s="2"/>
    </row>
    <row r="387" spans="19:35">
      <c r="S387" s="2"/>
      <c r="T387" s="2"/>
      <c r="U387" s="26"/>
      <c r="V387" s="18"/>
      <c r="W387" s="18"/>
      <c r="X387" s="2"/>
      <c r="Y387" s="2"/>
      <c r="Z387" s="2"/>
      <c r="AA387" s="19"/>
      <c r="AB387" s="2"/>
      <c r="AC387" s="2"/>
      <c r="AD387" s="2"/>
      <c r="AE387" s="2"/>
      <c r="AF387" s="2"/>
      <c r="AG387" s="2"/>
      <c r="AH387" s="2"/>
      <c r="AI387" s="2"/>
    </row>
    <row r="388" spans="19:35">
      <c r="S388" s="2"/>
      <c r="T388" s="2"/>
      <c r="U388" s="26"/>
      <c r="V388" s="18"/>
      <c r="W388" s="18"/>
      <c r="X388" s="2"/>
      <c r="Y388" s="2"/>
      <c r="Z388" s="2"/>
      <c r="AA388" s="19"/>
      <c r="AB388" s="2"/>
      <c r="AC388" s="2"/>
      <c r="AD388" s="2"/>
      <c r="AE388" s="2"/>
      <c r="AF388" s="2"/>
      <c r="AG388" s="2"/>
      <c r="AH388" s="2"/>
      <c r="AI388" s="2"/>
    </row>
    <row r="389" spans="19:35">
      <c r="S389" s="2"/>
      <c r="T389" s="2"/>
      <c r="U389" s="26"/>
      <c r="V389" s="18"/>
      <c r="W389" s="18"/>
      <c r="X389" s="2"/>
      <c r="Y389" s="2"/>
      <c r="Z389" s="2"/>
      <c r="AA389" s="19"/>
      <c r="AB389" s="2"/>
      <c r="AC389" s="2"/>
      <c r="AD389" s="2"/>
      <c r="AE389" s="2"/>
      <c r="AF389" s="2"/>
      <c r="AG389" s="2"/>
      <c r="AH389" s="2"/>
      <c r="AI389" s="2"/>
    </row>
    <row r="390" spans="19:35">
      <c r="S390" s="2"/>
      <c r="T390" s="2"/>
      <c r="U390" s="26"/>
      <c r="V390" s="18"/>
      <c r="W390" s="18"/>
      <c r="X390" s="2"/>
      <c r="Y390" s="2"/>
      <c r="Z390" s="2"/>
      <c r="AA390" s="19"/>
      <c r="AB390" s="2"/>
      <c r="AC390" s="2"/>
      <c r="AD390" s="2"/>
      <c r="AE390" s="2"/>
      <c r="AF390" s="2"/>
      <c r="AG390" s="2"/>
      <c r="AH390" s="2"/>
      <c r="AI390" s="2"/>
    </row>
    <row r="391" spans="19:35">
      <c r="S391" s="2"/>
      <c r="T391" s="2"/>
      <c r="U391" s="26"/>
      <c r="V391" s="18"/>
      <c r="W391" s="18"/>
      <c r="X391" s="2"/>
      <c r="Y391" s="2"/>
      <c r="Z391" s="2"/>
      <c r="AA391" s="19"/>
      <c r="AB391" s="2"/>
      <c r="AC391" s="2"/>
      <c r="AD391" s="2"/>
      <c r="AE391" s="2"/>
      <c r="AF391" s="2"/>
      <c r="AG391" s="2"/>
      <c r="AH391" s="2"/>
      <c r="AI391" s="2"/>
    </row>
    <row r="392" spans="19:35">
      <c r="S392" s="2"/>
      <c r="T392" s="2"/>
      <c r="U392" s="26"/>
      <c r="V392" s="18"/>
      <c r="W392" s="18"/>
      <c r="X392" s="2"/>
      <c r="Y392" s="2"/>
      <c r="Z392" s="2"/>
      <c r="AA392" s="19"/>
      <c r="AB392" s="2"/>
      <c r="AC392" s="2"/>
      <c r="AD392" s="2"/>
      <c r="AE392" s="2"/>
      <c r="AF392" s="2"/>
      <c r="AG392" s="2"/>
      <c r="AH392" s="2"/>
      <c r="AI392" s="2"/>
    </row>
    <row r="393" spans="19:35">
      <c r="S393" s="2"/>
      <c r="T393" s="2"/>
      <c r="U393" s="26"/>
      <c r="V393" s="18"/>
      <c r="W393" s="18"/>
      <c r="X393" s="2"/>
      <c r="Y393" s="2"/>
      <c r="Z393" s="2"/>
      <c r="AA393" s="19"/>
      <c r="AB393" s="2"/>
      <c r="AC393" s="2"/>
      <c r="AD393" s="2"/>
      <c r="AE393" s="2"/>
      <c r="AF393" s="2"/>
      <c r="AG393" s="2"/>
      <c r="AH393" s="2"/>
      <c r="AI393" s="2"/>
    </row>
    <row r="394" spans="19:35">
      <c r="S394" s="2"/>
      <c r="T394" s="2"/>
      <c r="U394" s="26"/>
      <c r="V394" s="18"/>
      <c r="W394" s="18"/>
      <c r="X394" s="2"/>
      <c r="Y394" s="2"/>
      <c r="Z394" s="2"/>
      <c r="AA394" s="19"/>
      <c r="AB394" s="2"/>
      <c r="AC394" s="2"/>
      <c r="AD394" s="2"/>
      <c r="AE394" s="2"/>
      <c r="AF394" s="2"/>
      <c r="AG394" s="2"/>
      <c r="AH394" s="2"/>
      <c r="AI394" s="2"/>
    </row>
    <row r="395" spans="19:35">
      <c r="S395" s="2"/>
      <c r="T395" s="2"/>
      <c r="U395" s="26"/>
      <c r="V395" s="18"/>
      <c r="W395" s="18"/>
      <c r="X395" s="2"/>
      <c r="Y395" s="2"/>
      <c r="Z395" s="2"/>
      <c r="AA395" s="19"/>
      <c r="AB395" s="2"/>
      <c r="AC395" s="2"/>
      <c r="AD395" s="2"/>
      <c r="AE395" s="2"/>
      <c r="AF395" s="2"/>
      <c r="AG395" s="2"/>
      <c r="AH395" s="2"/>
      <c r="AI395" s="2"/>
    </row>
    <row r="396" spans="19:35">
      <c r="S396" s="2"/>
      <c r="T396" s="2"/>
      <c r="U396" s="26"/>
      <c r="V396" s="18"/>
      <c r="W396" s="18"/>
      <c r="X396" s="2"/>
      <c r="Y396" s="2"/>
      <c r="Z396" s="2"/>
      <c r="AA396" s="19"/>
      <c r="AB396" s="2"/>
      <c r="AC396" s="2"/>
      <c r="AD396" s="2"/>
      <c r="AE396" s="2"/>
      <c r="AF396" s="2"/>
      <c r="AG396" s="2"/>
      <c r="AH396" s="2"/>
      <c r="AI396" s="2"/>
    </row>
    <row r="397" spans="19:35">
      <c r="S397" s="2"/>
      <c r="T397" s="2"/>
      <c r="U397" s="26"/>
      <c r="V397" s="18"/>
      <c r="W397" s="18"/>
      <c r="X397" s="2"/>
      <c r="Y397" s="2"/>
      <c r="Z397" s="2"/>
      <c r="AA397" s="19"/>
      <c r="AB397" s="2"/>
      <c r="AC397" s="2"/>
      <c r="AD397" s="2"/>
      <c r="AE397" s="2"/>
      <c r="AF397" s="2"/>
      <c r="AG397" s="2"/>
      <c r="AH397" s="2"/>
      <c r="AI397" s="2"/>
    </row>
    <row r="398" spans="19:35">
      <c r="S398" s="2"/>
      <c r="T398" s="2"/>
      <c r="U398" s="26"/>
      <c r="V398" s="18"/>
      <c r="W398" s="18"/>
      <c r="X398" s="2"/>
      <c r="Y398" s="2"/>
      <c r="Z398" s="2"/>
      <c r="AA398" s="19"/>
      <c r="AB398" s="2"/>
      <c r="AC398" s="2"/>
      <c r="AD398" s="2"/>
      <c r="AE398" s="2"/>
      <c r="AF398" s="2"/>
      <c r="AG398" s="2"/>
      <c r="AH398" s="2"/>
      <c r="AI398" s="2"/>
    </row>
    <row r="399" spans="19:35">
      <c r="S399" s="2"/>
      <c r="T399" s="2"/>
      <c r="U399" s="26"/>
      <c r="V399" s="18"/>
      <c r="W399" s="18"/>
      <c r="X399" s="2"/>
      <c r="Y399" s="2"/>
      <c r="Z399" s="2"/>
      <c r="AA399" s="19"/>
      <c r="AB399" s="2"/>
      <c r="AC399" s="2"/>
      <c r="AD399" s="2"/>
      <c r="AE399" s="2"/>
      <c r="AF399" s="2"/>
      <c r="AG399" s="2"/>
      <c r="AH399" s="2"/>
      <c r="AI399" s="2"/>
    </row>
    <row r="400" spans="19:35">
      <c r="S400" s="2"/>
      <c r="T400" s="2"/>
      <c r="U400" s="26"/>
      <c r="V400" s="18"/>
      <c r="W400" s="18"/>
      <c r="X400" s="2"/>
      <c r="Y400" s="2"/>
      <c r="Z400" s="2"/>
      <c r="AA400" s="19"/>
      <c r="AB400" s="2"/>
      <c r="AC400" s="2"/>
      <c r="AD400" s="2"/>
      <c r="AE400" s="2"/>
      <c r="AF400" s="2"/>
      <c r="AG400" s="2"/>
      <c r="AH400" s="2"/>
      <c r="AI400" s="2"/>
    </row>
    <row r="401" spans="19:35">
      <c r="S401" s="2"/>
      <c r="T401" s="2"/>
      <c r="U401" s="26"/>
      <c r="V401" s="18"/>
      <c r="W401" s="18"/>
      <c r="X401" s="2"/>
      <c r="Y401" s="2"/>
      <c r="Z401" s="2"/>
      <c r="AA401" s="19"/>
      <c r="AB401" s="2"/>
      <c r="AC401" s="2"/>
      <c r="AD401" s="2"/>
      <c r="AE401" s="2"/>
      <c r="AF401" s="2"/>
      <c r="AG401" s="2"/>
      <c r="AH401" s="2"/>
      <c r="AI401" s="2"/>
    </row>
    <row r="402" spans="19:35">
      <c r="S402" s="2"/>
      <c r="T402" s="2"/>
      <c r="U402" s="26"/>
      <c r="V402" s="18"/>
      <c r="W402" s="18"/>
      <c r="X402" s="2"/>
      <c r="Y402" s="2"/>
      <c r="Z402" s="2"/>
      <c r="AA402" s="19"/>
      <c r="AB402" s="2"/>
      <c r="AC402" s="2"/>
      <c r="AD402" s="2"/>
      <c r="AE402" s="2"/>
      <c r="AF402" s="2"/>
      <c r="AG402" s="2"/>
      <c r="AH402" s="2"/>
      <c r="AI402" s="2"/>
    </row>
    <row r="403" spans="19:35">
      <c r="S403" s="2"/>
      <c r="T403" s="2"/>
      <c r="U403" s="26"/>
      <c r="V403" s="18"/>
      <c r="W403" s="18"/>
      <c r="X403" s="2"/>
      <c r="Y403" s="2"/>
      <c r="Z403" s="2"/>
      <c r="AA403" s="19"/>
      <c r="AB403" s="2"/>
      <c r="AC403" s="2"/>
      <c r="AD403" s="2"/>
      <c r="AE403" s="2"/>
      <c r="AF403" s="2"/>
      <c r="AG403" s="2"/>
      <c r="AH403" s="2"/>
      <c r="AI403" s="2"/>
    </row>
    <row r="404" spans="19:35">
      <c r="S404" s="2"/>
      <c r="T404" s="2"/>
      <c r="U404" s="26"/>
      <c r="V404" s="18"/>
      <c r="W404" s="18"/>
      <c r="X404" s="2"/>
      <c r="Y404" s="2"/>
      <c r="Z404" s="2"/>
      <c r="AA404" s="19"/>
      <c r="AB404" s="2"/>
      <c r="AC404" s="2"/>
      <c r="AD404" s="2"/>
      <c r="AE404" s="2"/>
      <c r="AF404" s="2"/>
      <c r="AG404" s="2"/>
      <c r="AH404" s="2"/>
      <c r="AI404" s="2"/>
    </row>
    <row r="405" spans="19:35">
      <c r="S405" s="2"/>
      <c r="T405" s="2"/>
      <c r="U405" s="26"/>
      <c r="V405" s="18"/>
      <c r="W405" s="18"/>
      <c r="X405" s="2"/>
      <c r="Y405" s="2"/>
      <c r="Z405" s="2"/>
      <c r="AA405" s="19"/>
      <c r="AB405" s="2"/>
      <c r="AC405" s="2"/>
      <c r="AD405" s="2"/>
      <c r="AE405" s="2"/>
      <c r="AF405" s="2"/>
      <c r="AG405" s="2"/>
      <c r="AH405" s="2"/>
      <c r="AI405" s="2"/>
    </row>
    <row r="406" spans="19:35">
      <c r="S406" s="2"/>
      <c r="T406" s="2"/>
      <c r="U406" s="26"/>
      <c r="V406" s="18"/>
      <c r="W406" s="18"/>
      <c r="X406" s="2"/>
      <c r="Y406" s="2"/>
      <c r="Z406" s="2"/>
      <c r="AA406" s="19"/>
      <c r="AB406" s="2"/>
      <c r="AC406" s="2"/>
      <c r="AD406" s="2"/>
      <c r="AE406" s="2"/>
      <c r="AF406" s="2"/>
      <c r="AG406" s="2"/>
      <c r="AH406" s="2"/>
      <c r="AI406" s="2"/>
    </row>
    <row r="407" spans="19:35">
      <c r="S407" s="2"/>
      <c r="T407" s="2"/>
      <c r="U407" s="26"/>
      <c r="V407" s="18"/>
      <c r="W407" s="18"/>
      <c r="X407" s="2"/>
      <c r="Y407" s="2"/>
      <c r="Z407" s="2"/>
      <c r="AA407" s="19"/>
      <c r="AB407" s="2"/>
      <c r="AC407" s="2"/>
      <c r="AD407" s="2"/>
      <c r="AE407" s="2"/>
      <c r="AF407" s="2"/>
      <c r="AG407" s="2"/>
      <c r="AH407" s="2"/>
      <c r="AI407" s="2"/>
    </row>
    <row r="408" spans="19:35">
      <c r="S408" s="2"/>
      <c r="T408" s="2"/>
      <c r="U408" s="26"/>
      <c r="V408" s="18"/>
      <c r="W408" s="18"/>
      <c r="X408" s="2"/>
      <c r="Y408" s="2"/>
      <c r="Z408" s="2"/>
      <c r="AA408" s="19"/>
      <c r="AB408" s="2"/>
      <c r="AC408" s="2"/>
      <c r="AD408" s="2"/>
      <c r="AE408" s="2"/>
      <c r="AF408" s="2"/>
      <c r="AG408" s="2"/>
      <c r="AH408" s="2"/>
      <c r="AI408" s="2"/>
    </row>
    <row r="409" spans="19:35">
      <c r="S409" s="2"/>
      <c r="T409" s="2"/>
      <c r="U409" s="26"/>
      <c r="V409" s="18"/>
      <c r="W409" s="18"/>
      <c r="X409" s="2"/>
      <c r="Y409" s="2"/>
      <c r="Z409" s="2"/>
      <c r="AA409" s="19"/>
      <c r="AB409" s="2"/>
      <c r="AC409" s="2"/>
      <c r="AD409" s="2"/>
      <c r="AE409" s="2"/>
      <c r="AF409" s="2"/>
      <c r="AG409" s="2"/>
      <c r="AH409" s="2"/>
      <c r="AI409" s="2"/>
    </row>
    <row r="410" spans="19:35">
      <c r="S410" s="2"/>
      <c r="T410" s="2"/>
      <c r="U410" s="26"/>
      <c r="V410" s="18"/>
      <c r="W410" s="18"/>
      <c r="X410" s="2"/>
      <c r="Y410" s="2"/>
      <c r="Z410" s="2"/>
      <c r="AA410" s="19"/>
      <c r="AB410" s="2"/>
      <c r="AC410" s="2"/>
      <c r="AD410" s="2"/>
      <c r="AE410" s="2"/>
      <c r="AF410" s="2"/>
      <c r="AG410" s="2"/>
      <c r="AH410" s="2"/>
      <c r="AI410" s="2"/>
    </row>
    <row r="411" spans="19:35">
      <c r="S411" s="2"/>
      <c r="T411" s="2"/>
      <c r="U411" s="26"/>
      <c r="V411" s="18"/>
      <c r="W411" s="18"/>
      <c r="X411" s="2"/>
      <c r="Y411" s="2"/>
      <c r="Z411" s="2"/>
      <c r="AA411" s="19"/>
      <c r="AB411" s="2"/>
      <c r="AC411" s="2"/>
      <c r="AD411" s="2"/>
      <c r="AE411" s="2"/>
      <c r="AF411" s="2"/>
      <c r="AG411" s="2"/>
      <c r="AH411" s="2"/>
      <c r="AI411" s="2"/>
    </row>
    <row r="412" spans="19:35">
      <c r="S412" s="2"/>
      <c r="T412" s="2"/>
      <c r="U412" s="26"/>
      <c r="V412" s="18"/>
      <c r="W412" s="18"/>
      <c r="X412" s="2"/>
      <c r="Y412" s="2"/>
      <c r="Z412" s="2"/>
      <c r="AA412" s="19"/>
      <c r="AB412" s="2"/>
      <c r="AC412" s="2"/>
      <c r="AD412" s="2"/>
      <c r="AE412" s="2"/>
      <c r="AF412" s="2"/>
      <c r="AG412" s="2"/>
      <c r="AH412" s="2"/>
      <c r="AI412" s="2"/>
    </row>
    <row r="413" spans="19:35">
      <c r="S413" s="2"/>
      <c r="T413" s="2"/>
      <c r="U413" s="26"/>
      <c r="V413" s="18"/>
      <c r="W413" s="18"/>
      <c r="X413" s="2"/>
      <c r="Y413" s="2"/>
      <c r="Z413" s="2"/>
      <c r="AA413" s="19"/>
      <c r="AB413" s="2"/>
      <c r="AC413" s="2"/>
      <c r="AD413" s="2"/>
      <c r="AE413" s="2"/>
      <c r="AF413" s="2"/>
      <c r="AG413" s="2"/>
      <c r="AH413" s="2"/>
      <c r="AI413" s="2"/>
    </row>
    <row r="414" spans="19:35">
      <c r="S414" s="2"/>
      <c r="T414" s="2"/>
      <c r="U414" s="26"/>
      <c r="V414" s="18"/>
      <c r="W414" s="18"/>
      <c r="X414" s="2"/>
      <c r="Y414" s="2"/>
      <c r="Z414" s="2"/>
      <c r="AA414" s="19"/>
      <c r="AB414" s="2"/>
      <c r="AC414" s="2"/>
      <c r="AD414" s="2"/>
      <c r="AE414" s="2"/>
      <c r="AF414" s="2"/>
      <c r="AG414" s="2"/>
      <c r="AH414" s="2"/>
      <c r="AI414" s="2"/>
    </row>
    <row r="415" spans="19:35">
      <c r="S415" s="2"/>
      <c r="T415" s="2"/>
      <c r="U415" s="26"/>
      <c r="V415" s="18"/>
      <c r="W415" s="18"/>
      <c r="X415" s="2"/>
      <c r="Y415" s="2"/>
      <c r="Z415" s="2"/>
      <c r="AA415" s="19"/>
      <c r="AB415" s="2"/>
      <c r="AC415" s="2"/>
      <c r="AD415" s="2"/>
      <c r="AE415" s="2"/>
      <c r="AF415" s="2"/>
      <c r="AG415" s="2"/>
      <c r="AH415" s="2"/>
      <c r="AI415" s="2"/>
    </row>
    <row r="416" spans="19:35">
      <c r="S416" s="2"/>
      <c r="T416" s="2"/>
      <c r="U416" s="26"/>
      <c r="V416" s="18"/>
      <c r="W416" s="18"/>
      <c r="X416" s="2"/>
      <c r="Y416" s="2"/>
      <c r="Z416" s="2"/>
      <c r="AA416" s="19"/>
      <c r="AB416" s="2"/>
      <c r="AC416" s="2"/>
      <c r="AD416" s="2"/>
      <c r="AE416" s="2"/>
      <c r="AF416" s="2"/>
      <c r="AG416" s="2"/>
      <c r="AH416" s="2"/>
      <c r="AI416" s="2"/>
    </row>
    <row r="417" spans="19:35">
      <c r="S417" s="2"/>
      <c r="T417" s="2"/>
      <c r="U417" s="26"/>
      <c r="V417" s="18"/>
      <c r="W417" s="18"/>
      <c r="X417" s="2"/>
      <c r="Y417" s="2"/>
      <c r="Z417" s="2"/>
      <c r="AA417" s="19"/>
      <c r="AB417" s="2"/>
      <c r="AC417" s="2"/>
      <c r="AD417" s="2"/>
      <c r="AE417" s="2"/>
      <c r="AF417" s="2"/>
      <c r="AG417" s="2"/>
      <c r="AH417" s="2"/>
      <c r="AI417" s="2"/>
    </row>
    <row r="418" spans="19:35">
      <c r="S418" s="2"/>
      <c r="T418" s="2"/>
      <c r="U418" s="26"/>
      <c r="V418" s="18"/>
      <c r="W418" s="18"/>
      <c r="X418" s="2"/>
      <c r="Y418" s="2"/>
      <c r="Z418" s="2"/>
      <c r="AA418" s="19"/>
      <c r="AB418" s="2"/>
      <c r="AC418" s="2"/>
      <c r="AD418" s="2"/>
      <c r="AE418" s="2"/>
      <c r="AF418" s="2"/>
      <c r="AG418" s="2"/>
      <c r="AH418" s="2"/>
      <c r="AI418" s="2"/>
    </row>
    <row r="419" spans="19:35">
      <c r="S419" s="2"/>
      <c r="T419" s="2"/>
      <c r="U419" s="26"/>
      <c r="V419" s="18"/>
      <c r="W419" s="18"/>
      <c r="X419" s="2"/>
      <c r="Y419" s="2"/>
      <c r="Z419" s="2"/>
      <c r="AA419" s="19"/>
      <c r="AB419" s="2"/>
      <c r="AC419" s="2"/>
      <c r="AD419" s="2"/>
      <c r="AE419" s="2"/>
      <c r="AF419" s="2"/>
      <c r="AG419" s="2"/>
      <c r="AH419" s="2"/>
      <c r="AI419" s="2"/>
    </row>
    <row r="420" spans="19:35">
      <c r="S420" s="2"/>
      <c r="T420" s="2"/>
      <c r="U420" s="26"/>
      <c r="V420" s="18"/>
      <c r="W420" s="18"/>
      <c r="X420" s="2"/>
      <c r="Y420" s="2"/>
      <c r="Z420" s="2"/>
      <c r="AA420" s="19"/>
      <c r="AB420" s="2"/>
      <c r="AC420" s="2"/>
      <c r="AD420" s="2"/>
      <c r="AE420" s="2"/>
      <c r="AF420" s="2"/>
      <c r="AG420" s="2"/>
      <c r="AH420" s="2"/>
      <c r="AI420" s="2"/>
    </row>
    <row r="421" spans="19:35">
      <c r="S421" s="2"/>
      <c r="T421" s="2"/>
      <c r="U421" s="26"/>
      <c r="V421" s="18"/>
      <c r="W421" s="18"/>
      <c r="X421" s="2"/>
      <c r="Y421" s="2"/>
      <c r="Z421" s="2"/>
      <c r="AA421" s="19"/>
      <c r="AB421" s="2"/>
      <c r="AC421" s="2"/>
      <c r="AD421" s="2"/>
      <c r="AE421" s="2"/>
      <c r="AF421" s="2"/>
      <c r="AG421" s="2"/>
      <c r="AH421" s="2"/>
      <c r="AI421" s="2"/>
    </row>
    <row r="422" spans="19:35">
      <c r="S422" s="2"/>
      <c r="T422" s="2"/>
      <c r="U422" s="26"/>
      <c r="V422" s="18"/>
      <c r="W422" s="18"/>
      <c r="X422" s="2"/>
      <c r="Y422" s="2"/>
      <c r="Z422" s="2"/>
      <c r="AA422" s="19"/>
      <c r="AB422" s="2"/>
      <c r="AC422" s="2"/>
      <c r="AD422" s="2"/>
      <c r="AE422" s="2"/>
      <c r="AF422" s="2"/>
      <c r="AG422" s="2"/>
      <c r="AH422" s="2"/>
      <c r="AI422" s="2"/>
    </row>
    <row r="423" spans="19:35">
      <c r="S423" s="2"/>
      <c r="T423" s="2"/>
      <c r="U423" s="26"/>
      <c r="V423" s="18"/>
      <c r="W423" s="18"/>
      <c r="X423" s="2"/>
      <c r="Y423" s="2"/>
      <c r="Z423" s="2"/>
      <c r="AA423" s="19"/>
      <c r="AB423" s="2"/>
      <c r="AC423" s="2"/>
      <c r="AD423" s="2"/>
      <c r="AE423" s="2"/>
      <c r="AF423" s="2"/>
      <c r="AG423" s="2"/>
      <c r="AH423" s="2"/>
      <c r="AI423" s="2"/>
    </row>
    <row r="424" spans="19:35">
      <c r="S424" s="2"/>
      <c r="T424" s="2"/>
      <c r="U424" s="26"/>
      <c r="V424" s="18"/>
      <c r="W424" s="18"/>
      <c r="X424" s="2"/>
      <c r="Y424" s="2"/>
      <c r="Z424" s="2"/>
      <c r="AA424" s="19"/>
      <c r="AB424" s="2"/>
      <c r="AC424" s="2"/>
      <c r="AD424" s="2"/>
      <c r="AE424" s="2"/>
      <c r="AF424" s="2"/>
      <c r="AG424" s="2"/>
      <c r="AH424" s="2"/>
      <c r="AI424" s="2"/>
    </row>
    <row r="425" spans="19:35">
      <c r="S425" s="2"/>
      <c r="T425" s="2"/>
      <c r="U425" s="26"/>
      <c r="V425" s="18"/>
      <c r="W425" s="18"/>
      <c r="X425" s="2"/>
      <c r="Y425" s="2"/>
      <c r="Z425" s="2"/>
      <c r="AA425" s="19"/>
      <c r="AB425" s="2"/>
      <c r="AC425" s="2"/>
      <c r="AD425" s="2"/>
      <c r="AE425" s="2"/>
      <c r="AF425" s="2"/>
      <c r="AG425" s="2"/>
      <c r="AH425" s="2"/>
      <c r="AI425" s="2"/>
    </row>
    <row r="426" spans="19:35">
      <c r="S426" s="2"/>
      <c r="T426" s="2"/>
      <c r="U426" s="26"/>
      <c r="V426" s="18"/>
      <c r="W426" s="18"/>
      <c r="X426" s="2"/>
      <c r="Y426" s="2"/>
      <c r="Z426" s="2"/>
      <c r="AA426" s="19"/>
      <c r="AB426" s="2"/>
      <c r="AC426" s="2"/>
      <c r="AD426" s="2"/>
      <c r="AE426" s="2"/>
      <c r="AF426" s="2"/>
      <c r="AG426" s="2"/>
      <c r="AH426" s="2"/>
      <c r="AI426" s="2"/>
    </row>
    <row r="427" spans="19:35">
      <c r="S427" s="2"/>
      <c r="T427" s="2"/>
      <c r="U427" s="26"/>
      <c r="V427" s="18"/>
      <c r="W427" s="18"/>
      <c r="X427" s="2"/>
      <c r="Y427" s="2"/>
      <c r="Z427" s="2"/>
      <c r="AA427" s="19"/>
      <c r="AB427" s="2"/>
      <c r="AC427" s="2"/>
      <c r="AD427" s="2"/>
      <c r="AE427" s="2"/>
      <c r="AF427" s="2"/>
      <c r="AG427" s="2"/>
      <c r="AH427" s="2"/>
      <c r="AI427" s="2"/>
    </row>
    <row r="428" spans="19:35">
      <c r="S428" s="2"/>
      <c r="T428" s="2"/>
      <c r="U428" s="26"/>
      <c r="V428" s="18"/>
      <c r="W428" s="18"/>
      <c r="X428" s="2"/>
      <c r="Y428" s="2"/>
      <c r="Z428" s="2"/>
      <c r="AA428" s="19"/>
      <c r="AB428" s="2"/>
      <c r="AC428" s="2"/>
      <c r="AD428" s="2"/>
      <c r="AE428" s="2"/>
      <c r="AF428" s="2"/>
      <c r="AG428" s="2"/>
      <c r="AH428" s="2"/>
      <c r="AI428" s="2"/>
    </row>
    <row r="429" spans="19:35">
      <c r="S429" s="2"/>
      <c r="T429" s="2"/>
      <c r="U429" s="26"/>
      <c r="V429" s="18"/>
      <c r="W429" s="18"/>
      <c r="X429" s="2"/>
      <c r="Y429" s="2"/>
      <c r="Z429" s="2"/>
      <c r="AA429" s="19"/>
      <c r="AB429" s="2"/>
      <c r="AC429" s="2"/>
      <c r="AD429" s="2"/>
      <c r="AE429" s="2"/>
      <c r="AF429" s="2"/>
      <c r="AG429" s="2"/>
      <c r="AH429" s="2"/>
      <c r="AI429" s="2"/>
    </row>
    <row r="430" spans="19:35">
      <c r="S430" s="2"/>
      <c r="T430" s="2"/>
      <c r="U430" s="26"/>
      <c r="V430" s="18"/>
      <c r="W430" s="18"/>
      <c r="X430" s="2"/>
      <c r="Y430" s="2"/>
      <c r="Z430" s="2"/>
      <c r="AA430" s="19"/>
      <c r="AB430" s="2"/>
      <c r="AC430" s="2"/>
      <c r="AD430" s="2"/>
      <c r="AE430" s="2"/>
      <c r="AF430" s="2"/>
      <c r="AG430" s="2"/>
      <c r="AH430" s="2"/>
      <c r="AI430" s="2"/>
    </row>
    <row r="431" spans="19:35">
      <c r="S431" s="2"/>
      <c r="T431" s="2"/>
      <c r="U431" s="26"/>
      <c r="V431" s="18"/>
      <c r="W431" s="18"/>
      <c r="X431" s="2"/>
      <c r="Y431" s="2"/>
      <c r="Z431" s="2"/>
      <c r="AA431" s="19"/>
      <c r="AB431" s="2"/>
      <c r="AC431" s="2"/>
      <c r="AD431" s="2"/>
      <c r="AE431" s="2"/>
      <c r="AF431" s="2"/>
      <c r="AG431" s="2"/>
      <c r="AH431" s="2"/>
      <c r="AI431" s="2"/>
    </row>
    <row r="432" spans="19:35">
      <c r="S432" s="2"/>
      <c r="T432" s="2"/>
      <c r="U432" s="26"/>
      <c r="V432" s="18"/>
      <c r="W432" s="18"/>
      <c r="X432" s="2"/>
      <c r="Y432" s="2"/>
      <c r="Z432" s="2"/>
      <c r="AA432" s="19"/>
      <c r="AB432" s="2"/>
      <c r="AC432" s="2"/>
      <c r="AD432" s="2"/>
      <c r="AE432" s="2"/>
      <c r="AF432" s="2"/>
      <c r="AG432" s="2"/>
      <c r="AH432" s="2"/>
      <c r="AI432" s="2"/>
    </row>
    <row r="433" spans="19:35">
      <c r="S433" s="2"/>
      <c r="T433" s="2"/>
      <c r="U433" s="26"/>
      <c r="V433" s="18"/>
      <c r="W433" s="18"/>
      <c r="X433" s="2"/>
      <c r="Y433" s="2"/>
      <c r="Z433" s="2"/>
      <c r="AA433" s="19"/>
      <c r="AB433" s="2"/>
      <c r="AC433" s="2"/>
      <c r="AD433" s="2"/>
      <c r="AE433" s="2"/>
      <c r="AF433" s="2"/>
      <c r="AG433" s="2"/>
      <c r="AH433" s="2"/>
      <c r="AI433" s="2"/>
    </row>
    <row r="434" spans="19:35">
      <c r="S434" s="2"/>
      <c r="T434" s="2"/>
      <c r="U434" s="26"/>
      <c r="V434" s="18"/>
      <c r="W434" s="18"/>
      <c r="X434" s="2"/>
      <c r="Y434" s="2"/>
      <c r="Z434" s="2"/>
      <c r="AA434" s="19"/>
      <c r="AB434" s="2"/>
      <c r="AC434" s="2"/>
      <c r="AD434" s="2"/>
      <c r="AE434" s="2"/>
      <c r="AF434" s="2"/>
      <c r="AG434" s="2"/>
      <c r="AH434" s="2"/>
      <c r="AI434" s="2"/>
    </row>
    <row r="435" spans="19:35">
      <c r="S435" s="2"/>
      <c r="T435" s="2"/>
      <c r="U435" s="26"/>
      <c r="V435" s="18"/>
      <c r="W435" s="18"/>
      <c r="X435" s="2"/>
      <c r="Y435" s="2"/>
      <c r="Z435" s="2"/>
      <c r="AA435" s="19"/>
      <c r="AB435" s="2"/>
      <c r="AC435" s="2"/>
      <c r="AD435" s="2"/>
      <c r="AE435" s="2"/>
      <c r="AF435" s="2"/>
      <c r="AG435" s="2"/>
      <c r="AH435" s="2"/>
      <c r="AI435" s="2"/>
    </row>
    <row r="436" spans="19:35">
      <c r="S436" s="2"/>
      <c r="T436" s="2"/>
      <c r="U436" s="26"/>
      <c r="V436" s="18"/>
      <c r="W436" s="18"/>
      <c r="X436" s="2"/>
      <c r="Y436" s="2"/>
      <c r="Z436" s="2"/>
      <c r="AA436" s="19"/>
      <c r="AB436" s="2"/>
      <c r="AC436" s="2"/>
      <c r="AD436" s="2"/>
      <c r="AE436" s="2"/>
      <c r="AF436" s="2"/>
      <c r="AG436" s="2"/>
      <c r="AH436" s="2"/>
      <c r="AI436" s="2"/>
    </row>
    <row r="437" spans="19:35">
      <c r="S437" s="2"/>
      <c r="T437" s="2"/>
      <c r="U437" s="26"/>
      <c r="V437" s="18"/>
      <c r="W437" s="18"/>
      <c r="X437" s="2"/>
      <c r="Y437" s="2"/>
      <c r="Z437" s="2"/>
      <c r="AA437" s="19"/>
      <c r="AB437" s="2"/>
      <c r="AC437" s="2"/>
      <c r="AD437" s="2"/>
      <c r="AE437" s="2"/>
      <c r="AF437" s="2"/>
      <c r="AG437" s="2"/>
      <c r="AH437" s="2"/>
      <c r="AI437" s="2"/>
    </row>
    <row r="438" spans="19:35">
      <c r="S438" s="2"/>
      <c r="T438" s="2"/>
      <c r="U438" s="26"/>
      <c r="V438" s="18"/>
      <c r="W438" s="18"/>
      <c r="X438" s="2"/>
      <c r="Y438" s="2"/>
      <c r="Z438" s="2"/>
      <c r="AA438" s="19"/>
      <c r="AB438" s="2"/>
      <c r="AC438" s="2"/>
      <c r="AD438" s="2"/>
      <c r="AE438" s="2"/>
      <c r="AF438" s="2"/>
      <c r="AG438" s="2"/>
      <c r="AH438" s="2"/>
      <c r="AI438" s="2"/>
    </row>
    <row r="439" spans="19:35">
      <c r="S439" s="2"/>
      <c r="T439" s="2"/>
      <c r="U439" s="26"/>
      <c r="V439" s="18"/>
      <c r="W439" s="18"/>
      <c r="X439" s="2"/>
      <c r="Y439" s="2"/>
      <c r="Z439" s="2"/>
      <c r="AA439" s="19"/>
      <c r="AB439" s="2"/>
      <c r="AC439" s="2"/>
      <c r="AD439" s="2"/>
      <c r="AE439" s="2"/>
      <c r="AF439" s="2"/>
      <c r="AG439" s="2"/>
      <c r="AH439" s="2"/>
      <c r="AI439" s="2"/>
    </row>
    <row r="440" spans="19:35">
      <c r="S440" s="2"/>
      <c r="T440" s="2"/>
      <c r="U440" s="26"/>
      <c r="V440" s="18"/>
      <c r="W440" s="18"/>
      <c r="X440" s="2"/>
      <c r="Y440" s="2"/>
      <c r="Z440" s="2"/>
      <c r="AA440" s="19"/>
      <c r="AB440" s="2"/>
      <c r="AC440" s="2"/>
      <c r="AD440" s="2"/>
      <c r="AE440" s="2"/>
      <c r="AF440" s="2"/>
      <c r="AG440" s="2"/>
      <c r="AH440" s="2"/>
      <c r="AI440" s="2"/>
    </row>
    <row r="441" spans="19:35">
      <c r="S441" s="2"/>
      <c r="T441" s="2"/>
      <c r="U441" s="26"/>
      <c r="V441" s="18"/>
      <c r="W441" s="18"/>
      <c r="X441" s="2"/>
      <c r="Y441" s="2"/>
      <c r="Z441" s="2"/>
      <c r="AA441" s="19"/>
      <c r="AB441" s="2"/>
      <c r="AC441" s="2"/>
      <c r="AD441" s="2"/>
      <c r="AE441" s="2"/>
      <c r="AF441" s="2"/>
      <c r="AG441" s="2"/>
      <c r="AH441" s="2"/>
      <c r="AI441" s="2"/>
    </row>
    <row r="442" spans="19:35">
      <c r="S442" s="2"/>
      <c r="T442" s="2"/>
      <c r="U442" s="26"/>
      <c r="V442" s="18"/>
      <c r="W442" s="18"/>
      <c r="X442" s="2"/>
      <c r="Y442" s="2"/>
      <c r="Z442" s="2"/>
      <c r="AA442" s="19"/>
      <c r="AB442" s="2"/>
      <c r="AC442" s="2"/>
      <c r="AD442" s="2"/>
      <c r="AE442" s="2"/>
      <c r="AF442" s="2"/>
      <c r="AG442" s="2"/>
      <c r="AH442" s="2"/>
      <c r="AI442" s="2"/>
    </row>
    <row r="443" spans="19:35">
      <c r="S443" s="2"/>
      <c r="T443" s="2"/>
      <c r="U443" s="26"/>
      <c r="V443" s="18"/>
      <c r="W443" s="18"/>
      <c r="X443" s="2"/>
      <c r="Y443" s="2"/>
      <c r="Z443" s="2"/>
      <c r="AA443" s="19"/>
      <c r="AB443" s="2"/>
      <c r="AC443" s="2"/>
      <c r="AD443" s="2"/>
      <c r="AE443" s="2"/>
      <c r="AF443" s="2"/>
      <c r="AG443" s="2"/>
      <c r="AH443" s="2"/>
      <c r="AI443" s="2"/>
    </row>
    <row r="444" spans="19:35">
      <c r="S444" s="2"/>
      <c r="T444" s="2"/>
      <c r="U444" s="26"/>
      <c r="V444" s="18"/>
      <c r="W444" s="18"/>
      <c r="X444" s="2"/>
      <c r="Y444" s="2"/>
      <c r="Z444" s="2"/>
      <c r="AA444" s="19"/>
      <c r="AB444" s="2"/>
      <c r="AC444" s="2"/>
      <c r="AD444" s="2"/>
      <c r="AE444" s="2"/>
      <c r="AF444" s="2"/>
      <c r="AG444" s="2"/>
      <c r="AH444" s="2"/>
      <c r="AI444" s="2"/>
    </row>
    <row r="445" spans="19:35">
      <c r="S445" s="2"/>
      <c r="T445" s="2"/>
      <c r="U445" s="26"/>
      <c r="V445" s="18"/>
      <c r="W445" s="18"/>
      <c r="X445" s="2"/>
      <c r="Y445" s="2"/>
      <c r="Z445" s="2"/>
      <c r="AA445" s="19"/>
      <c r="AB445" s="2"/>
      <c r="AC445" s="2"/>
      <c r="AD445" s="2"/>
      <c r="AE445" s="2"/>
      <c r="AF445" s="2"/>
      <c r="AG445" s="2"/>
      <c r="AH445" s="2"/>
      <c r="AI445" s="2"/>
    </row>
    <row r="446" spans="19:35">
      <c r="S446" s="2"/>
      <c r="T446" s="2"/>
      <c r="U446" s="26"/>
      <c r="V446" s="18"/>
      <c r="W446" s="18"/>
      <c r="X446" s="2"/>
      <c r="Y446" s="2"/>
      <c r="Z446" s="2"/>
      <c r="AA446" s="19"/>
      <c r="AB446" s="2"/>
      <c r="AC446" s="2"/>
      <c r="AD446" s="2"/>
      <c r="AE446" s="2"/>
      <c r="AF446" s="2"/>
      <c r="AG446" s="2"/>
      <c r="AH446" s="2"/>
      <c r="AI446" s="2"/>
    </row>
    <row r="447" spans="19:35">
      <c r="S447" s="2"/>
      <c r="T447" s="2"/>
      <c r="U447" s="26"/>
      <c r="V447" s="18"/>
      <c r="W447" s="18"/>
      <c r="X447" s="2"/>
      <c r="Y447" s="2"/>
      <c r="Z447" s="2"/>
      <c r="AA447" s="19"/>
      <c r="AB447" s="2"/>
      <c r="AC447" s="2"/>
      <c r="AD447" s="2"/>
      <c r="AE447" s="2"/>
      <c r="AF447" s="2"/>
      <c r="AG447" s="2"/>
      <c r="AH447" s="2"/>
      <c r="AI447" s="2"/>
    </row>
    <row r="448" spans="19:35">
      <c r="S448" s="2"/>
      <c r="T448" s="2"/>
      <c r="U448" s="26"/>
      <c r="V448" s="18"/>
      <c r="W448" s="18"/>
      <c r="X448" s="2"/>
      <c r="Y448" s="2"/>
      <c r="Z448" s="2"/>
      <c r="AA448" s="19"/>
      <c r="AB448" s="2"/>
      <c r="AC448" s="2"/>
      <c r="AD448" s="2"/>
      <c r="AE448" s="2"/>
      <c r="AF448" s="2"/>
      <c r="AG448" s="2"/>
      <c r="AH448" s="2"/>
      <c r="AI448" s="2"/>
    </row>
    <row r="449" spans="19:35">
      <c r="S449" s="2"/>
      <c r="T449" s="2"/>
      <c r="U449" s="26"/>
      <c r="V449" s="18"/>
      <c r="W449" s="18"/>
      <c r="X449" s="2"/>
      <c r="Y449" s="2"/>
      <c r="Z449" s="2"/>
      <c r="AA449" s="19"/>
      <c r="AB449" s="2"/>
      <c r="AC449" s="2"/>
      <c r="AD449" s="2"/>
      <c r="AE449" s="2"/>
      <c r="AF449" s="2"/>
      <c r="AG449" s="2"/>
      <c r="AH449" s="2"/>
      <c r="AI449" s="2"/>
    </row>
    <row r="450" spans="19:35">
      <c r="S450" s="2"/>
      <c r="T450" s="2"/>
      <c r="U450" s="26"/>
      <c r="V450" s="18"/>
      <c r="W450" s="18"/>
      <c r="X450" s="2"/>
      <c r="Y450" s="2"/>
      <c r="Z450" s="2"/>
      <c r="AA450" s="19"/>
      <c r="AB450" s="2"/>
      <c r="AC450" s="2"/>
      <c r="AD450" s="2"/>
      <c r="AE450" s="2"/>
      <c r="AF450" s="2"/>
      <c r="AG450" s="2"/>
      <c r="AH450" s="2"/>
      <c r="AI450" s="2"/>
    </row>
    <row r="451" spans="19:35">
      <c r="S451" s="2"/>
      <c r="T451" s="2"/>
      <c r="U451" s="26"/>
      <c r="V451" s="18"/>
      <c r="W451" s="18"/>
      <c r="X451" s="2"/>
      <c r="Y451" s="2"/>
      <c r="Z451" s="2"/>
      <c r="AA451" s="19"/>
      <c r="AB451" s="2"/>
      <c r="AC451" s="2"/>
      <c r="AD451" s="2"/>
      <c r="AE451" s="2"/>
      <c r="AF451" s="2"/>
      <c r="AG451" s="2"/>
      <c r="AH451" s="2"/>
      <c r="AI451" s="2"/>
    </row>
    <row r="452" spans="19:35">
      <c r="S452" s="2"/>
      <c r="T452" s="2"/>
      <c r="U452" s="26"/>
      <c r="V452" s="18"/>
      <c r="W452" s="18"/>
      <c r="X452" s="2"/>
      <c r="Y452" s="2"/>
      <c r="Z452" s="2"/>
      <c r="AA452" s="19"/>
      <c r="AB452" s="2"/>
      <c r="AC452" s="2"/>
      <c r="AD452" s="2"/>
      <c r="AE452" s="2"/>
      <c r="AF452" s="2"/>
      <c r="AG452" s="2"/>
      <c r="AH452" s="2"/>
      <c r="AI452" s="2"/>
    </row>
    <row r="453" spans="19:35">
      <c r="S453" s="2"/>
      <c r="T453" s="2"/>
      <c r="U453" s="26"/>
      <c r="V453" s="18"/>
      <c r="W453" s="18"/>
      <c r="X453" s="2"/>
      <c r="Y453" s="2"/>
      <c r="Z453" s="2"/>
      <c r="AA453" s="19"/>
      <c r="AB453" s="2"/>
      <c r="AC453" s="2"/>
      <c r="AD453" s="2"/>
      <c r="AE453" s="2"/>
      <c r="AF453" s="2"/>
      <c r="AG453" s="2"/>
      <c r="AH453" s="2"/>
      <c r="AI453" s="2"/>
    </row>
    <row r="454" spans="19:35">
      <c r="S454" s="2"/>
      <c r="T454" s="2"/>
      <c r="U454" s="26"/>
      <c r="V454" s="18"/>
      <c r="W454" s="18"/>
      <c r="X454" s="2"/>
      <c r="Y454" s="2"/>
      <c r="Z454" s="2"/>
      <c r="AA454" s="19"/>
      <c r="AB454" s="2"/>
      <c r="AC454" s="2"/>
      <c r="AD454" s="2"/>
      <c r="AE454" s="2"/>
      <c r="AF454" s="2"/>
      <c r="AG454" s="2"/>
      <c r="AH454" s="2"/>
      <c r="AI454" s="2"/>
    </row>
    <row r="455" spans="19:35">
      <c r="S455" s="2"/>
      <c r="T455" s="2"/>
      <c r="U455" s="26"/>
      <c r="V455" s="18"/>
      <c r="W455" s="18"/>
      <c r="X455" s="2"/>
      <c r="Y455" s="2"/>
      <c r="Z455" s="2"/>
      <c r="AA455" s="19"/>
      <c r="AB455" s="2"/>
      <c r="AC455" s="2"/>
      <c r="AD455" s="2"/>
      <c r="AE455" s="2"/>
      <c r="AF455" s="2"/>
      <c r="AG455" s="2"/>
      <c r="AH455" s="2"/>
      <c r="AI455" s="2"/>
    </row>
    <row r="456" spans="19:35">
      <c r="S456" s="2"/>
      <c r="T456" s="2"/>
      <c r="U456" s="26"/>
      <c r="V456" s="18"/>
      <c r="W456" s="18"/>
      <c r="X456" s="2"/>
      <c r="Y456" s="2"/>
      <c r="Z456" s="2"/>
      <c r="AA456" s="19"/>
      <c r="AB456" s="2"/>
      <c r="AC456" s="2"/>
      <c r="AD456" s="2"/>
      <c r="AE456" s="2"/>
      <c r="AF456" s="2"/>
      <c r="AG456" s="2"/>
      <c r="AH456" s="2"/>
      <c r="AI456" s="2"/>
    </row>
    <row r="457" spans="19:35">
      <c r="S457" s="2"/>
      <c r="T457" s="2"/>
      <c r="U457" s="26"/>
      <c r="V457" s="18"/>
      <c r="W457" s="18"/>
      <c r="X457" s="2"/>
      <c r="Y457" s="2"/>
      <c r="Z457" s="2"/>
      <c r="AA457" s="19"/>
      <c r="AB457" s="2"/>
      <c r="AC457" s="2"/>
      <c r="AD457" s="2"/>
      <c r="AE457" s="2"/>
      <c r="AF457" s="2"/>
      <c r="AG457" s="2"/>
      <c r="AH457" s="2"/>
      <c r="AI457" s="2"/>
    </row>
    <row r="458" spans="19:35">
      <c r="S458" s="2"/>
      <c r="T458" s="2"/>
      <c r="U458" s="26"/>
      <c r="V458" s="18"/>
      <c r="W458" s="18"/>
      <c r="X458" s="2"/>
      <c r="Y458" s="2"/>
      <c r="Z458" s="2"/>
      <c r="AA458" s="19"/>
      <c r="AB458" s="2"/>
      <c r="AC458" s="2"/>
      <c r="AD458" s="2"/>
      <c r="AE458" s="2"/>
      <c r="AF458" s="2"/>
      <c r="AG458" s="2"/>
      <c r="AH458" s="2"/>
      <c r="AI458" s="2"/>
    </row>
    <row r="459" spans="19:35">
      <c r="S459" s="2"/>
      <c r="T459" s="2"/>
      <c r="U459" s="26"/>
      <c r="V459" s="18"/>
      <c r="W459" s="18"/>
      <c r="X459" s="2"/>
      <c r="Y459" s="2"/>
      <c r="Z459" s="2"/>
      <c r="AA459" s="19"/>
      <c r="AB459" s="2"/>
      <c r="AC459" s="2"/>
      <c r="AD459" s="2"/>
      <c r="AE459" s="2"/>
      <c r="AF459" s="2"/>
      <c r="AG459" s="2"/>
      <c r="AH459" s="2"/>
      <c r="AI459" s="2"/>
    </row>
    <row r="460" spans="19:35">
      <c r="S460" s="2"/>
      <c r="T460" s="2"/>
      <c r="U460" s="26"/>
      <c r="V460" s="18"/>
      <c r="W460" s="18"/>
      <c r="X460" s="2"/>
      <c r="Y460" s="2"/>
      <c r="Z460" s="2"/>
      <c r="AA460" s="19"/>
      <c r="AB460" s="2"/>
      <c r="AC460" s="2"/>
      <c r="AD460" s="2"/>
      <c r="AE460" s="2"/>
      <c r="AF460" s="2"/>
      <c r="AG460" s="2"/>
      <c r="AH460" s="2"/>
      <c r="AI460" s="2"/>
    </row>
    <row r="461" spans="19:35">
      <c r="S461" s="2"/>
      <c r="T461" s="2"/>
      <c r="U461" s="26"/>
      <c r="V461" s="18"/>
      <c r="W461" s="18"/>
      <c r="X461" s="2"/>
      <c r="Y461" s="2"/>
      <c r="Z461" s="2"/>
      <c r="AA461" s="19"/>
      <c r="AB461" s="2"/>
      <c r="AC461" s="2"/>
      <c r="AD461" s="2"/>
      <c r="AE461" s="2"/>
      <c r="AF461" s="2"/>
      <c r="AG461" s="2"/>
      <c r="AH461" s="2"/>
      <c r="AI461" s="2"/>
    </row>
    <row r="462" spans="19:35">
      <c r="S462" s="2"/>
      <c r="T462" s="2"/>
      <c r="U462" s="26"/>
      <c r="V462" s="18"/>
      <c r="W462" s="18"/>
      <c r="X462" s="2"/>
      <c r="Y462" s="2"/>
      <c r="Z462" s="2"/>
      <c r="AA462" s="19"/>
      <c r="AB462" s="2"/>
      <c r="AC462" s="2"/>
      <c r="AD462" s="2"/>
      <c r="AE462" s="2"/>
      <c r="AF462" s="2"/>
      <c r="AG462" s="2"/>
      <c r="AH462" s="2"/>
      <c r="AI462" s="2"/>
    </row>
    <row r="463" spans="19:35">
      <c r="S463" s="2"/>
      <c r="T463" s="2"/>
      <c r="U463" s="26"/>
      <c r="V463" s="18"/>
      <c r="W463" s="18"/>
      <c r="X463" s="2"/>
      <c r="Y463" s="2"/>
      <c r="Z463" s="2"/>
      <c r="AA463" s="19"/>
      <c r="AB463" s="2"/>
      <c r="AC463" s="2"/>
      <c r="AD463" s="2"/>
      <c r="AE463" s="2"/>
      <c r="AF463" s="2"/>
      <c r="AG463" s="2"/>
      <c r="AH463" s="2"/>
      <c r="AI463" s="2"/>
    </row>
    <row r="464" spans="19:35">
      <c r="S464" s="2"/>
      <c r="T464" s="2"/>
      <c r="U464" s="26"/>
      <c r="V464" s="18"/>
      <c r="W464" s="18"/>
      <c r="X464" s="2"/>
      <c r="Y464" s="2"/>
      <c r="Z464" s="2"/>
      <c r="AA464" s="19"/>
      <c r="AB464" s="2"/>
      <c r="AC464" s="2"/>
      <c r="AD464" s="2"/>
      <c r="AE464" s="2"/>
      <c r="AF464" s="2"/>
      <c r="AG464" s="2"/>
      <c r="AH464" s="2"/>
      <c r="AI464" s="2"/>
    </row>
    <row r="465" spans="19:35">
      <c r="S465" s="2"/>
      <c r="T465" s="2"/>
      <c r="U465" s="26"/>
      <c r="V465" s="18"/>
      <c r="W465" s="18"/>
      <c r="X465" s="2"/>
      <c r="Y465" s="2"/>
      <c r="Z465" s="2"/>
      <c r="AA465" s="19"/>
      <c r="AB465" s="2"/>
      <c r="AC465" s="2"/>
      <c r="AD465" s="2"/>
      <c r="AE465" s="2"/>
      <c r="AF465" s="2"/>
      <c r="AG465" s="2"/>
      <c r="AH465" s="2"/>
      <c r="AI465" s="2"/>
    </row>
    <row r="466" spans="19:35">
      <c r="S466" s="2"/>
      <c r="T466" s="2"/>
      <c r="U466" s="26"/>
      <c r="V466" s="18"/>
      <c r="W466" s="18"/>
      <c r="X466" s="2"/>
      <c r="Y466" s="2"/>
      <c r="Z466" s="2"/>
      <c r="AA466" s="19"/>
      <c r="AB466" s="2"/>
      <c r="AC466" s="2"/>
      <c r="AD466" s="2"/>
      <c r="AE466" s="2"/>
      <c r="AF466" s="2"/>
      <c r="AG466" s="2"/>
      <c r="AH466" s="2"/>
      <c r="AI466" s="2"/>
    </row>
    <row r="467" spans="19:35">
      <c r="S467" s="2"/>
      <c r="T467" s="2"/>
      <c r="U467" s="26"/>
      <c r="V467" s="18"/>
      <c r="W467" s="18"/>
      <c r="X467" s="2"/>
      <c r="Y467" s="2"/>
      <c r="Z467" s="2"/>
      <c r="AA467" s="19"/>
      <c r="AB467" s="2"/>
      <c r="AC467" s="2"/>
      <c r="AD467" s="2"/>
      <c r="AE467" s="2"/>
      <c r="AF467" s="2"/>
      <c r="AG467" s="2"/>
      <c r="AH467" s="2"/>
      <c r="AI467" s="2"/>
    </row>
    <row r="468" spans="19:35">
      <c r="S468" s="2"/>
      <c r="T468" s="2"/>
      <c r="U468" s="26"/>
      <c r="V468" s="18"/>
      <c r="W468" s="18"/>
      <c r="X468" s="2"/>
      <c r="Y468" s="2"/>
      <c r="Z468" s="2"/>
      <c r="AA468" s="19"/>
      <c r="AB468" s="2"/>
      <c r="AC468" s="2"/>
      <c r="AD468" s="2"/>
      <c r="AE468" s="2"/>
      <c r="AF468" s="2"/>
      <c r="AG468" s="2"/>
      <c r="AH468" s="2"/>
      <c r="AI468" s="2"/>
    </row>
    <row r="469" spans="19:35">
      <c r="S469" s="2"/>
      <c r="T469" s="2"/>
      <c r="U469" s="26"/>
      <c r="V469" s="18"/>
      <c r="W469" s="18"/>
      <c r="X469" s="2"/>
      <c r="Y469" s="2"/>
      <c r="Z469" s="2"/>
      <c r="AA469" s="19"/>
      <c r="AB469" s="2"/>
      <c r="AC469" s="2"/>
      <c r="AD469" s="2"/>
      <c r="AE469" s="2"/>
      <c r="AF469" s="2"/>
      <c r="AG469" s="2"/>
      <c r="AH469" s="2"/>
      <c r="AI469" s="2"/>
    </row>
    <row r="470" spans="19:35">
      <c r="S470" s="2"/>
      <c r="T470" s="2"/>
      <c r="U470" s="26"/>
      <c r="V470" s="18"/>
      <c r="W470" s="18"/>
      <c r="X470" s="2"/>
      <c r="Y470" s="2"/>
      <c r="Z470" s="2"/>
      <c r="AA470" s="19"/>
      <c r="AB470" s="2"/>
      <c r="AC470" s="2"/>
      <c r="AD470" s="2"/>
      <c r="AE470" s="2"/>
      <c r="AF470" s="2"/>
      <c r="AG470" s="2"/>
      <c r="AH470" s="2"/>
      <c r="AI470" s="2"/>
    </row>
    <row r="471" spans="19:35">
      <c r="S471" s="2"/>
      <c r="T471" s="2"/>
      <c r="U471" s="26"/>
      <c r="V471" s="18"/>
      <c r="W471" s="18"/>
      <c r="X471" s="2"/>
      <c r="Y471" s="2"/>
      <c r="Z471" s="2"/>
      <c r="AA471" s="19"/>
      <c r="AB471" s="2"/>
      <c r="AC471" s="2"/>
      <c r="AD471" s="2"/>
      <c r="AE471" s="2"/>
      <c r="AF471" s="2"/>
      <c r="AG471" s="2"/>
      <c r="AH471" s="2"/>
      <c r="AI471" s="2"/>
    </row>
    <row r="472" spans="19:35">
      <c r="S472" s="2"/>
      <c r="T472" s="2"/>
      <c r="U472" s="26"/>
      <c r="V472" s="18"/>
      <c r="W472" s="18"/>
      <c r="X472" s="2"/>
      <c r="Y472" s="2"/>
      <c r="Z472" s="2"/>
      <c r="AA472" s="19"/>
      <c r="AB472" s="2"/>
      <c r="AC472" s="2"/>
      <c r="AD472" s="2"/>
      <c r="AE472" s="2"/>
      <c r="AF472" s="2"/>
      <c r="AG472" s="2"/>
      <c r="AH472" s="2"/>
      <c r="AI472" s="2"/>
    </row>
    <row r="473" spans="19:35">
      <c r="S473" s="2"/>
      <c r="T473" s="2"/>
      <c r="U473" s="26"/>
      <c r="V473" s="18"/>
      <c r="W473" s="18"/>
      <c r="X473" s="2"/>
      <c r="Y473" s="2"/>
      <c r="Z473" s="2"/>
      <c r="AA473" s="19"/>
      <c r="AB473" s="2"/>
      <c r="AC473" s="2"/>
      <c r="AD473" s="2"/>
      <c r="AE473" s="2"/>
      <c r="AF473" s="2"/>
      <c r="AG473" s="2"/>
      <c r="AH473" s="2"/>
      <c r="AI473" s="2"/>
    </row>
    <row r="474" spans="19:35">
      <c r="S474" s="2"/>
      <c r="T474" s="2"/>
      <c r="U474" s="26"/>
      <c r="V474" s="18"/>
      <c r="W474" s="18"/>
      <c r="X474" s="2"/>
      <c r="Y474" s="2"/>
      <c r="Z474" s="2"/>
      <c r="AA474" s="19"/>
      <c r="AB474" s="2"/>
      <c r="AC474" s="2"/>
      <c r="AD474" s="2"/>
      <c r="AE474" s="2"/>
      <c r="AF474" s="2"/>
      <c r="AG474" s="2"/>
      <c r="AH474" s="2"/>
      <c r="AI474" s="2"/>
    </row>
    <row r="475" spans="19:35">
      <c r="S475" s="2"/>
      <c r="T475" s="2"/>
      <c r="U475" s="26"/>
      <c r="V475" s="18"/>
      <c r="W475" s="18"/>
      <c r="X475" s="2"/>
      <c r="Y475" s="2"/>
      <c r="Z475" s="2"/>
      <c r="AA475" s="19"/>
      <c r="AB475" s="2"/>
      <c r="AC475" s="2"/>
      <c r="AD475" s="2"/>
      <c r="AE475" s="2"/>
      <c r="AF475" s="2"/>
      <c r="AG475" s="2"/>
      <c r="AH475" s="2"/>
      <c r="AI475" s="2"/>
    </row>
    <row r="476" spans="19:35">
      <c r="S476" s="2"/>
      <c r="T476" s="2"/>
      <c r="U476" s="26"/>
      <c r="V476" s="18"/>
      <c r="W476" s="18"/>
      <c r="X476" s="2"/>
      <c r="Y476" s="2"/>
      <c r="Z476" s="2"/>
      <c r="AA476" s="19"/>
      <c r="AB476" s="2"/>
      <c r="AC476" s="2"/>
      <c r="AD476" s="2"/>
      <c r="AE476" s="2"/>
      <c r="AF476" s="2"/>
      <c r="AG476" s="2"/>
      <c r="AH476" s="2"/>
      <c r="AI476" s="2"/>
    </row>
    <row r="477" spans="19:35">
      <c r="S477" s="2"/>
      <c r="T477" s="2"/>
      <c r="U477" s="26"/>
      <c r="V477" s="18"/>
      <c r="W477" s="18"/>
      <c r="X477" s="2"/>
      <c r="Y477" s="2"/>
      <c r="Z477" s="2"/>
      <c r="AA477" s="19"/>
      <c r="AB477" s="2"/>
      <c r="AC477" s="2"/>
      <c r="AD477" s="2"/>
      <c r="AE477" s="2"/>
      <c r="AF477" s="2"/>
      <c r="AG477" s="2"/>
      <c r="AH477" s="2"/>
      <c r="AI477" s="2"/>
    </row>
    <row r="478" spans="19:35">
      <c r="S478" s="2"/>
      <c r="T478" s="2"/>
      <c r="U478" s="26"/>
      <c r="V478" s="18"/>
      <c r="W478" s="18"/>
      <c r="X478" s="2"/>
      <c r="Y478" s="2"/>
      <c r="Z478" s="2"/>
      <c r="AA478" s="19"/>
      <c r="AB478" s="2"/>
      <c r="AC478" s="2"/>
      <c r="AD478" s="2"/>
      <c r="AE478" s="2"/>
      <c r="AF478" s="2"/>
      <c r="AG478" s="2"/>
      <c r="AH478" s="2"/>
      <c r="AI478" s="2"/>
    </row>
    <row r="479" spans="19:35">
      <c r="S479" s="2"/>
      <c r="T479" s="2"/>
      <c r="U479" s="26"/>
      <c r="V479" s="18"/>
      <c r="W479" s="18"/>
      <c r="X479" s="2"/>
      <c r="Y479" s="2"/>
      <c r="Z479" s="2"/>
      <c r="AA479" s="19"/>
      <c r="AB479" s="2"/>
      <c r="AC479" s="2"/>
      <c r="AD479" s="2"/>
      <c r="AE479" s="2"/>
      <c r="AF479" s="2"/>
      <c r="AG479" s="2"/>
      <c r="AH479" s="2"/>
      <c r="AI479" s="2"/>
    </row>
    <row r="480" spans="19:35">
      <c r="S480" s="2"/>
      <c r="T480" s="2"/>
      <c r="U480" s="26"/>
      <c r="V480" s="18"/>
      <c r="W480" s="18"/>
      <c r="X480" s="2"/>
      <c r="Y480" s="2"/>
      <c r="Z480" s="2"/>
      <c r="AA480" s="19"/>
      <c r="AB480" s="2"/>
      <c r="AC480" s="2"/>
      <c r="AD480" s="2"/>
      <c r="AE480" s="2"/>
      <c r="AF480" s="2"/>
      <c r="AG480" s="2"/>
      <c r="AH480" s="2"/>
      <c r="AI480" s="2"/>
    </row>
    <row r="481" spans="19:35">
      <c r="S481" s="2"/>
      <c r="T481" s="2"/>
      <c r="U481" s="26"/>
      <c r="V481" s="18"/>
      <c r="W481" s="18"/>
      <c r="X481" s="2"/>
      <c r="Y481" s="2"/>
      <c r="Z481" s="2"/>
      <c r="AA481" s="19"/>
      <c r="AB481" s="2"/>
      <c r="AC481" s="2"/>
      <c r="AD481" s="2"/>
      <c r="AE481" s="2"/>
      <c r="AF481" s="2"/>
      <c r="AG481" s="2"/>
      <c r="AH481" s="2"/>
      <c r="AI481" s="2"/>
    </row>
    <row r="482" spans="19:35">
      <c r="S482" s="2"/>
      <c r="T482" s="2"/>
      <c r="U482" s="26"/>
      <c r="V482" s="18"/>
      <c r="W482" s="18"/>
      <c r="X482" s="2"/>
      <c r="Y482" s="2"/>
      <c r="Z482" s="2"/>
      <c r="AA482" s="19"/>
      <c r="AB482" s="2"/>
      <c r="AC482" s="2"/>
      <c r="AD482" s="2"/>
      <c r="AE482" s="2"/>
      <c r="AF482" s="2"/>
      <c r="AG482" s="2"/>
      <c r="AH482" s="2"/>
      <c r="AI482" s="2"/>
    </row>
    <row r="483" spans="19:35">
      <c r="S483" s="2"/>
      <c r="T483" s="2"/>
      <c r="U483" s="26"/>
      <c r="V483" s="18"/>
      <c r="W483" s="18"/>
      <c r="X483" s="2"/>
      <c r="Y483" s="2"/>
      <c r="Z483" s="2"/>
      <c r="AA483" s="19"/>
      <c r="AB483" s="2"/>
      <c r="AC483" s="2"/>
      <c r="AD483" s="2"/>
      <c r="AE483" s="2"/>
      <c r="AF483" s="2"/>
      <c r="AG483" s="2"/>
      <c r="AH483" s="2"/>
      <c r="AI483" s="2"/>
    </row>
    <row r="484" spans="19:35">
      <c r="S484" s="2"/>
      <c r="T484" s="2"/>
      <c r="U484" s="26"/>
      <c r="V484" s="18"/>
      <c r="W484" s="18"/>
      <c r="X484" s="2"/>
      <c r="Y484" s="2"/>
      <c r="Z484" s="2"/>
      <c r="AA484" s="19"/>
      <c r="AB484" s="2"/>
      <c r="AC484" s="2"/>
      <c r="AD484" s="2"/>
      <c r="AE484" s="2"/>
      <c r="AF484" s="2"/>
      <c r="AG484" s="2"/>
      <c r="AH484" s="2"/>
      <c r="AI484" s="2"/>
    </row>
    <row r="485" spans="19:35">
      <c r="S485" s="2"/>
      <c r="T485" s="2"/>
      <c r="U485" s="26"/>
      <c r="V485" s="18"/>
      <c r="W485" s="18"/>
      <c r="X485" s="2"/>
      <c r="Y485" s="2"/>
      <c r="Z485" s="2"/>
      <c r="AA485" s="19"/>
      <c r="AB485" s="2"/>
      <c r="AC485" s="2"/>
      <c r="AD485" s="2"/>
      <c r="AE485" s="2"/>
      <c r="AF485" s="2"/>
      <c r="AG485" s="2"/>
      <c r="AH485" s="2"/>
      <c r="AI485" s="2"/>
    </row>
    <row r="486" spans="19:35">
      <c r="S486" s="2"/>
      <c r="T486" s="2"/>
      <c r="U486" s="26"/>
      <c r="V486" s="18"/>
      <c r="W486" s="18"/>
      <c r="X486" s="2"/>
      <c r="Y486" s="2"/>
      <c r="Z486" s="2"/>
      <c r="AA486" s="19"/>
      <c r="AB486" s="2"/>
      <c r="AC486" s="2"/>
      <c r="AD486" s="2"/>
      <c r="AE486" s="2"/>
      <c r="AF486" s="2"/>
      <c r="AG486" s="2"/>
      <c r="AH486" s="2"/>
      <c r="AI486" s="2"/>
    </row>
    <row r="487" spans="19:35">
      <c r="S487" s="2"/>
      <c r="T487" s="2"/>
      <c r="U487" s="26"/>
      <c r="V487" s="18"/>
      <c r="W487" s="18"/>
      <c r="X487" s="2"/>
      <c r="Y487" s="2"/>
      <c r="Z487" s="2"/>
      <c r="AA487" s="19"/>
      <c r="AB487" s="2"/>
      <c r="AC487" s="2"/>
      <c r="AD487" s="2"/>
      <c r="AE487" s="2"/>
      <c r="AF487" s="2"/>
      <c r="AG487" s="2"/>
      <c r="AH487" s="2"/>
      <c r="AI487" s="2"/>
    </row>
    <row r="488" spans="19:35">
      <c r="S488" s="2"/>
      <c r="T488" s="2"/>
      <c r="U488" s="26"/>
      <c r="V488" s="18"/>
      <c r="W488" s="18"/>
      <c r="X488" s="2"/>
      <c r="Y488" s="2"/>
      <c r="Z488" s="2"/>
      <c r="AA488" s="19"/>
      <c r="AB488" s="2"/>
      <c r="AC488" s="2"/>
      <c r="AD488" s="2"/>
      <c r="AE488" s="2"/>
      <c r="AF488" s="2"/>
      <c r="AG488" s="2"/>
      <c r="AH488" s="2"/>
      <c r="AI488" s="2"/>
    </row>
    <row r="489" spans="19:35">
      <c r="S489" s="2"/>
      <c r="T489" s="2"/>
      <c r="U489" s="26"/>
      <c r="V489" s="18"/>
      <c r="W489" s="18"/>
      <c r="X489" s="2"/>
      <c r="Y489" s="2"/>
      <c r="Z489" s="2"/>
      <c r="AA489" s="19"/>
      <c r="AB489" s="2"/>
      <c r="AC489" s="2"/>
      <c r="AD489" s="2"/>
      <c r="AE489" s="2"/>
      <c r="AF489" s="2"/>
      <c r="AG489" s="2"/>
      <c r="AH489" s="2"/>
      <c r="AI489" s="2"/>
    </row>
    <row r="490" spans="19:35">
      <c r="S490" s="2"/>
      <c r="T490" s="2"/>
      <c r="U490" s="26"/>
      <c r="V490" s="18"/>
      <c r="W490" s="18"/>
      <c r="X490" s="2"/>
      <c r="Y490" s="2"/>
      <c r="Z490" s="2"/>
      <c r="AA490" s="19"/>
      <c r="AB490" s="2"/>
      <c r="AC490" s="2"/>
      <c r="AD490" s="2"/>
      <c r="AE490" s="2"/>
      <c r="AF490" s="2"/>
      <c r="AG490" s="2"/>
      <c r="AH490" s="2"/>
      <c r="AI490" s="2"/>
    </row>
    <row r="491" spans="19:35">
      <c r="S491" s="2"/>
      <c r="T491" s="2"/>
      <c r="U491" s="26"/>
      <c r="V491" s="18"/>
      <c r="W491" s="18"/>
      <c r="X491" s="2"/>
      <c r="Y491" s="2"/>
      <c r="Z491" s="2"/>
      <c r="AA491" s="19"/>
      <c r="AB491" s="2"/>
      <c r="AC491" s="2"/>
      <c r="AD491" s="2"/>
      <c r="AE491" s="2"/>
      <c r="AF491" s="2"/>
      <c r="AG491" s="2"/>
      <c r="AH491" s="2"/>
      <c r="AI491" s="2"/>
    </row>
    <row r="492" spans="19:35">
      <c r="S492" s="2"/>
      <c r="T492" s="2"/>
      <c r="U492" s="26"/>
      <c r="V492" s="18"/>
      <c r="W492" s="18"/>
      <c r="X492" s="2"/>
      <c r="Y492" s="2"/>
      <c r="Z492" s="2"/>
      <c r="AA492" s="19"/>
      <c r="AB492" s="2"/>
      <c r="AC492" s="2"/>
      <c r="AD492" s="2"/>
      <c r="AE492" s="2"/>
      <c r="AF492" s="2"/>
      <c r="AG492" s="2"/>
      <c r="AH492" s="2"/>
      <c r="AI492" s="2"/>
    </row>
    <row r="493" spans="19:35">
      <c r="S493" s="2"/>
      <c r="T493" s="2"/>
      <c r="U493" s="26"/>
      <c r="V493" s="18"/>
      <c r="W493" s="18"/>
      <c r="X493" s="2"/>
      <c r="Y493" s="2"/>
      <c r="Z493" s="2"/>
      <c r="AA493" s="19"/>
      <c r="AB493" s="2"/>
      <c r="AC493" s="2"/>
      <c r="AD493" s="2"/>
      <c r="AE493" s="2"/>
      <c r="AF493" s="2"/>
      <c r="AG493" s="2"/>
      <c r="AH493" s="2"/>
      <c r="AI493" s="2"/>
    </row>
    <row r="494" spans="19:35">
      <c r="S494" s="2"/>
      <c r="T494" s="2"/>
      <c r="U494" s="26"/>
      <c r="V494" s="18"/>
      <c r="W494" s="18"/>
      <c r="X494" s="2"/>
      <c r="Y494" s="2"/>
      <c r="Z494" s="2"/>
      <c r="AA494" s="19"/>
      <c r="AB494" s="2"/>
      <c r="AC494" s="2"/>
      <c r="AD494" s="2"/>
      <c r="AE494" s="2"/>
      <c r="AF494" s="2"/>
      <c r="AG494" s="2"/>
      <c r="AH494" s="2"/>
      <c r="AI494" s="2"/>
    </row>
    <row r="495" spans="19:35">
      <c r="S495" s="2"/>
      <c r="T495" s="2"/>
      <c r="U495" s="26"/>
      <c r="V495" s="18"/>
      <c r="W495" s="18"/>
      <c r="X495" s="2"/>
      <c r="Y495" s="2"/>
      <c r="Z495" s="2"/>
      <c r="AA495" s="19"/>
      <c r="AB495" s="2"/>
      <c r="AC495" s="2"/>
      <c r="AD495" s="2"/>
      <c r="AE495" s="2"/>
      <c r="AF495" s="2"/>
      <c r="AG495" s="2"/>
      <c r="AH495" s="2"/>
      <c r="AI495" s="2"/>
    </row>
    <row r="496" spans="19:35">
      <c r="S496" s="2"/>
      <c r="T496" s="2"/>
      <c r="U496" s="26"/>
      <c r="V496" s="18"/>
      <c r="W496" s="18"/>
      <c r="X496" s="2"/>
      <c r="Y496" s="2"/>
      <c r="Z496" s="2"/>
      <c r="AA496" s="19"/>
      <c r="AB496" s="2"/>
      <c r="AC496" s="2"/>
      <c r="AD496" s="2"/>
      <c r="AE496" s="2"/>
      <c r="AF496" s="2"/>
      <c r="AG496" s="2"/>
      <c r="AH496" s="2"/>
      <c r="AI496" s="2"/>
    </row>
    <row r="497" spans="19:35">
      <c r="S497" s="2"/>
      <c r="T497" s="2"/>
      <c r="U497" s="26"/>
      <c r="V497" s="18"/>
      <c r="W497" s="18"/>
      <c r="X497" s="2"/>
      <c r="Y497" s="2"/>
      <c r="Z497" s="2"/>
      <c r="AA497" s="19"/>
      <c r="AB497" s="2"/>
      <c r="AC497" s="2"/>
      <c r="AD497" s="2"/>
      <c r="AE497" s="2"/>
      <c r="AF497" s="2"/>
      <c r="AG497" s="2"/>
      <c r="AH497" s="2"/>
      <c r="AI497" s="2"/>
    </row>
    <row r="498" spans="19:35">
      <c r="S498" s="2"/>
      <c r="T498" s="2"/>
      <c r="U498" s="26"/>
      <c r="V498" s="18"/>
      <c r="W498" s="18"/>
      <c r="X498" s="2"/>
      <c r="Y498" s="2"/>
      <c r="Z498" s="2"/>
      <c r="AA498" s="19"/>
      <c r="AB498" s="2"/>
      <c r="AC498" s="2"/>
      <c r="AD498" s="2"/>
      <c r="AE498" s="2"/>
      <c r="AF498" s="2"/>
      <c r="AG498" s="2"/>
      <c r="AH498" s="2"/>
      <c r="AI498" s="2"/>
    </row>
    <row r="499" spans="19:35">
      <c r="S499" s="2"/>
      <c r="T499" s="2"/>
      <c r="U499" s="26"/>
      <c r="V499" s="18"/>
      <c r="W499" s="18"/>
      <c r="X499" s="2"/>
      <c r="Y499" s="2"/>
      <c r="Z499" s="2"/>
      <c r="AA499" s="19"/>
      <c r="AB499" s="2"/>
      <c r="AC499" s="2"/>
      <c r="AD499" s="2"/>
      <c r="AE499" s="2"/>
      <c r="AF499" s="2"/>
      <c r="AG499" s="2"/>
      <c r="AH499" s="2"/>
      <c r="AI499" s="2"/>
    </row>
    <row r="500" spans="19:35">
      <c r="S500" s="2"/>
      <c r="T500" s="2"/>
      <c r="U500" s="26"/>
      <c r="V500" s="18"/>
      <c r="W500" s="18"/>
      <c r="X500" s="2"/>
      <c r="Y500" s="2"/>
      <c r="Z500" s="2"/>
      <c r="AA500" s="19"/>
      <c r="AB500" s="2"/>
      <c r="AC500" s="2"/>
      <c r="AD500" s="2"/>
      <c r="AE500" s="2"/>
      <c r="AF500" s="2"/>
      <c r="AG500" s="2"/>
      <c r="AH500" s="2"/>
      <c r="AI500" s="2"/>
    </row>
    <row r="501" spans="19:35">
      <c r="S501" s="2"/>
      <c r="T501" s="2"/>
      <c r="U501" s="26"/>
      <c r="V501" s="18"/>
      <c r="W501" s="18"/>
      <c r="X501" s="2"/>
      <c r="Y501" s="2"/>
      <c r="Z501" s="2"/>
      <c r="AA501" s="19"/>
      <c r="AB501" s="2"/>
      <c r="AC501" s="2"/>
      <c r="AD501" s="2"/>
      <c r="AE501" s="2"/>
      <c r="AF501" s="2"/>
      <c r="AG501" s="2"/>
      <c r="AH501" s="2"/>
      <c r="AI501" s="2"/>
    </row>
    <row r="502" spans="19:35">
      <c r="S502" s="2"/>
      <c r="T502" s="2"/>
      <c r="U502" s="26"/>
      <c r="V502" s="18"/>
      <c r="W502" s="18"/>
      <c r="X502" s="2"/>
      <c r="Y502" s="2"/>
      <c r="Z502" s="2"/>
      <c r="AA502" s="19"/>
      <c r="AB502" s="2"/>
      <c r="AC502" s="2"/>
      <c r="AD502" s="2"/>
      <c r="AE502" s="2"/>
      <c r="AF502" s="2"/>
      <c r="AG502" s="2"/>
      <c r="AH502" s="2"/>
      <c r="AI502" s="2"/>
    </row>
    <row r="503" spans="19:35">
      <c r="S503" s="2"/>
      <c r="T503" s="2"/>
      <c r="U503" s="26"/>
      <c r="V503" s="18"/>
      <c r="W503" s="18"/>
      <c r="X503" s="2"/>
      <c r="Y503" s="2"/>
      <c r="Z503" s="2"/>
      <c r="AA503" s="19"/>
      <c r="AB503" s="2"/>
      <c r="AC503" s="2"/>
      <c r="AD503" s="2"/>
      <c r="AE503" s="2"/>
      <c r="AF503" s="2"/>
      <c r="AG503" s="2"/>
      <c r="AH503" s="2"/>
      <c r="AI503" s="2"/>
    </row>
    <row r="504" spans="19:35">
      <c r="S504" s="2"/>
      <c r="T504" s="2"/>
      <c r="U504" s="26"/>
      <c r="V504" s="18"/>
      <c r="W504" s="18"/>
      <c r="X504" s="2"/>
      <c r="Y504" s="2"/>
      <c r="Z504" s="2"/>
      <c r="AA504" s="19"/>
      <c r="AB504" s="2"/>
      <c r="AC504" s="2"/>
      <c r="AD504" s="2"/>
      <c r="AE504" s="2"/>
      <c r="AF504" s="2"/>
      <c r="AG504" s="2"/>
      <c r="AH504" s="2"/>
      <c r="AI504" s="2"/>
    </row>
    <row r="505" spans="19:35">
      <c r="S505" s="2"/>
      <c r="T505" s="2"/>
      <c r="U505" s="26"/>
      <c r="V505" s="18"/>
      <c r="W505" s="18"/>
      <c r="X505" s="2"/>
      <c r="Y505" s="2"/>
      <c r="Z505" s="2"/>
      <c r="AA505" s="19"/>
      <c r="AB505" s="2"/>
      <c r="AC505" s="2"/>
      <c r="AD505" s="2"/>
      <c r="AE505" s="2"/>
      <c r="AF505" s="2"/>
      <c r="AG505" s="2"/>
      <c r="AH505" s="2"/>
      <c r="AI505" s="2"/>
    </row>
    <row r="506" spans="19:35">
      <c r="S506" s="2"/>
      <c r="T506" s="2"/>
      <c r="U506" s="26"/>
      <c r="V506" s="18"/>
      <c r="W506" s="18"/>
      <c r="X506" s="2"/>
      <c r="Y506" s="2"/>
      <c r="Z506" s="2"/>
      <c r="AA506" s="19"/>
      <c r="AB506" s="2"/>
      <c r="AC506" s="2"/>
      <c r="AD506" s="2"/>
      <c r="AE506" s="2"/>
      <c r="AF506" s="2"/>
      <c r="AG506" s="2"/>
      <c r="AH506" s="2"/>
      <c r="AI506" s="2"/>
    </row>
    <row r="507" spans="19:35">
      <c r="S507" s="2"/>
      <c r="T507" s="2"/>
      <c r="U507" s="26"/>
      <c r="V507" s="18"/>
      <c r="W507" s="18"/>
      <c r="X507" s="2"/>
      <c r="Y507" s="2"/>
      <c r="Z507" s="2"/>
      <c r="AA507" s="19"/>
      <c r="AB507" s="2"/>
      <c r="AC507" s="2"/>
      <c r="AD507" s="2"/>
      <c r="AE507" s="2"/>
      <c r="AF507" s="2"/>
      <c r="AG507" s="2"/>
      <c r="AH507" s="2"/>
      <c r="AI507" s="2"/>
    </row>
    <row r="508" spans="19:35">
      <c r="S508" s="2"/>
      <c r="T508" s="2"/>
      <c r="U508" s="26"/>
      <c r="V508" s="18"/>
      <c r="W508" s="18"/>
      <c r="X508" s="2"/>
      <c r="Y508" s="2"/>
      <c r="Z508" s="2"/>
      <c r="AA508" s="19"/>
      <c r="AB508" s="2"/>
      <c r="AC508" s="2"/>
      <c r="AD508" s="2"/>
      <c r="AE508" s="2"/>
      <c r="AF508" s="2"/>
      <c r="AG508" s="2"/>
      <c r="AH508" s="2"/>
      <c r="AI508" s="2"/>
    </row>
    <row r="509" spans="19:35">
      <c r="S509" s="2"/>
      <c r="T509" s="2"/>
      <c r="U509" s="26"/>
      <c r="V509" s="18"/>
      <c r="W509" s="18"/>
      <c r="X509" s="2"/>
      <c r="Y509" s="2"/>
      <c r="Z509" s="2"/>
      <c r="AA509" s="19"/>
      <c r="AB509" s="2"/>
      <c r="AC509" s="2"/>
      <c r="AD509" s="2"/>
      <c r="AE509" s="2"/>
      <c r="AF509" s="2"/>
      <c r="AG509" s="2"/>
      <c r="AH509" s="2"/>
      <c r="AI509" s="2"/>
    </row>
    <row r="510" spans="19:35">
      <c r="S510" s="2"/>
      <c r="T510" s="2"/>
      <c r="U510" s="26"/>
      <c r="V510" s="18"/>
      <c r="W510" s="18"/>
      <c r="X510" s="2"/>
      <c r="Y510" s="2"/>
      <c r="Z510" s="2"/>
      <c r="AA510" s="19"/>
      <c r="AB510" s="2"/>
      <c r="AC510" s="2"/>
      <c r="AD510" s="2"/>
      <c r="AE510" s="2"/>
      <c r="AF510" s="2"/>
      <c r="AG510" s="2"/>
      <c r="AH510" s="2"/>
      <c r="AI510" s="2"/>
    </row>
    <row r="511" spans="19:35">
      <c r="S511" s="2"/>
      <c r="T511" s="2"/>
      <c r="U511" s="26"/>
      <c r="V511" s="18"/>
      <c r="W511" s="18"/>
      <c r="X511" s="2"/>
      <c r="Y511" s="2"/>
      <c r="Z511" s="2"/>
      <c r="AA511" s="19"/>
      <c r="AB511" s="2"/>
      <c r="AC511" s="2"/>
      <c r="AD511" s="2"/>
      <c r="AE511" s="2"/>
      <c r="AF511" s="2"/>
      <c r="AG511" s="2"/>
      <c r="AH511" s="2"/>
      <c r="AI511" s="2"/>
    </row>
    <row r="512" spans="19:35">
      <c r="S512" s="2"/>
      <c r="T512" s="2"/>
      <c r="U512" s="26"/>
      <c r="V512" s="18"/>
      <c r="W512" s="18"/>
      <c r="X512" s="2"/>
      <c r="Y512" s="2"/>
      <c r="Z512" s="2"/>
      <c r="AA512" s="19"/>
      <c r="AB512" s="2"/>
      <c r="AC512" s="2"/>
      <c r="AD512" s="2"/>
      <c r="AE512" s="2"/>
      <c r="AF512" s="2"/>
      <c r="AG512" s="2"/>
      <c r="AH512" s="2"/>
      <c r="AI512" s="2"/>
    </row>
    <row r="513" spans="19:35">
      <c r="S513" s="2"/>
      <c r="T513" s="2"/>
      <c r="U513" s="26"/>
      <c r="V513" s="18"/>
      <c r="W513" s="18"/>
      <c r="X513" s="2"/>
      <c r="Y513" s="2"/>
      <c r="Z513" s="2"/>
      <c r="AA513" s="19"/>
      <c r="AB513" s="2"/>
      <c r="AC513" s="2"/>
      <c r="AD513" s="2"/>
      <c r="AE513" s="2"/>
      <c r="AF513" s="2"/>
      <c r="AG513" s="2"/>
      <c r="AH513" s="2"/>
      <c r="AI513" s="2"/>
    </row>
    <row r="514" spans="19:35">
      <c r="S514" s="2"/>
      <c r="T514" s="2"/>
      <c r="U514" s="26"/>
      <c r="V514" s="18"/>
      <c r="W514" s="18"/>
      <c r="X514" s="2"/>
      <c r="Y514" s="2"/>
      <c r="Z514" s="2"/>
      <c r="AA514" s="19"/>
      <c r="AB514" s="2"/>
      <c r="AC514" s="2"/>
      <c r="AD514" s="2"/>
      <c r="AE514" s="2"/>
      <c r="AF514" s="2"/>
      <c r="AG514" s="2"/>
      <c r="AH514" s="2"/>
      <c r="AI514" s="2"/>
    </row>
    <row r="515" spans="19:35">
      <c r="S515" s="2"/>
      <c r="T515" s="2"/>
      <c r="U515" s="26"/>
      <c r="V515" s="18"/>
      <c r="W515" s="18"/>
      <c r="X515" s="2"/>
      <c r="Y515" s="2"/>
      <c r="Z515" s="2"/>
      <c r="AA515" s="19"/>
      <c r="AB515" s="2"/>
      <c r="AC515" s="2"/>
      <c r="AD515" s="2"/>
      <c r="AE515" s="2"/>
      <c r="AF515" s="2"/>
      <c r="AG515" s="2"/>
      <c r="AH515" s="2"/>
      <c r="AI515" s="2"/>
    </row>
    <row r="516" spans="19:35">
      <c r="S516" s="2"/>
      <c r="T516" s="2"/>
      <c r="U516" s="26"/>
      <c r="V516" s="18"/>
      <c r="W516" s="18"/>
      <c r="X516" s="2"/>
      <c r="Y516" s="2"/>
      <c r="Z516" s="2"/>
      <c r="AA516" s="19"/>
      <c r="AB516" s="2"/>
      <c r="AC516" s="2"/>
      <c r="AD516" s="2"/>
      <c r="AE516" s="2"/>
      <c r="AF516" s="2"/>
      <c r="AG516" s="2"/>
      <c r="AH516" s="2"/>
      <c r="AI516" s="2"/>
    </row>
    <row r="517" spans="19:35">
      <c r="S517" s="2"/>
      <c r="T517" s="2"/>
      <c r="U517" s="26"/>
      <c r="V517" s="18"/>
      <c r="W517" s="18"/>
      <c r="X517" s="2"/>
      <c r="Y517" s="2"/>
      <c r="Z517" s="2"/>
      <c r="AA517" s="19"/>
      <c r="AB517" s="2"/>
      <c r="AC517" s="2"/>
      <c r="AD517" s="2"/>
      <c r="AE517" s="2"/>
      <c r="AF517" s="2"/>
      <c r="AG517" s="2"/>
      <c r="AH517" s="2"/>
      <c r="AI517" s="2"/>
    </row>
    <row r="518" spans="19:35">
      <c r="S518" s="2"/>
      <c r="T518" s="2"/>
      <c r="U518" s="26"/>
      <c r="V518" s="18"/>
      <c r="W518" s="18"/>
      <c r="X518" s="2"/>
      <c r="Y518" s="2"/>
      <c r="Z518" s="2"/>
      <c r="AA518" s="19"/>
      <c r="AB518" s="2"/>
      <c r="AC518" s="2"/>
      <c r="AD518" s="2"/>
      <c r="AE518" s="2"/>
      <c r="AF518" s="2"/>
      <c r="AG518" s="2"/>
      <c r="AH518" s="2"/>
      <c r="AI518" s="2"/>
    </row>
    <row r="519" spans="19:35">
      <c r="S519" s="2"/>
      <c r="T519" s="2"/>
      <c r="U519" s="26"/>
      <c r="V519" s="18"/>
      <c r="W519" s="18"/>
      <c r="X519" s="2"/>
      <c r="Y519" s="2"/>
      <c r="Z519" s="2"/>
      <c r="AA519" s="19"/>
      <c r="AB519" s="2"/>
      <c r="AC519" s="2"/>
      <c r="AD519" s="2"/>
      <c r="AE519" s="2"/>
      <c r="AF519" s="2"/>
      <c r="AG519" s="2"/>
      <c r="AH519" s="2"/>
      <c r="AI519" s="2"/>
    </row>
    <row r="520" spans="19:35">
      <c r="S520" s="2"/>
      <c r="T520" s="2"/>
      <c r="U520" s="26"/>
      <c r="V520" s="18"/>
      <c r="W520" s="18"/>
      <c r="X520" s="2"/>
      <c r="Y520" s="2"/>
      <c r="Z520" s="2"/>
      <c r="AA520" s="19"/>
      <c r="AB520" s="2"/>
      <c r="AC520" s="2"/>
      <c r="AD520" s="2"/>
      <c r="AE520" s="2"/>
      <c r="AF520" s="2"/>
      <c r="AG520" s="2"/>
      <c r="AH520" s="2"/>
      <c r="AI520" s="2"/>
    </row>
    <row r="521" spans="19:35">
      <c r="S521" s="2"/>
      <c r="T521" s="2"/>
      <c r="U521" s="26"/>
      <c r="V521" s="18"/>
      <c r="W521" s="18"/>
      <c r="X521" s="2"/>
      <c r="Y521" s="2"/>
      <c r="Z521" s="2"/>
      <c r="AA521" s="19"/>
      <c r="AB521" s="2"/>
      <c r="AC521" s="2"/>
      <c r="AD521" s="2"/>
      <c r="AE521" s="2"/>
      <c r="AF521" s="2"/>
      <c r="AG521" s="2"/>
      <c r="AH521" s="2"/>
      <c r="AI521" s="2"/>
    </row>
    <row r="522" spans="19:35">
      <c r="S522" s="2"/>
      <c r="T522" s="2"/>
      <c r="U522" s="26"/>
      <c r="V522" s="18"/>
      <c r="W522" s="18"/>
      <c r="X522" s="2"/>
      <c r="Y522" s="2"/>
      <c r="Z522" s="2"/>
      <c r="AA522" s="19"/>
      <c r="AB522" s="2"/>
      <c r="AC522" s="2"/>
      <c r="AD522" s="2"/>
      <c r="AE522" s="2"/>
      <c r="AF522" s="2"/>
      <c r="AG522" s="2"/>
      <c r="AH522" s="2"/>
      <c r="AI522" s="2"/>
    </row>
    <row r="523" spans="19:35">
      <c r="S523" s="2"/>
      <c r="T523" s="2"/>
      <c r="U523" s="26"/>
      <c r="V523" s="18"/>
      <c r="W523" s="18"/>
      <c r="X523" s="2"/>
      <c r="Y523" s="2"/>
      <c r="Z523" s="2"/>
      <c r="AA523" s="19"/>
      <c r="AB523" s="2"/>
      <c r="AC523" s="2"/>
      <c r="AD523" s="2"/>
      <c r="AE523" s="2"/>
      <c r="AF523" s="2"/>
      <c r="AG523" s="2"/>
      <c r="AH523" s="2"/>
      <c r="AI523" s="2"/>
    </row>
    <row r="524" spans="19:35">
      <c r="S524" s="2"/>
      <c r="T524" s="2"/>
      <c r="U524" s="26"/>
      <c r="V524" s="18"/>
      <c r="W524" s="18"/>
      <c r="X524" s="2"/>
      <c r="Y524" s="2"/>
      <c r="Z524" s="2"/>
      <c r="AA524" s="19"/>
      <c r="AB524" s="2"/>
      <c r="AC524" s="2"/>
      <c r="AD524" s="2"/>
      <c r="AE524" s="2"/>
      <c r="AF524" s="2"/>
      <c r="AG524" s="2"/>
      <c r="AH524" s="2"/>
      <c r="AI524" s="2"/>
    </row>
    <row r="525" spans="19:35">
      <c r="S525" s="2"/>
      <c r="T525" s="2"/>
      <c r="U525" s="26"/>
      <c r="V525" s="18"/>
      <c r="W525" s="18"/>
      <c r="X525" s="2"/>
      <c r="Y525" s="2"/>
      <c r="Z525" s="2"/>
      <c r="AA525" s="19"/>
      <c r="AB525" s="2"/>
      <c r="AC525" s="2"/>
      <c r="AD525" s="2"/>
      <c r="AE525" s="2"/>
      <c r="AF525" s="2"/>
      <c r="AG525" s="2"/>
      <c r="AH525" s="2"/>
      <c r="AI525" s="2"/>
    </row>
    <row r="526" spans="19:35">
      <c r="S526" s="2"/>
      <c r="T526" s="2"/>
      <c r="U526" s="26"/>
      <c r="V526" s="18"/>
      <c r="W526" s="18"/>
      <c r="X526" s="2"/>
      <c r="Y526" s="2"/>
      <c r="Z526" s="2"/>
      <c r="AA526" s="19"/>
      <c r="AB526" s="2"/>
      <c r="AC526" s="2"/>
      <c r="AD526" s="2"/>
      <c r="AE526" s="2"/>
      <c r="AF526" s="2"/>
      <c r="AG526" s="2"/>
      <c r="AH526" s="2"/>
      <c r="AI526" s="2"/>
    </row>
    <row r="527" spans="19:35">
      <c r="S527" s="2"/>
      <c r="T527" s="2"/>
      <c r="U527" s="26"/>
      <c r="V527" s="18"/>
      <c r="W527" s="18"/>
      <c r="X527" s="2"/>
      <c r="Y527" s="2"/>
      <c r="Z527" s="2"/>
      <c r="AA527" s="19"/>
      <c r="AB527" s="2"/>
      <c r="AC527" s="2"/>
      <c r="AD527" s="2"/>
      <c r="AE527" s="2"/>
      <c r="AF527" s="2"/>
      <c r="AG527" s="2"/>
      <c r="AH527" s="2"/>
      <c r="AI527" s="2"/>
    </row>
    <row r="528" spans="19:35">
      <c r="S528" s="2"/>
      <c r="T528" s="2"/>
      <c r="U528" s="26"/>
      <c r="V528" s="18"/>
      <c r="W528" s="18"/>
      <c r="X528" s="2"/>
      <c r="Y528" s="2"/>
      <c r="Z528" s="2"/>
      <c r="AA528" s="19"/>
      <c r="AB528" s="2"/>
      <c r="AC528" s="2"/>
      <c r="AD528" s="2"/>
      <c r="AE528" s="2"/>
      <c r="AF528" s="2"/>
      <c r="AG528" s="2"/>
      <c r="AH528" s="2"/>
      <c r="AI528" s="2"/>
    </row>
    <row r="529" spans="19:35">
      <c r="S529" s="2"/>
      <c r="T529" s="2"/>
      <c r="U529" s="26"/>
      <c r="V529" s="18"/>
      <c r="W529" s="18"/>
      <c r="X529" s="2"/>
      <c r="Y529" s="2"/>
      <c r="Z529" s="2"/>
      <c r="AA529" s="19"/>
      <c r="AB529" s="2"/>
      <c r="AC529" s="2"/>
      <c r="AD529" s="2"/>
      <c r="AE529" s="2"/>
      <c r="AF529" s="2"/>
      <c r="AG529" s="2"/>
      <c r="AH529" s="2"/>
      <c r="AI529" s="2"/>
    </row>
    <row r="530" spans="19:35">
      <c r="S530" s="2"/>
      <c r="T530" s="2"/>
      <c r="U530" s="26"/>
      <c r="V530" s="18"/>
      <c r="W530" s="18"/>
      <c r="X530" s="2"/>
      <c r="Y530" s="2"/>
      <c r="Z530" s="2"/>
      <c r="AA530" s="19"/>
      <c r="AB530" s="2"/>
      <c r="AC530" s="2"/>
      <c r="AD530" s="2"/>
      <c r="AE530" s="2"/>
      <c r="AF530" s="2"/>
      <c r="AG530" s="2"/>
      <c r="AH530" s="2"/>
      <c r="AI530" s="2"/>
    </row>
    <row r="531" spans="19:35">
      <c r="S531" s="2"/>
      <c r="T531" s="2"/>
      <c r="U531" s="26"/>
      <c r="V531" s="18"/>
      <c r="W531" s="18"/>
      <c r="X531" s="2"/>
      <c r="Y531" s="2"/>
      <c r="Z531" s="2"/>
      <c r="AA531" s="19"/>
      <c r="AB531" s="2"/>
      <c r="AC531" s="2"/>
      <c r="AD531" s="2"/>
      <c r="AE531" s="2"/>
      <c r="AF531" s="2"/>
      <c r="AG531" s="2"/>
      <c r="AH531" s="2"/>
      <c r="AI531" s="2"/>
    </row>
    <row r="532" spans="19:35">
      <c r="S532" s="2"/>
      <c r="T532" s="2"/>
      <c r="U532" s="26"/>
      <c r="V532" s="18"/>
      <c r="W532" s="18"/>
      <c r="X532" s="2"/>
      <c r="Y532" s="2"/>
      <c r="Z532" s="2"/>
      <c r="AA532" s="19"/>
      <c r="AB532" s="2"/>
      <c r="AC532" s="2"/>
      <c r="AD532" s="2"/>
      <c r="AE532" s="2"/>
      <c r="AF532" s="2"/>
      <c r="AG532" s="2"/>
      <c r="AH532" s="2"/>
      <c r="AI532" s="2"/>
    </row>
    <row r="533" spans="19:35">
      <c r="S533" s="2"/>
      <c r="T533" s="2"/>
      <c r="U533" s="26"/>
      <c r="V533" s="18"/>
      <c r="W533" s="18"/>
      <c r="X533" s="2"/>
      <c r="Y533" s="2"/>
      <c r="Z533" s="2"/>
      <c r="AA533" s="19"/>
      <c r="AB533" s="2"/>
      <c r="AC533" s="2"/>
      <c r="AD533" s="2"/>
      <c r="AE533" s="2"/>
      <c r="AF533" s="2"/>
      <c r="AG533" s="2"/>
      <c r="AH533" s="2"/>
      <c r="AI533" s="2"/>
    </row>
    <row r="534" spans="19:35">
      <c r="S534" s="2"/>
      <c r="T534" s="2"/>
      <c r="U534" s="26"/>
      <c r="V534" s="18"/>
      <c r="W534" s="18"/>
      <c r="X534" s="2"/>
      <c r="Y534" s="2"/>
      <c r="Z534" s="2"/>
      <c r="AA534" s="19"/>
      <c r="AB534" s="2"/>
      <c r="AC534" s="2"/>
      <c r="AD534" s="2"/>
      <c r="AE534" s="2"/>
      <c r="AF534" s="2"/>
      <c r="AG534" s="2"/>
      <c r="AH534" s="2"/>
      <c r="AI534" s="2"/>
    </row>
    <row r="535" spans="19:35">
      <c r="S535" s="2"/>
      <c r="T535" s="2"/>
      <c r="U535" s="26"/>
      <c r="V535" s="18"/>
      <c r="W535" s="18"/>
      <c r="X535" s="2"/>
      <c r="Y535" s="2"/>
      <c r="Z535" s="2"/>
      <c r="AA535" s="19"/>
      <c r="AB535" s="2"/>
      <c r="AC535" s="2"/>
      <c r="AD535" s="2"/>
      <c r="AE535" s="2"/>
      <c r="AF535" s="2"/>
      <c r="AG535" s="2"/>
      <c r="AH535" s="2"/>
      <c r="AI535" s="2"/>
    </row>
    <row r="536" spans="19:35">
      <c r="S536" s="2"/>
      <c r="T536" s="2"/>
      <c r="U536" s="26"/>
      <c r="V536" s="18"/>
      <c r="W536" s="18"/>
      <c r="X536" s="2"/>
      <c r="Y536" s="2"/>
      <c r="Z536" s="2"/>
      <c r="AA536" s="19"/>
      <c r="AB536" s="2"/>
      <c r="AC536" s="2"/>
      <c r="AD536" s="2"/>
      <c r="AE536" s="2"/>
      <c r="AF536" s="2"/>
      <c r="AG536" s="2"/>
      <c r="AH536" s="2"/>
      <c r="AI536" s="2"/>
    </row>
    <row r="537" spans="19:35">
      <c r="S537" s="2"/>
      <c r="T537" s="2"/>
      <c r="U537" s="26"/>
      <c r="V537" s="18"/>
      <c r="W537" s="18"/>
      <c r="X537" s="2"/>
      <c r="Y537" s="2"/>
      <c r="Z537" s="2"/>
      <c r="AA537" s="19"/>
      <c r="AB537" s="2"/>
      <c r="AC537" s="2"/>
      <c r="AD537" s="2"/>
      <c r="AE537" s="2"/>
      <c r="AF537" s="2"/>
      <c r="AG537" s="2"/>
      <c r="AH537" s="2"/>
      <c r="AI537" s="2"/>
    </row>
    <row r="538" spans="19:35">
      <c r="S538" s="2"/>
      <c r="T538" s="2"/>
      <c r="U538" s="26"/>
      <c r="V538" s="18"/>
      <c r="W538" s="18"/>
      <c r="X538" s="2"/>
      <c r="Y538" s="2"/>
      <c r="Z538" s="2"/>
      <c r="AA538" s="19"/>
      <c r="AB538" s="2"/>
      <c r="AC538" s="2"/>
      <c r="AD538" s="2"/>
      <c r="AE538" s="2"/>
      <c r="AF538" s="2"/>
      <c r="AG538" s="2"/>
      <c r="AH538" s="2"/>
      <c r="AI538" s="2"/>
    </row>
    <row r="539" spans="19:35">
      <c r="S539" s="2"/>
      <c r="T539" s="2"/>
      <c r="U539" s="26"/>
      <c r="V539" s="18"/>
      <c r="W539" s="18"/>
      <c r="X539" s="2"/>
      <c r="Y539" s="2"/>
      <c r="Z539" s="2"/>
      <c r="AA539" s="19"/>
      <c r="AB539" s="2"/>
      <c r="AC539" s="2"/>
      <c r="AD539" s="2"/>
      <c r="AE539" s="2"/>
      <c r="AF539" s="2"/>
      <c r="AG539" s="2"/>
      <c r="AH539" s="2"/>
      <c r="AI539" s="2"/>
    </row>
    <row r="540" spans="19:35">
      <c r="S540" s="2"/>
      <c r="T540" s="2"/>
      <c r="U540" s="26"/>
      <c r="V540" s="18"/>
      <c r="W540" s="18"/>
      <c r="X540" s="2"/>
      <c r="Y540" s="2"/>
      <c r="Z540" s="2"/>
      <c r="AA540" s="19"/>
      <c r="AB540" s="2"/>
      <c r="AC540" s="2"/>
      <c r="AD540" s="2"/>
      <c r="AE540" s="2"/>
      <c r="AF540" s="2"/>
      <c r="AG540" s="2"/>
      <c r="AH540" s="2"/>
      <c r="AI540" s="2"/>
    </row>
    <row r="541" spans="19:35">
      <c r="S541" s="2"/>
      <c r="T541" s="2"/>
      <c r="U541" s="26"/>
      <c r="V541" s="18"/>
      <c r="W541" s="18"/>
      <c r="X541" s="2"/>
      <c r="Y541" s="2"/>
      <c r="Z541" s="2"/>
      <c r="AA541" s="19"/>
      <c r="AB541" s="2"/>
      <c r="AC541" s="2"/>
      <c r="AD541" s="2"/>
      <c r="AE541" s="2"/>
      <c r="AF541" s="2"/>
      <c r="AG541" s="2"/>
      <c r="AH541" s="2"/>
      <c r="AI541" s="2"/>
    </row>
    <row r="542" spans="19:35">
      <c r="S542" s="2"/>
      <c r="T542" s="2"/>
      <c r="U542" s="26"/>
      <c r="V542" s="18"/>
      <c r="W542" s="18"/>
      <c r="X542" s="2"/>
      <c r="Y542" s="2"/>
      <c r="Z542" s="2"/>
      <c r="AA542" s="19"/>
      <c r="AB542" s="2"/>
      <c r="AC542" s="2"/>
      <c r="AD542" s="2"/>
      <c r="AE542" s="2"/>
      <c r="AF542" s="2"/>
      <c r="AG542" s="2"/>
      <c r="AH542" s="2"/>
      <c r="AI542" s="2"/>
    </row>
    <row r="543" spans="19:35">
      <c r="S543" s="2"/>
      <c r="T543" s="2"/>
      <c r="U543" s="26"/>
      <c r="V543" s="18"/>
      <c r="W543" s="18"/>
      <c r="X543" s="2"/>
      <c r="Y543" s="2"/>
      <c r="Z543" s="2"/>
      <c r="AA543" s="19"/>
      <c r="AB543" s="2"/>
      <c r="AC543" s="2"/>
      <c r="AD543" s="2"/>
      <c r="AE543" s="2"/>
      <c r="AF543" s="2"/>
      <c r="AG543" s="2"/>
      <c r="AH543" s="2"/>
      <c r="AI543" s="2"/>
    </row>
    <row r="544" spans="19:35">
      <c r="S544" s="2"/>
      <c r="T544" s="2"/>
      <c r="U544" s="26"/>
      <c r="V544" s="18"/>
      <c r="W544" s="18"/>
      <c r="X544" s="2"/>
      <c r="Y544" s="2"/>
      <c r="Z544" s="2"/>
      <c r="AA544" s="19"/>
      <c r="AB544" s="2"/>
      <c r="AC544" s="2"/>
      <c r="AD544" s="2"/>
      <c r="AE544" s="2"/>
      <c r="AF544" s="2"/>
      <c r="AG544" s="2"/>
      <c r="AH544" s="2"/>
      <c r="AI544" s="2"/>
    </row>
    <row r="545" spans="19:35">
      <c r="S545" s="2"/>
      <c r="T545" s="2"/>
      <c r="U545" s="26"/>
      <c r="V545" s="18"/>
      <c r="W545" s="18"/>
      <c r="X545" s="2"/>
      <c r="Y545" s="2"/>
      <c r="Z545" s="2"/>
      <c r="AA545" s="19"/>
      <c r="AB545" s="2"/>
      <c r="AC545" s="2"/>
      <c r="AD545" s="2"/>
      <c r="AE545" s="2"/>
      <c r="AF545" s="2"/>
      <c r="AG545" s="2"/>
      <c r="AH545" s="2"/>
      <c r="AI545" s="2"/>
    </row>
    <row r="546" spans="19:35">
      <c r="S546" s="2"/>
      <c r="T546" s="2"/>
      <c r="U546" s="26"/>
      <c r="V546" s="18"/>
      <c r="W546" s="18"/>
      <c r="X546" s="2"/>
      <c r="Y546" s="2"/>
      <c r="Z546" s="2"/>
      <c r="AA546" s="19"/>
      <c r="AB546" s="2"/>
      <c r="AC546" s="2"/>
      <c r="AD546" s="2"/>
      <c r="AE546" s="2"/>
      <c r="AF546" s="2"/>
      <c r="AG546" s="2"/>
      <c r="AH546" s="2"/>
      <c r="AI546" s="2"/>
    </row>
    <row r="547" spans="19:35">
      <c r="S547" s="2"/>
      <c r="T547" s="2"/>
      <c r="U547" s="26"/>
      <c r="V547" s="18"/>
      <c r="W547" s="18"/>
      <c r="X547" s="2"/>
      <c r="Y547" s="2"/>
      <c r="Z547" s="2"/>
      <c r="AA547" s="19"/>
      <c r="AB547" s="2"/>
      <c r="AC547" s="2"/>
      <c r="AD547" s="2"/>
      <c r="AE547" s="2"/>
      <c r="AF547" s="2"/>
      <c r="AG547" s="2"/>
      <c r="AH547" s="2"/>
      <c r="AI547" s="2"/>
    </row>
    <row r="548" spans="19:35">
      <c r="S548" s="2"/>
      <c r="T548" s="2"/>
      <c r="U548" s="26"/>
      <c r="V548" s="18"/>
      <c r="W548" s="18"/>
      <c r="X548" s="2"/>
      <c r="Y548" s="2"/>
      <c r="Z548" s="2"/>
      <c r="AA548" s="19"/>
      <c r="AB548" s="2"/>
      <c r="AC548" s="2"/>
      <c r="AD548" s="2"/>
      <c r="AE548" s="2"/>
      <c r="AF548" s="2"/>
      <c r="AG548" s="2"/>
      <c r="AH548" s="2"/>
      <c r="AI548" s="2"/>
    </row>
    <row r="549" spans="19:35">
      <c r="S549" s="2"/>
      <c r="T549" s="2"/>
      <c r="U549" s="26"/>
      <c r="V549" s="18"/>
      <c r="W549" s="18"/>
      <c r="X549" s="2"/>
      <c r="Y549" s="2"/>
      <c r="Z549" s="2"/>
      <c r="AA549" s="19"/>
      <c r="AB549" s="2"/>
      <c r="AC549" s="2"/>
      <c r="AD549" s="2"/>
      <c r="AE549" s="2"/>
      <c r="AF549" s="2"/>
      <c r="AG549" s="2"/>
      <c r="AH549" s="2"/>
      <c r="AI549" s="2"/>
    </row>
    <row r="550" spans="19:35">
      <c r="S550" s="2"/>
      <c r="T550" s="2"/>
      <c r="U550" s="26"/>
      <c r="V550" s="18"/>
      <c r="W550" s="18"/>
      <c r="X550" s="2"/>
      <c r="Y550" s="2"/>
      <c r="Z550" s="2"/>
      <c r="AA550" s="19"/>
      <c r="AB550" s="2"/>
      <c r="AC550" s="2"/>
      <c r="AD550" s="2"/>
      <c r="AE550" s="2"/>
      <c r="AF550" s="2"/>
      <c r="AG550" s="2"/>
      <c r="AH550" s="2"/>
      <c r="AI550" s="2"/>
    </row>
    <row r="551" spans="19:35">
      <c r="S551" s="2"/>
      <c r="T551" s="2"/>
      <c r="U551" s="26"/>
      <c r="V551" s="18"/>
      <c r="W551" s="18"/>
      <c r="X551" s="2"/>
      <c r="Y551" s="2"/>
      <c r="Z551" s="2"/>
      <c r="AA551" s="19"/>
      <c r="AB551" s="2"/>
      <c r="AC551" s="2"/>
      <c r="AD551" s="2"/>
      <c r="AE551" s="2"/>
      <c r="AF551" s="2"/>
      <c r="AG551" s="2"/>
      <c r="AH551" s="2"/>
      <c r="AI551" s="2"/>
    </row>
    <row r="552" spans="19:35">
      <c r="S552" s="2"/>
      <c r="T552" s="2"/>
      <c r="U552" s="26"/>
      <c r="V552" s="18"/>
      <c r="W552" s="18"/>
      <c r="X552" s="2"/>
      <c r="Y552" s="2"/>
      <c r="Z552" s="2"/>
      <c r="AA552" s="19"/>
      <c r="AB552" s="2"/>
      <c r="AC552" s="2"/>
      <c r="AD552" s="2"/>
      <c r="AE552" s="2"/>
      <c r="AF552" s="2"/>
      <c r="AG552" s="2"/>
      <c r="AH552" s="2"/>
      <c r="AI552" s="2"/>
    </row>
    <row r="553" spans="19:35">
      <c r="S553" s="2"/>
      <c r="T553" s="2"/>
      <c r="U553" s="26"/>
      <c r="V553" s="18"/>
      <c r="W553" s="18"/>
      <c r="X553" s="2"/>
      <c r="Y553" s="2"/>
      <c r="Z553" s="2"/>
      <c r="AA553" s="19"/>
      <c r="AB553" s="2"/>
      <c r="AC553" s="2"/>
      <c r="AD553" s="2"/>
      <c r="AE553" s="2"/>
      <c r="AF553" s="2"/>
      <c r="AG553" s="2"/>
      <c r="AH553" s="2"/>
      <c r="AI553" s="2"/>
    </row>
    <row r="554" spans="19:35">
      <c r="S554" s="2"/>
      <c r="T554" s="2"/>
      <c r="U554" s="26"/>
      <c r="V554" s="18"/>
      <c r="W554" s="18"/>
      <c r="X554" s="2"/>
      <c r="Y554" s="2"/>
      <c r="Z554" s="2"/>
      <c r="AA554" s="19"/>
      <c r="AB554" s="2"/>
      <c r="AC554" s="2"/>
      <c r="AD554" s="2"/>
      <c r="AE554" s="2"/>
      <c r="AF554" s="2"/>
      <c r="AG554" s="2"/>
      <c r="AH554" s="2"/>
      <c r="AI554" s="2"/>
    </row>
    <row r="555" spans="19:35">
      <c r="S555" s="2"/>
      <c r="T555" s="2"/>
      <c r="U555" s="26"/>
      <c r="V555" s="18"/>
      <c r="W555" s="18"/>
      <c r="X555" s="2"/>
      <c r="Y555" s="2"/>
      <c r="Z555" s="2"/>
      <c r="AA555" s="19"/>
      <c r="AB555" s="2"/>
      <c r="AC555" s="2"/>
      <c r="AD555" s="2"/>
      <c r="AE555" s="2"/>
      <c r="AF555" s="2"/>
      <c r="AG555" s="2"/>
      <c r="AH555" s="2"/>
      <c r="AI555" s="2"/>
    </row>
    <row r="556" spans="19:35">
      <c r="S556" s="2"/>
      <c r="T556" s="2"/>
      <c r="U556" s="26"/>
      <c r="V556" s="18"/>
      <c r="W556" s="18"/>
      <c r="X556" s="2"/>
      <c r="Y556" s="2"/>
      <c r="Z556" s="2"/>
      <c r="AA556" s="19"/>
      <c r="AB556" s="2"/>
      <c r="AC556" s="2"/>
      <c r="AD556" s="2"/>
      <c r="AE556" s="2"/>
      <c r="AF556" s="2"/>
      <c r="AG556" s="2"/>
      <c r="AH556" s="2"/>
      <c r="AI556" s="2"/>
    </row>
    <row r="557" spans="19:35">
      <c r="S557" s="2"/>
      <c r="T557" s="2"/>
      <c r="U557" s="26"/>
      <c r="V557" s="18"/>
      <c r="W557" s="18"/>
      <c r="X557" s="2"/>
      <c r="Y557" s="2"/>
      <c r="Z557" s="2"/>
      <c r="AA557" s="19"/>
      <c r="AB557" s="2"/>
      <c r="AC557" s="2"/>
      <c r="AD557" s="2"/>
      <c r="AE557" s="2"/>
      <c r="AF557" s="2"/>
      <c r="AG557" s="2"/>
      <c r="AH557" s="2"/>
      <c r="AI557" s="2"/>
    </row>
    <row r="558" spans="19:35">
      <c r="S558" s="2"/>
      <c r="T558" s="2"/>
      <c r="U558" s="26"/>
      <c r="V558" s="18"/>
      <c r="W558" s="18"/>
      <c r="X558" s="2"/>
      <c r="Y558" s="2"/>
      <c r="Z558" s="2"/>
      <c r="AA558" s="19"/>
      <c r="AB558" s="2"/>
      <c r="AC558" s="2"/>
      <c r="AD558" s="2"/>
      <c r="AE558" s="2"/>
      <c r="AF558" s="2"/>
      <c r="AG558" s="2"/>
      <c r="AH558" s="2"/>
      <c r="AI558" s="2"/>
    </row>
    <row r="559" spans="19:35">
      <c r="S559" s="2"/>
      <c r="T559" s="2"/>
      <c r="U559" s="26"/>
      <c r="V559" s="18"/>
      <c r="W559" s="18"/>
      <c r="X559" s="2"/>
      <c r="Y559" s="2"/>
      <c r="Z559" s="2"/>
      <c r="AA559" s="19"/>
      <c r="AB559" s="2"/>
      <c r="AC559" s="2"/>
      <c r="AD559" s="2"/>
      <c r="AE559" s="2"/>
      <c r="AF559" s="2"/>
      <c r="AG559" s="2"/>
      <c r="AH559" s="2"/>
      <c r="AI559" s="2"/>
    </row>
    <row r="560" spans="19:35">
      <c r="S560" s="2"/>
      <c r="T560" s="2"/>
      <c r="U560" s="26"/>
      <c r="V560" s="18"/>
      <c r="W560" s="18"/>
      <c r="X560" s="2"/>
      <c r="Y560" s="2"/>
      <c r="Z560" s="2"/>
      <c r="AA560" s="19"/>
      <c r="AB560" s="2"/>
      <c r="AC560" s="2"/>
      <c r="AD560" s="2"/>
      <c r="AE560" s="2"/>
      <c r="AF560" s="2"/>
      <c r="AG560" s="2"/>
      <c r="AH560" s="2"/>
      <c r="AI560" s="2"/>
    </row>
    <row r="561" spans="19:35">
      <c r="S561" s="2"/>
      <c r="T561" s="2"/>
      <c r="U561" s="26"/>
      <c r="V561" s="18"/>
      <c r="W561" s="18"/>
      <c r="X561" s="2"/>
      <c r="Y561" s="2"/>
      <c r="Z561" s="2"/>
      <c r="AA561" s="19"/>
      <c r="AB561" s="2"/>
      <c r="AC561" s="2"/>
      <c r="AD561" s="2"/>
      <c r="AE561" s="2"/>
      <c r="AF561" s="2"/>
      <c r="AG561" s="2"/>
      <c r="AH561" s="2"/>
      <c r="AI561" s="2"/>
    </row>
    <row r="562" spans="19:35">
      <c r="S562" s="2"/>
      <c r="T562" s="2"/>
      <c r="U562" s="26"/>
      <c r="V562" s="18"/>
      <c r="W562" s="18"/>
      <c r="X562" s="2"/>
      <c r="Y562" s="2"/>
      <c r="Z562" s="2"/>
      <c r="AA562" s="19"/>
      <c r="AB562" s="2"/>
      <c r="AC562" s="2"/>
      <c r="AD562" s="2"/>
      <c r="AE562" s="2"/>
      <c r="AF562" s="2"/>
      <c r="AG562" s="2"/>
      <c r="AH562" s="2"/>
      <c r="AI562" s="2"/>
    </row>
    <row r="563" spans="19:35">
      <c r="S563" s="2"/>
      <c r="T563" s="2"/>
      <c r="U563" s="26"/>
      <c r="V563" s="18"/>
      <c r="W563" s="18"/>
      <c r="X563" s="2"/>
      <c r="Y563" s="2"/>
      <c r="Z563" s="2"/>
      <c r="AA563" s="19"/>
      <c r="AB563" s="2"/>
      <c r="AC563" s="2"/>
      <c r="AD563" s="2"/>
      <c r="AE563" s="2"/>
      <c r="AF563" s="2"/>
      <c r="AG563" s="2"/>
      <c r="AH563" s="2"/>
      <c r="AI563" s="2"/>
    </row>
    <row r="564" spans="19:35">
      <c r="S564" s="2"/>
      <c r="T564" s="2"/>
      <c r="U564" s="26"/>
      <c r="V564" s="18"/>
      <c r="W564" s="18"/>
      <c r="X564" s="2"/>
      <c r="Y564" s="2"/>
      <c r="Z564" s="2"/>
      <c r="AA564" s="19"/>
      <c r="AB564" s="2"/>
      <c r="AC564" s="2"/>
      <c r="AD564" s="2"/>
      <c r="AE564" s="2"/>
      <c r="AF564" s="2"/>
      <c r="AG564" s="2"/>
      <c r="AH564" s="2"/>
      <c r="AI564" s="2"/>
    </row>
    <row r="565" spans="19:35">
      <c r="S565" s="2"/>
      <c r="T565" s="2"/>
      <c r="U565" s="26"/>
      <c r="V565" s="18"/>
      <c r="W565" s="18"/>
      <c r="X565" s="2"/>
      <c r="Y565" s="2"/>
      <c r="Z565" s="2"/>
      <c r="AA565" s="19"/>
      <c r="AB565" s="2"/>
      <c r="AC565" s="2"/>
      <c r="AD565" s="2"/>
      <c r="AE565" s="2"/>
      <c r="AF565" s="2"/>
      <c r="AG565" s="2"/>
      <c r="AH565" s="2"/>
      <c r="AI565" s="2"/>
    </row>
    <row r="566" spans="19:35">
      <c r="S566" s="2"/>
      <c r="T566" s="2"/>
      <c r="U566" s="26"/>
      <c r="V566" s="18"/>
      <c r="W566" s="18"/>
      <c r="X566" s="2"/>
      <c r="Y566" s="2"/>
      <c r="Z566" s="2"/>
      <c r="AA566" s="19"/>
      <c r="AB566" s="2"/>
      <c r="AC566" s="2"/>
      <c r="AD566" s="2"/>
      <c r="AE566" s="2"/>
      <c r="AF566" s="2"/>
      <c r="AG566" s="2"/>
      <c r="AH566" s="2"/>
      <c r="AI566" s="2"/>
    </row>
    <row r="567" spans="19:35">
      <c r="S567" s="2"/>
      <c r="T567" s="2"/>
      <c r="U567" s="26"/>
      <c r="V567" s="18"/>
      <c r="W567" s="18"/>
      <c r="X567" s="2"/>
      <c r="Y567" s="2"/>
      <c r="Z567" s="2"/>
      <c r="AA567" s="19"/>
      <c r="AB567" s="2"/>
      <c r="AC567" s="2"/>
      <c r="AD567" s="2"/>
      <c r="AE567" s="2"/>
      <c r="AF567" s="2"/>
      <c r="AG567" s="2"/>
      <c r="AH567" s="2"/>
      <c r="AI567" s="2"/>
    </row>
    <row r="568" spans="19:35">
      <c r="S568" s="2"/>
      <c r="T568" s="2"/>
      <c r="U568" s="26"/>
      <c r="V568" s="18"/>
      <c r="W568" s="18"/>
      <c r="X568" s="2"/>
      <c r="Y568" s="2"/>
      <c r="Z568" s="2"/>
      <c r="AA568" s="19"/>
      <c r="AB568" s="2"/>
      <c r="AC568" s="2"/>
      <c r="AD568" s="2"/>
      <c r="AE568" s="2"/>
      <c r="AF568" s="2"/>
      <c r="AG568" s="2"/>
      <c r="AH568" s="2"/>
      <c r="AI568" s="2"/>
    </row>
    <row r="569" spans="19:35">
      <c r="S569" s="2"/>
      <c r="T569" s="2"/>
      <c r="U569" s="26"/>
      <c r="V569" s="18"/>
      <c r="W569" s="18"/>
      <c r="X569" s="2"/>
      <c r="Y569" s="2"/>
      <c r="Z569" s="2"/>
      <c r="AA569" s="19"/>
      <c r="AB569" s="2"/>
      <c r="AC569" s="2"/>
      <c r="AD569" s="2"/>
      <c r="AE569" s="2"/>
      <c r="AF569" s="2"/>
      <c r="AG569" s="2"/>
      <c r="AH569" s="2"/>
      <c r="AI569" s="2"/>
    </row>
    <row r="570" spans="19:35">
      <c r="S570" s="2"/>
      <c r="T570" s="2"/>
      <c r="U570" s="26"/>
      <c r="V570" s="18"/>
      <c r="W570" s="18"/>
      <c r="X570" s="2"/>
      <c r="Y570" s="2"/>
      <c r="Z570" s="2"/>
      <c r="AA570" s="19"/>
      <c r="AB570" s="2"/>
      <c r="AC570" s="2"/>
      <c r="AD570" s="2"/>
      <c r="AE570" s="2"/>
      <c r="AF570" s="2"/>
      <c r="AG570" s="2"/>
      <c r="AH570" s="2"/>
      <c r="AI570" s="2"/>
    </row>
    <row r="571" spans="19:35">
      <c r="S571" s="2"/>
      <c r="T571" s="2"/>
      <c r="U571" s="26"/>
      <c r="V571" s="18"/>
      <c r="W571" s="18"/>
      <c r="X571" s="2"/>
      <c r="Y571" s="2"/>
      <c r="Z571" s="2"/>
      <c r="AA571" s="19"/>
      <c r="AB571" s="2"/>
      <c r="AC571" s="2"/>
      <c r="AD571" s="2"/>
      <c r="AE571" s="2"/>
      <c r="AF571" s="2"/>
      <c r="AG571" s="2"/>
      <c r="AH571" s="2"/>
      <c r="AI571" s="2"/>
    </row>
    <row r="572" spans="19:35">
      <c r="S572" s="2"/>
      <c r="T572" s="2"/>
      <c r="U572" s="26"/>
      <c r="V572" s="18"/>
      <c r="W572" s="18"/>
      <c r="X572" s="2"/>
      <c r="Y572" s="2"/>
      <c r="Z572" s="2"/>
      <c r="AA572" s="19"/>
      <c r="AB572" s="2"/>
      <c r="AC572" s="2"/>
      <c r="AD572" s="2"/>
      <c r="AE572" s="2"/>
      <c r="AF572" s="2"/>
      <c r="AG572" s="2"/>
      <c r="AH572" s="2"/>
      <c r="AI572" s="2"/>
    </row>
    <row r="573" spans="19:35">
      <c r="S573" s="2"/>
      <c r="T573" s="2"/>
      <c r="U573" s="26"/>
      <c r="V573" s="18"/>
      <c r="W573" s="18"/>
      <c r="X573" s="2"/>
      <c r="Y573" s="2"/>
      <c r="Z573" s="2"/>
      <c r="AA573" s="19"/>
      <c r="AB573" s="2"/>
      <c r="AC573" s="2"/>
      <c r="AD573" s="2"/>
      <c r="AE573" s="2"/>
      <c r="AF573" s="2"/>
      <c r="AG573" s="2"/>
      <c r="AH573" s="2"/>
      <c r="AI573" s="2"/>
    </row>
    <row r="574" spans="19:35">
      <c r="S574" s="2"/>
      <c r="T574" s="2"/>
      <c r="U574" s="26"/>
      <c r="V574" s="18"/>
      <c r="W574" s="18"/>
      <c r="X574" s="2"/>
      <c r="Y574" s="2"/>
      <c r="Z574" s="2"/>
      <c r="AA574" s="19"/>
      <c r="AB574" s="2"/>
      <c r="AC574" s="2"/>
      <c r="AD574" s="2"/>
      <c r="AE574" s="2"/>
      <c r="AF574" s="2"/>
      <c r="AG574" s="2"/>
      <c r="AH574" s="2"/>
      <c r="AI574" s="2"/>
    </row>
    <row r="575" spans="19:35">
      <c r="S575" s="2"/>
      <c r="T575" s="2"/>
      <c r="U575" s="26"/>
      <c r="V575" s="18"/>
      <c r="W575" s="18"/>
      <c r="X575" s="2"/>
      <c r="Y575" s="2"/>
      <c r="Z575" s="2"/>
      <c r="AA575" s="19"/>
      <c r="AB575" s="2"/>
      <c r="AC575" s="2"/>
      <c r="AD575" s="2"/>
      <c r="AE575" s="2"/>
      <c r="AF575" s="2"/>
      <c r="AG575" s="2"/>
      <c r="AH575" s="2"/>
      <c r="AI575" s="2"/>
    </row>
    <row r="576" spans="19:35">
      <c r="S576" s="2"/>
      <c r="T576" s="2"/>
      <c r="U576" s="26"/>
      <c r="V576" s="18"/>
      <c r="W576" s="18"/>
      <c r="X576" s="2"/>
      <c r="Y576" s="2"/>
      <c r="Z576" s="2"/>
      <c r="AA576" s="19"/>
      <c r="AB576" s="2"/>
      <c r="AC576" s="2"/>
      <c r="AD576" s="2"/>
      <c r="AE576" s="2"/>
      <c r="AF576" s="2"/>
      <c r="AG576" s="2"/>
      <c r="AH576" s="2"/>
      <c r="AI576" s="2"/>
    </row>
    <row r="577" spans="19:35">
      <c r="S577" s="2"/>
      <c r="T577" s="2"/>
      <c r="U577" s="26"/>
      <c r="V577" s="18"/>
      <c r="W577" s="18"/>
      <c r="X577" s="2"/>
      <c r="Y577" s="2"/>
      <c r="Z577" s="2"/>
      <c r="AA577" s="19"/>
      <c r="AB577" s="2"/>
      <c r="AC577" s="2"/>
      <c r="AD577" s="2"/>
      <c r="AE577" s="2"/>
      <c r="AF577" s="2"/>
      <c r="AG577" s="2"/>
      <c r="AH577" s="2"/>
      <c r="AI577" s="2"/>
    </row>
    <row r="578" spans="19:35">
      <c r="S578" s="2"/>
      <c r="T578" s="2"/>
      <c r="U578" s="26"/>
      <c r="V578" s="18"/>
      <c r="W578" s="18"/>
      <c r="X578" s="2"/>
      <c r="Y578" s="2"/>
      <c r="Z578" s="2"/>
      <c r="AA578" s="19"/>
      <c r="AB578" s="2"/>
      <c r="AC578" s="2"/>
      <c r="AD578" s="2"/>
      <c r="AE578" s="2"/>
      <c r="AF578" s="2"/>
      <c r="AG578" s="2"/>
      <c r="AH578" s="2"/>
      <c r="AI578" s="2"/>
    </row>
    <row r="579" spans="19:35">
      <c r="S579" s="2"/>
      <c r="T579" s="2"/>
      <c r="U579" s="26"/>
      <c r="V579" s="18"/>
      <c r="W579" s="18"/>
      <c r="X579" s="2"/>
      <c r="Y579" s="2"/>
      <c r="Z579" s="2"/>
      <c r="AA579" s="19"/>
      <c r="AB579" s="2"/>
      <c r="AC579" s="2"/>
      <c r="AD579" s="2"/>
      <c r="AE579" s="2"/>
      <c r="AF579" s="2"/>
      <c r="AG579" s="2"/>
      <c r="AH579" s="2"/>
      <c r="AI579" s="2"/>
    </row>
    <row r="580" spans="19:35">
      <c r="S580" s="2"/>
      <c r="T580" s="2"/>
      <c r="U580" s="26"/>
      <c r="V580" s="18"/>
      <c r="W580" s="18"/>
      <c r="X580" s="2"/>
      <c r="Y580" s="2"/>
      <c r="Z580" s="2"/>
      <c r="AA580" s="19"/>
      <c r="AB580" s="2"/>
      <c r="AC580" s="2"/>
      <c r="AD580" s="2"/>
      <c r="AE580" s="2"/>
      <c r="AF580" s="2"/>
      <c r="AG580" s="2"/>
      <c r="AH580" s="2"/>
      <c r="AI580" s="2"/>
    </row>
    <row r="581" spans="19:35">
      <c r="S581" s="2"/>
      <c r="T581" s="2"/>
      <c r="U581" s="26"/>
      <c r="V581" s="18"/>
      <c r="W581" s="18"/>
      <c r="X581" s="2"/>
      <c r="Y581" s="2"/>
      <c r="Z581" s="2"/>
      <c r="AA581" s="19"/>
      <c r="AB581" s="2"/>
      <c r="AC581" s="2"/>
      <c r="AD581" s="2"/>
      <c r="AE581" s="2"/>
      <c r="AF581" s="2"/>
      <c r="AG581" s="2"/>
      <c r="AH581" s="2"/>
      <c r="AI581" s="2"/>
    </row>
    <row r="582" spans="19:35">
      <c r="S582" s="2"/>
      <c r="T582" s="2"/>
      <c r="U582" s="26"/>
      <c r="V582" s="18"/>
      <c r="W582" s="18"/>
      <c r="X582" s="2"/>
      <c r="Y582" s="2"/>
      <c r="Z582" s="2"/>
      <c r="AA582" s="19"/>
      <c r="AB582" s="2"/>
      <c r="AC582" s="2"/>
      <c r="AD582" s="2"/>
      <c r="AE582" s="2"/>
      <c r="AF582" s="2"/>
      <c r="AG582" s="2"/>
      <c r="AH582" s="2"/>
      <c r="AI582" s="2"/>
    </row>
    <row r="583" spans="19:35">
      <c r="S583" s="2"/>
      <c r="T583" s="2"/>
      <c r="U583" s="26"/>
      <c r="V583" s="18"/>
      <c r="W583" s="18"/>
      <c r="X583" s="2"/>
      <c r="Y583" s="2"/>
      <c r="Z583" s="2"/>
      <c r="AA583" s="19"/>
      <c r="AB583" s="2"/>
      <c r="AC583" s="2"/>
      <c r="AD583" s="2"/>
      <c r="AE583" s="2"/>
      <c r="AF583" s="2"/>
      <c r="AG583" s="2"/>
      <c r="AH583" s="2"/>
      <c r="AI583" s="2"/>
    </row>
    <row r="584" spans="19:35">
      <c r="S584" s="2"/>
      <c r="T584" s="2"/>
      <c r="U584" s="26"/>
      <c r="V584" s="18"/>
      <c r="W584" s="18"/>
      <c r="X584" s="2"/>
      <c r="Y584" s="2"/>
      <c r="Z584" s="2"/>
      <c r="AA584" s="19"/>
      <c r="AB584" s="2"/>
      <c r="AC584" s="2"/>
      <c r="AD584" s="2"/>
      <c r="AE584" s="2"/>
      <c r="AF584" s="2"/>
      <c r="AG584" s="2"/>
      <c r="AH584" s="2"/>
      <c r="AI584" s="2"/>
    </row>
    <row r="585" spans="19:35">
      <c r="S585" s="2"/>
      <c r="T585" s="2"/>
      <c r="U585" s="26"/>
      <c r="V585" s="18"/>
      <c r="W585" s="18"/>
      <c r="X585" s="2"/>
      <c r="Y585" s="2"/>
      <c r="Z585" s="2"/>
      <c r="AA585" s="19"/>
      <c r="AB585" s="2"/>
      <c r="AC585" s="2"/>
      <c r="AD585" s="2"/>
      <c r="AE585" s="2"/>
      <c r="AF585" s="2"/>
      <c r="AG585" s="2"/>
      <c r="AH585" s="2"/>
      <c r="AI585" s="2"/>
    </row>
    <row r="586" spans="19:35">
      <c r="S586" s="2"/>
      <c r="T586" s="2"/>
      <c r="U586" s="26"/>
      <c r="V586" s="18"/>
      <c r="W586" s="18"/>
      <c r="X586" s="2"/>
      <c r="Y586" s="2"/>
      <c r="Z586" s="2"/>
      <c r="AA586" s="19"/>
      <c r="AB586" s="2"/>
      <c r="AC586" s="2"/>
      <c r="AD586" s="2"/>
      <c r="AE586" s="2"/>
      <c r="AF586" s="2"/>
      <c r="AG586" s="2"/>
      <c r="AH586" s="2"/>
      <c r="AI586" s="2"/>
    </row>
    <row r="587" spans="19:35">
      <c r="S587" s="2"/>
      <c r="T587" s="2"/>
      <c r="U587" s="26"/>
      <c r="V587" s="18"/>
      <c r="W587" s="18"/>
      <c r="X587" s="2"/>
      <c r="Y587" s="2"/>
      <c r="Z587" s="2"/>
      <c r="AA587" s="19"/>
      <c r="AB587" s="2"/>
      <c r="AC587" s="2"/>
      <c r="AD587" s="2"/>
      <c r="AE587" s="2"/>
      <c r="AF587" s="2"/>
      <c r="AG587" s="2"/>
      <c r="AH587" s="2"/>
      <c r="AI587" s="2"/>
    </row>
    <row r="588" spans="19:35">
      <c r="S588" s="2"/>
      <c r="T588" s="2"/>
      <c r="U588" s="26"/>
      <c r="V588" s="18"/>
      <c r="W588" s="18"/>
      <c r="X588" s="2"/>
      <c r="Y588" s="2"/>
      <c r="Z588" s="2"/>
      <c r="AA588" s="19"/>
      <c r="AB588" s="2"/>
      <c r="AC588" s="2"/>
      <c r="AD588" s="2"/>
      <c r="AE588" s="2"/>
      <c r="AF588" s="2"/>
      <c r="AG588" s="2"/>
      <c r="AH588" s="2"/>
      <c r="AI588" s="2"/>
    </row>
    <row r="589" spans="19:35">
      <c r="S589" s="2"/>
      <c r="T589" s="2"/>
      <c r="U589" s="26"/>
      <c r="V589" s="18"/>
      <c r="W589" s="18"/>
      <c r="X589" s="2"/>
      <c r="Y589" s="2"/>
      <c r="Z589" s="2"/>
      <c r="AA589" s="19"/>
      <c r="AB589" s="2"/>
      <c r="AC589" s="2"/>
      <c r="AD589" s="2"/>
      <c r="AE589" s="2"/>
      <c r="AF589" s="2"/>
      <c r="AG589" s="2"/>
      <c r="AH589" s="2"/>
      <c r="AI589" s="2"/>
    </row>
    <row r="590" spans="19:35">
      <c r="S590" s="2"/>
      <c r="T590" s="2"/>
      <c r="U590" s="26"/>
      <c r="V590" s="18"/>
      <c r="W590" s="18"/>
      <c r="X590" s="2"/>
      <c r="Y590" s="2"/>
      <c r="Z590" s="2"/>
      <c r="AA590" s="19"/>
      <c r="AB590" s="2"/>
      <c r="AC590" s="2"/>
      <c r="AD590" s="2"/>
      <c r="AE590" s="2"/>
      <c r="AF590" s="2"/>
      <c r="AG590" s="2"/>
      <c r="AH590" s="2"/>
      <c r="AI590" s="2"/>
    </row>
    <row r="591" spans="19:35">
      <c r="S591" s="2"/>
      <c r="T591" s="2"/>
      <c r="U591" s="26"/>
      <c r="V591" s="18"/>
      <c r="W591" s="18"/>
      <c r="X591" s="2"/>
      <c r="Y591" s="2"/>
      <c r="Z591" s="2"/>
      <c r="AA591" s="19"/>
      <c r="AB591" s="2"/>
      <c r="AC591" s="2"/>
      <c r="AD591" s="2"/>
      <c r="AE591" s="2"/>
      <c r="AF591" s="2"/>
      <c r="AG591" s="2"/>
      <c r="AH591" s="2"/>
      <c r="AI591" s="2"/>
    </row>
    <row r="592" spans="19:35">
      <c r="S592" s="2"/>
      <c r="T592" s="2"/>
      <c r="U592" s="26"/>
      <c r="V592" s="18"/>
      <c r="W592" s="18"/>
      <c r="X592" s="2"/>
      <c r="Y592" s="2"/>
      <c r="Z592" s="2"/>
      <c r="AA592" s="19"/>
      <c r="AB592" s="2"/>
      <c r="AC592" s="2"/>
      <c r="AD592" s="2"/>
      <c r="AE592" s="2"/>
      <c r="AF592" s="2"/>
      <c r="AG592" s="2"/>
      <c r="AH592" s="2"/>
      <c r="AI592" s="2"/>
    </row>
    <row r="593" spans="19:35">
      <c r="S593" s="2"/>
      <c r="T593" s="2"/>
      <c r="U593" s="26"/>
      <c r="V593" s="18"/>
      <c r="W593" s="18"/>
      <c r="X593" s="2"/>
      <c r="Y593" s="2"/>
      <c r="Z593" s="2"/>
      <c r="AA593" s="19"/>
      <c r="AB593" s="2"/>
      <c r="AC593" s="2"/>
      <c r="AD593" s="2"/>
      <c r="AE593" s="2"/>
      <c r="AF593" s="2"/>
      <c r="AG593" s="2"/>
      <c r="AH593" s="2"/>
      <c r="AI593" s="2"/>
    </row>
    <row r="594" spans="19:35">
      <c r="S594" s="2"/>
      <c r="T594" s="2"/>
      <c r="U594" s="26"/>
      <c r="V594" s="18"/>
      <c r="W594" s="18"/>
      <c r="X594" s="2"/>
      <c r="Y594" s="2"/>
      <c r="Z594" s="2"/>
      <c r="AA594" s="19"/>
      <c r="AB594" s="2"/>
      <c r="AC594" s="2"/>
      <c r="AD594" s="2"/>
      <c r="AE594" s="2"/>
      <c r="AF594" s="2"/>
      <c r="AG594" s="2"/>
      <c r="AH594" s="2"/>
      <c r="AI594" s="2"/>
    </row>
    <row r="595" spans="19:35">
      <c r="S595" s="2"/>
      <c r="T595" s="2"/>
      <c r="U595" s="26"/>
      <c r="V595" s="18"/>
      <c r="W595" s="18"/>
      <c r="X595" s="2"/>
      <c r="Y595" s="2"/>
      <c r="Z595" s="2"/>
      <c r="AA595" s="19"/>
      <c r="AB595" s="2"/>
      <c r="AC595" s="2"/>
      <c r="AD595" s="2"/>
      <c r="AE595" s="2"/>
      <c r="AF595" s="2"/>
      <c r="AG595" s="2"/>
      <c r="AH595" s="2"/>
      <c r="AI595" s="2"/>
    </row>
    <row r="596" spans="19:35">
      <c r="S596" s="2"/>
      <c r="T596" s="2"/>
      <c r="U596" s="26"/>
      <c r="V596" s="18"/>
      <c r="W596" s="18"/>
      <c r="X596" s="2"/>
      <c r="Y596" s="2"/>
      <c r="Z596" s="2"/>
      <c r="AA596" s="19"/>
      <c r="AB596" s="2"/>
      <c r="AC596" s="2"/>
      <c r="AD596" s="2"/>
      <c r="AE596" s="2"/>
      <c r="AF596" s="2"/>
      <c r="AG596" s="2"/>
      <c r="AH596" s="2"/>
      <c r="AI596" s="2"/>
    </row>
    <row r="597" spans="19:35">
      <c r="S597" s="2"/>
      <c r="T597" s="2"/>
      <c r="U597" s="26"/>
      <c r="V597" s="18"/>
      <c r="W597" s="18"/>
      <c r="X597" s="2"/>
      <c r="Y597" s="2"/>
      <c r="Z597" s="2"/>
      <c r="AA597" s="19"/>
      <c r="AB597" s="2"/>
      <c r="AC597" s="2"/>
      <c r="AD597" s="2"/>
      <c r="AE597" s="2"/>
      <c r="AF597" s="2"/>
      <c r="AG597" s="2"/>
      <c r="AH597" s="2"/>
      <c r="AI597" s="2"/>
    </row>
    <row r="598" spans="19:35">
      <c r="S598" s="2"/>
      <c r="T598" s="2"/>
      <c r="U598" s="26"/>
      <c r="V598" s="18"/>
      <c r="W598" s="18"/>
      <c r="X598" s="2"/>
      <c r="Y598" s="2"/>
      <c r="Z598" s="2"/>
      <c r="AA598" s="19"/>
      <c r="AB598" s="2"/>
      <c r="AC598" s="2"/>
      <c r="AD598" s="2"/>
      <c r="AE598" s="2"/>
      <c r="AF598" s="2"/>
      <c r="AG598" s="2"/>
      <c r="AH598" s="2"/>
      <c r="AI598" s="2"/>
    </row>
    <row r="599" spans="19:35">
      <c r="S599" s="2"/>
      <c r="T599" s="2"/>
      <c r="U599" s="26"/>
      <c r="V599" s="18"/>
      <c r="W599" s="18"/>
      <c r="X599" s="2"/>
      <c r="Y599" s="2"/>
      <c r="Z599" s="2"/>
      <c r="AA599" s="19"/>
      <c r="AB599" s="2"/>
      <c r="AC599" s="2"/>
      <c r="AD599" s="2"/>
      <c r="AE599" s="2"/>
      <c r="AF599" s="2"/>
      <c r="AG599" s="2"/>
      <c r="AH599" s="2"/>
      <c r="AI599" s="2"/>
    </row>
    <row r="600" spans="19:35">
      <c r="S600" s="2"/>
      <c r="T600" s="2"/>
      <c r="U600" s="26"/>
      <c r="V600" s="18"/>
      <c r="W600" s="18"/>
      <c r="X600" s="2"/>
      <c r="Y600" s="2"/>
      <c r="Z600" s="2"/>
      <c r="AA600" s="19"/>
      <c r="AB600" s="2"/>
      <c r="AC600" s="2"/>
      <c r="AD600" s="2"/>
      <c r="AE600" s="2"/>
      <c r="AF600" s="2"/>
      <c r="AG600" s="2"/>
      <c r="AH600" s="2"/>
      <c r="AI600" s="2"/>
    </row>
    <row r="601" spans="19:35">
      <c r="S601" s="2"/>
      <c r="T601" s="2"/>
      <c r="U601" s="26"/>
      <c r="V601" s="18"/>
      <c r="W601" s="18"/>
      <c r="X601" s="2"/>
      <c r="Y601" s="2"/>
      <c r="Z601" s="2"/>
      <c r="AA601" s="19"/>
      <c r="AB601" s="2"/>
      <c r="AC601" s="2"/>
      <c r="AD601" s="2"/>
      <c r="AE601" s="2"/>
      <c r="AF601" s="2"/>
      <c r="AG601" s="2"/>
      <c r="AH601" s="2"/>
      <c r="AI601" s="2"/>
    </row>
    <row r="602" spans="19:35">
      <c r="S602" s="2"/>
      <c r="T602" s="2"/>
      <c r="U602" s="26"/>
      <c r="V602" s="18"/>
      <c r="W602" s="18"/>
      <c r="X602" s="2"/>
      <c r="Y602" s="2"/>
      <c r="Z602" s="2"/>
      <c r="AA602" s="19"/>
      <c r="AB602" s="2"/>
      <c r="AC602" s="2"/>
      <c r="AD602" s="2"/>
      <c r="AE602" s="2"/>
      <c r="AF602" s="2"/>
      <c r="AG602" s="2"/>
      <c r="AH602" s="2"/>
      <c r="AI602" s="2"/>
    </row>
    <row r="603" spans="19:35">
      <c r="S603" s="2"/>
      <c r="T603" s="2"/>
      <c r="U603" s="26"/>
      <c r="V603" s="18"/>
      <c r="W603" s="18"/>
      <c r="X603" s="2"/>
      <c r="Y603" s="2"/>
      <c r="Z603" s="2"/>
      <c r="AA603" s="19"/>
      <c r="AB603" s="2"/>
      <c r="AC603" s="2"/>
      <c r="AD603" s="2"/>
      <c r="AE603" s="2"/>
      <c r="AF603" s="2"/>
      <c r="AG603" s="2"/>
      <c r="AH603" s="2"/>
      <c r="AI603" s="2"/>
    </row>
    <row r="604" spans="19:35">
      <c r="S604" s="2"/>
      <c r="T604" s="2"/>
      <c r="U604" s="26"/>
      <c r="V604" s="18"/>
      <c r="W604" s="18"/>
      <c r="X604" s="2"/>
      <c r="Y604" s="2"/>
      <c r="Z604" s="2"/>
      <c r="AA604" s="19"/>
      <c r="AB604" s="2"/>
      <c r="AC604" s="2"/>
      <c r="AD604" s="2"/>
      <c r="AE604" s="2"/>
      <c r="AF604" s="2"/>
      <c r="AG604" s="2"/>
      <c r="AH604" s="2"/>
      <c r="AI604" s="2"/>
    </row>
    <row r="605" spans="19:35">
      <c r="S605" s="2"/>
      <c r="T605" s="2"/>
      <c r="U605" s="26"/>
      <c r="V605" s="18"/>
      <c r="W605" s="18"/>
      <c r="X605" s="2"/>
      <c r="Y605" s="2"/>
      <c r="Z605" s="2"/>
      <c r="AA605" s="19"/>
      <c r="AB605" s="2"/>
      <c r="AC605" s="2"/>
      <c r="AD605" s="2"/>
      <c r="AE605" s="2"/>
      <c r="AF605" s="2"/>
      <c r="AG605" s="2"/>
      <c r="AH605" s="2"/>
      <c r="AI605" s="2"/>
    </row>
    <row r="606" spans="19:35">
      <c r="S606" s="2"/>
      <c r="T606" s="2"/>
      <c r="U606" s="26"/>
      <c r="V606" s="18"/>
      <c r="W606" s="18"/>
      <c r="X606" s="2"/>
      <c r="Y606" s="2"/>
      <c r="Z606" s="2"/>
      <c r="AA606" s="19"/>
      <c r="AB606" s="2"/>
      <c r="AC606" s="2"/>
      <c r="AD606" s="2"/>
      <c r="AE606" s="2"/>
      <c r="AF606" s="2"/>
      <c r="AG606" s="2"/>
      <c r="AH606" s="2"/>
      <c r="AI606" s="2"/>
    </row>
    <row r="607" spans="19:35">
      <c r="S607" s="2"/>
      <c r="T607" s="2"/>
      <c r="U607" s="26"/>
      <c r="V607" s="18"/>
      <c r="W607" s="18"/>
      <c r="X607" s="2"/>
      <c r="Y607" s="2"/>
      <c r="Z607" s="2"/>
      <c r="AA607" s="19"/>
      <c r="AB607" s="2"/>
      <c r="AC607" s="2"/>
      <c r="AD607" s="2"/>
      <c r="AE607" s="2"/>
      <c r="AF607" s="2"/>
      <c r="AG607" s="2"/>
      <c r="AH607" s="2"/>
      <c r="AI607" s="2"/>
    </row>
    <row r="608" spans="19:35">
      <c r="S608" s="2"/>
      <c r="T608" s="2"/>
      <c r="U608" s="26"/>
      <c r="V608" s="18"/>
      <c r="W608" s="18"/>
      <c r="X608" s="2"/>
      <c r="Y608" s="2"/>
      <c r="Z608" s="2"/>
      <c r="AA608" s="19"/>
      <c r="AB608" s="2"/>
      <c r="AC608" s="2"/>
      <c r="AD608" s="2"/>
      <c r="AE608" s="2"/>
      <c r="AF608" s="2"/>
      <c r="AG608" s="2"/>
      <c r="AH608" s="2"/>
      <c r="AI608" s="2"/>
    </row>
    <row r="609" spans="19:35">
      <c r="S609" s="2"/>
      <c r="T609" s="2"/>
      <c r="U609" s="26"/>
      <c r="V609" s="18"/>
      <c r="W609" s="18"/>
      <c r="X609" s="2"/>
      <c r="Y609" s="2"/>
      <c r="Z609" s="2"/>
      <c r="AA609" s="19"/>
      <c r="AB609" s="2"/>
      <c r="AC609" s="2"/>
      <c r="AD609" s="2"/>
      <c r="AE609" s="2"/>
      <c r="AF609" s="2"/>
      <c r="AG609" s="2"/>
      <c r="AH609" s="2"/>
      <c r="AI609" s="2"/>
    </row>
    <row r="610" spans="19:35">
      <c r="S610" s="2"/>
      <c r="T610" s="2"/>
      <c r="U610" s="26"/>
      <c r="V610" s="18"/>
      <c r="W610" s="18"/>
      <c r="X610" s="2"/>
      <c r="Y610" s="2"/>
      <c r="Z610" s="2"/>
      <c r="AA610" s="19"/>
      <c r="AB610" s="2"/>
      <c r="AC610" s="2"/>
      <c r="AD610" s="2"/>
      <c r="AE610" s="2"/>
      <c r="AF610" s="2"/>
      <c r="AG610" s="2"/>
      <c r="AH610" s="2"/>
      <c r="AI610" s="2"/>
    </row>
    <row r="611" spans="19:35">
      <c r="S611" s="2"/>
      <c r="T611" s="2"/>
      <c r="U611" s="26"/>
      <c r="V611" s="18"/>
      <c r="W611" s="18"/>
      <c r="X611" s="2"/>
      <c r="Y611" s="2"/>
      <c r="Z611" s="2"/>
      <c r="AA611" s="19"/>
      <c r="AB611" s="2"/>
      <c r="AC611" s="2"/>
      <c r="AD611" s="2"/>
      <c r="AE611" s="2"/>
      <c r="AF611" s="2"/>
      <c r="AG611" s="2"/>
      <c r="AH611" s="2"/>
      <c r="AI611" s="2"/>
    </row>
    <row r="612" spans="19:35">
      <c r="S612" s="2"/>
      <c r="T612" s="2"/>
      <c r="U612" s="26"/>
      <c r="V612" s="18"/>
      <c r="W612" s="18"/>
      <c r="X612" s="2"/>
      <c r="Y612" s="2"/>
      <c r="Z612" s="2"/>
      <c r="AA612" s="19"/>
      <c r="AB612" s="2"/>
      <c r="AC612" s="2"/>
      <c r="AD612" s="2"/>
      <c r="AE612" s="2"/>
      <c r="AF612" s="2"/>
      <c r="AG612" s="2"/>
      <c r="AH612" s="2"/>
      <c r="AI612" s="2"/>
    </row>
    <row r="613" spans="19:35">
      <c r="S613" s="2"/>
      <c r="T613" s="2"/>
      <c r="U613" s="26"/>
      <c r="V613" s="18"/>
      <c r="W613" s="18"/>
      <c r="X613" s="2"/>
      <c r="Y613" s="2"/>
      <c r="Z613" s="2"/>
      <c r="AA613" s="19"/>
      <c r="AB613" s="2"/>
      <c r="AC613" s="2"/>
      <c r="AD613" s="2"/>
      <c r="AE613" s="2"/>
      <c r="AF613" s="2"/>
      <c r="AG613" s="2"/>
      <c r="AH613" s="2"/>
      <c r="AI613" s="2"/>
    </row>
    <row r="614" spans="19:35">
      <c r="S614" s="2"/>
      <c r="T614" s="2"/>
      <c r="U614" s="26"/>
      <c r="V614" s="18"/>
      <c r="W614" s="18"/>
      <c r="X614" s="2"/>
      <c r="Y614" s="2"/>
      <c r="Z614" s="2"/>
      <c r="AA614" s="19"/>
      <c r="AB614" s="2"/>
      <c r="AC614" s="2"/>
      <c r="AD614" s="2"/>
      <c r="AE614" s="2"/>
      <c r="AF614" s="2"/>
      <c r="AG614" s="2"/>
      <c r="AH614" s="2"/>
      <c r="AI614" s="2"/>
    </row>
    <row r="615" spans="19:35">
      <c r="S615" s="2"/>
      <c r="T615" s="2"/>
      <c r="U615" s="26"/>
      <c r="V615" s="18"/>
      <c r="W615" s="18"/>
      <c r="X615" s="2"/>
      <c r="Y615" s="2"/>
      <c r="Z615" s="2"/>
      <c r="AA615" s="19"/>
      <c r="AB615" s="2"/>
      <c r="AC615" s="2"/>
      <c r="AD615" s="2"/>
      <c r="AE615" s="2"/>
      <c r="AF615" s="2"/>
      <c r="AG615" s="2"/>
      <c r="AH615" s="2"/>
      <c r="AI615" s="2"/>
    </row>
    <row r="616" spans="19:35">
      <c r="S616" s="2"/>
      <c r="T616" s="2"/>
      <c r="U616" s="26"/>
      <c r="V616" s="18"/>
      <c r="W616" s="18"/>
      <c r="X616" s="2"/>
      <c r="Y616" s="2"/>
      <c r="Z616" s="2"/>
      <c r="AA616" s="19"/>
      <c r="AB616" s="2"/>
      <c r="AC616" s="2"/>
      <c r="AD616" s="2"/>
      <c r="AE616" s="2"/>
      <c r="AF616" s="2"/>
      <c r="AG616" s="2"/>
      <c r="AH616" s="2"/>
      <c r="AI616" s="2"/>
    </row>
    <row r="617" spans="19:35">
      <c r="S617" s="2"/>
      <c r="T617" s="2"/>
      <c r="U617" s="26"/>
      <c r="V617" s="18"/>
      <c r="W617" s="18"/>
      <c r="X617" s="2"/>
      <c r="Y617" s="2"/>
      <c r="Z617" s="2"/>
      <c r="AA617" s="19"/>
      <c r="AB617" s="2"/>
      <c r="AC617" s="2"/>
      <c r="AD617" s="2"/>
      <c r="AE617" s="2"/>
      <c r="AF617" s="2"/>
      <c r="AG617" s="2"/>
      <c r="AH617" s="2"/>
      <c r="AI617" s="2"/>
    </row>
    <row r="618" spans="19:35">
      <c r="S618" s="2"/>
      <c r="T618" s="2"/>
      <c r="U618" s="26"/>
      <c r="V618" s="18"/>
      <c r="W618" s="18"/>
      <c r="X618" s="2"/>
      <c r="Y618" s="2"/>
      <c r="Z618" s="2"/>
      <c r="AA618" s="19"/>
      <c r="AB618" s="2"/>
      <c r="AC618" s="2"/>
      <c r="AD618" s="2"/>
      <c r="AE618" s="2"/>
      <c r="AF618" s="2"/>
      <c r="AG618" s="2"/>
      <c r="AH618" s="2"/>
      <c r="AI618" s="2"/>
    </row>
    <row r="619" spans="19:35">
      <c r="S619" s="2"/>
      <c r="T619" s="2"/>
      <c r="U619" s="26"/>
      <c r="V619" s="18"/>
      <c r="W619" s="18"/>
      <c r="X619" s="2"/>
      <c r="Y619" s="2"/>
      <c r="Z619" s="2"/>
      <c r="AA619" s="19"/>
      <c r="AB619" s="2"/>
      <c r="AC619" s="2"/>
      <c r="AD619" s="2"/>
      <c r="AE619" s="2"/>
      <c r="AF619" s="2"/>
      <c r="AG619" s="2"/>
      <c r="AH619" s="2"/>
      <c r="AI619" s="2"/>
    </row>
    <row r="620" spans="19:35">
      <c r="S620" s="2"/>
      <c r="T620" s="2"/>
      <c r="U620" s="26"/>
      <c r="V620" s="18"/>
      <c r="W620" s="18"/>
      <c r="X620" s="2"/>
      <c r="Y620" s="2"/>
      <c r="Z620" s="2"/>
      <c r="AA620" s="19"/>
      <c r="AB620" s="2"/>
      <c r="AC620" s="2"/>
      <c r="AD620" s="2"/>
      <c r="AE620" s="2"/>
      <c r="AF620" s="2"/>
      <c r="AG620" s="2"/>
      <c r="AH620" s="2"/>
      <c r="AI620" s="2"/>
    </row>
    <row r="621" spans="19:35">
      <c r="S621" s="2"/>
      <c r="T621" s="2"/>
      <c r="U621" s="26"/>
      <c r="V621" s="18"/>
      <c r="W621" s="18"/>
      <c r="X621" s="2"/>
      <c r="Y621" s="2"/>
      <c r="Z621" s="2"/>
      <c r="AA621" s="19"/>
      <c r="AB621" s="2"/>
      <c r="AC621" s="2"/>
      <c r="AD621" s="2"/>
      <c r="AE621" s="2"/>
      <c r="AF621" s="2"/>
      <c r="AG621" s="2"/>
      <c r="AH621" s="2"/>
      <c r="AI621" s="2"/>
    </row>
    <row r="622" spans="19:35">
      <c r="S622" s="2"/>
      <c r="T622" s="2"/>
      <c r="U622" s="26"/>
      <c r="V622" s="18"/>
      <c r="W622" s="18"/>
      <c r="X622" s="2"/>
      <c r="Y622" s="2"/>
      <c r="Z622" s="2"/>
      <c r="AA622" s="19"/>
      <c r="AB622" s="2"/>
      <c r="AC622" s="2"/>
      <c r="AD622" s="2"/>
      <c r="AE622" s="2"/>
      <c r="AF622" s="2"/>
      <c r="AG622" s="2"/>
      <c r="AH622" s="2"/>
      <c r="AI622" s="2"/>
    </row>
    <row r="623" spans="19:35">
      <c r="S623" s="2"/>
      <c r="T623" s="2"/>
      <c r="U623" s="26"/>
      <c r="V623" s="18"/>
      <c r="W623" s="18"/>
      <c r="X623" s="2"/>
      <c r="Y623" s="2"/>
      <c r="Z623" s="2"/>
      <c r="AA623" s="19"/>
      <c r="AB623" s="2"/>
      <c r="AC623" s="2"/>
      <c r="AD623" s="2"/>
      <c r="AE623" s="2"/>
      <c r="AF623" s="2"/>
      <c r="AG623" s="2"/>
      <c r="AH623" s="2"/>
      <c r="AI623" s="2"/>
    </row>
    <row r="624" spans="19:35">
      <c r="S624" s="2"/>
      <c r="T624" s="2"/>
      <c r="U624" s="26"/>
      <c r="V624" s="18"/>
      <c r="W624" s="18"/>
      <c r="X624" s="2"/>
      <c r="Y624" s="2"/>
      <c r="Z624" s="2"/>
      <c r="AA624" s="19"/>
      <c r="AB624" s="2"/>
      <c r="AC624" s="2"/>
      <c r="AD624" s="2"/>
      <c r="AE624" s="2"/>
      <c r="AF624" s="2"/>
      <c r="AG624" s="2"/>
      <c r="AH624" s="2"/>
      <c r="AI624" s="2"/>
    </row>
    <row r="625" spans="19:35">
      <c r="S625" s="2"/>
      <c r="T625" s="2"/>
      <c r="U625" s="26"/>
      <c r="V625" s="18"/>
      <c r="W625" s="18"/>
      <c r="X625" s="2"/>
      <c r="Y625" s="2"/>
      <c r="Z625" s="2"/>
      <c r="AA625" s="19"/>
      <c r="AB625" s="2"/>
      <c r="AC625" s="2"/>
      <c r="AD625" s="2"/>
      <c r="AE625" s="2"/>
      <c r="AF625" s="2"/>
      <c r="AG625" s="2"/>
      <c r="AH625" s="2"/>
      <c r="AI625" s="2"/>
    </row>
    <row r="626" spans="19:35">
      <c r="S626" s="2"/>
      <c r="T626" s="2"/>
      <c r="U626" s="26"/>
      <c r="V626" s="18"/>
      <c r="W626" s="18"/>
      <c r="X626" s="2"/>
      <c r="Y626" s="2"/>
      <c r="Z626" s="2"/>
      <c r="AA626" s="19"/>
      <c r="AB626" s="2"/>
      <c r="AC626" s="2"/>
      <c r="AD626" s="2"/>
      <c r="AE626" s="2"/>
      <c r="AF626" s="2"/>
      <c r="AG626" s="2"/>
      <c r="AH626" s="2"/>
      <c r="AI626" s="2"/>
    </row>
    <row r="627" spans="19:35">
      <c r="S627" s="2"/>
      <c r="T627" s="2"/>
      <c r="U627" s="26"/>
      <c r="V627" s="18"/>
      <c r="W627" s="18"/>
      <c r="X627" s="2"/>
      <c r="Y627" s="2"/>
      <c r="Z627" s="2"/>
      <c r="AA627" s="19"/>
      <c r="AB627" s="2"/>
      <c r="AC627" s="2"/>
      <c r="AD627" s="2"/>
      <c r="AE627" s="2"/>
      <c r="AF627" s="2"/>
      <c r="AG627" s="2"/>
      <c r="AH627" s="2"/>
      <c r="AI627" s="2"/>
    </row>
    <row r="628" spans="19:35">
      <c r="S628" s="2"/>
      <c r="T628" s="2"/>
      <c r="U628" s="26"/>
      <c r="V628" s="18"/>
      <c r="W628" s="18"/>
      <c r="X628" s="2"/>
      <c r="Y628" s="2"/>
      <c r="Z628" s="2"/>
      <c r="AA628" s="19"/>
      <c r="AB628" s="2"/>
      <c r="AC628" s="2"/>
      <c r="AD628" s="2"/>
      <c r="AE628" s="2"/>
      <c r="AF628" s="2"/>
      <c r="AG628" s="2"/>
      <c r="AH628" s="2"/>
      <c r="AI628" s="2"/>
    </row>
    <row r="629" spans="19:35">
      <c r="S629" s="2"/>
      <c r="T629" s="2"/>
      <c r="U629" s="26"/>
      <c r="V629" s="18"/>
      <c r="W629" s="18"/>
      <c r="X629" s="2"/>
      <c r="Y629" s="2"/>
      <c r="Z629" s="2"/>
      <c r="AA629" s="19"/>
      <c r="AB629" s="2"/>
      <c r="AC629" s="2"/>
      <c r="AD629" s="2"/>
      <c r="AE629" s="2"/>
      <c r="AF629" s="2"/>
      <c r="AG629" s="2"/>
      <c r="AH629" s="2"/>
      <c r="AI629" s="2"/>
    </row>
    <row r="630" spans="19:35">
      <c r="S630" s="2"/>
      <c r="T630" s="2"/>
      <c r="U630" s="26"/>
      <c r="V630" s="18"/>
      <c r="W630" s="18"/>
      <c r="X630" s="2"/>
      <c r="Y630" s="2"/>
      <c r="Z630" s="2"/>
      <c r="AA630" s="19"/>
      <c r="AB630" s="2"/>
      <c r="AC630" s="2"/>
      <c r="AD630" s="2"/>
      <c r="AE630" s="2"/>
      <c r="AF630" s="2"/>
      <c r="AG630" s="2"/>
      <c r="AH630" s="2"/>
      <c r="AI630" s="2"/>
    </row>
    <row r="631" spans="19:35">
      <c r="S631" s="2"/>
      <c r="T631" s="2"/>
      <c r="U631" s="26"/>
      <c r="V631" s="18"/>
      <c r="W631" s="18"/>
      <c r="X631" s="2"/>
      <c r="Y631" s="2"/>
      <c r="Z631" s="2"/>
      <c r="AA631" s="19"/>
      <c r="AB631" s="2"/>
      <c r="AC631" s="2"/>
      <c r="AD631" s="2"/>
      <c r="AE631" s="2"/>
      <c r="AF631" s="2"/>
      <c r="AG631" s="2"/>
      <c r="AH631" s="2"/>
      <c r="AI631" s="2"/>
    </row>
    <row r="632" spans="19:35">
      <c r="S632" s="2"/>
      <c r="T632" s="2"/>
      <c r="U632" s="26"/>
      <c r="V632" s="18"/>
      <c r="W632" s="18"/>
      <c r="X632" s="2"/>
      <c r="Y632" s="2"/>
      <c r="Z632" s="2"/>
      <c r="AA632" s="19"/>
      <c r="AB632" s="2"/>
      <c r="AC632" s="2"/>
      <c r="AD632" s="2"/>
      <c r="AE632" s="2"/>
      <c r="AF632" s="2"/>
      <c r="AG632" s="2"/>
      <c r="AH632" s="2"/>
      <c r="AI632" s="2"/>
    </row>
    <row r="633" spans="19:35">
      <c r="S633" s="2"/>
      <c r="T633" s="2"/>
      <c r="U633" s="26"/>
      <c r="V633" s="18"/>
      <c r="W633" s="18"/>
      <c r="X633" s="2"/>
      <c r="Y633" s="2"/>
      <c r="Z633" s="2"/>
      <c r="AA633" s="19"/>
      <c r="AB633" s="2"/>
      <c r="AC633" s="2"/>
      <c r="AD633" s="2"/>
      <c r="AE633" s="2"/>
      <c r="AF633" s="2"/>
      <c r="AG633" s="2"/>
      <c r="AH633" s="2"/>
      <c r="AI633" s="2"/>
    </row>
    <row r="634" spans="19:35">
      <c r="S634" s="2"/>
      <c r="T634" s="2"/>
      <c r="U634" s="26"/>
      <c r="V634" s="18"/>
      <c r="W634" s="18"/>
      <c r="X634" s="2"/>
      <c r="Y634" s="2"/>
      <c r="Z634" s="2"/>
      <c r="AA634" s="19"/>
      <c r="AB634" s="2"/>
      <c r="AC634" s="2"/>
      <c r="AD634" s="2"/>
      <c r="AE634" s="2"/>
      <c r="AF634" s="2"/>
      <c r="AG634" s="2"/>
      <c r="AH634" s="2"/>
      <c r="AI634" s="2"/>
    </row>
    <row r="635" spans="19:35">
      <c r="S635" s="2"/>
      <c r="T635" s="2"/>
      <c r="U635" s="26"/>
      <c r="V635" s="18"/>
      <c r="W635" s="18"/>
      <c r="X635" s="2"/>
      <c r="Y635" s="2"/>
      <c r="Z635" s="2"/>
      <c r="AA635" s="19"/>
      <c r="AB635" s="2"/>
      <c r="AC635" s="2"/>
      <c r="AD635" s="2"/>
      <c r="AE635" s="2"/>
      <c r="AF635" s="2"/>
      <c r="AG635" s="2"/>
      <c r="AH635" s="2"/>
      <c r="AI635" s="2"/>
    </row>
    <row r="636" spans="19:35">
      <c r="S636" s="2"/>
      <c r="T636" s="2"/>
      <c r="U636" s="26"/>
      <c r="V636" s="18"/>
      <c r="W636" s="18"/>
      <c r="X636" s="2"/>
      <c r="Y636" s="2"/>
      <c r="Z636" s="2"/>
      <c r="AA636" s="19"/>
      <c r="AB636" s="2"/>
      <c r="AC636" s="2"/>
      <c r="AD636" s="2"/>
      <c r="AE636" s="2"/>
      <c r="AF636" s="2"/>
      <c r="AG636" s="2"/>
      <c r="AH636" s="2"/>
      <c r="AI636" s="2"/>
    </row>
    <row r="637" spans="19:35">
      <c r="S637" s="2"/>
      <c r="T637" s="2"/>
      <c r="U637" s="26"/>
      <c r="V637" s="18"/>
      <c r="W637" s="18"/>
      <c r="X637" s="2"/>
      <c r="Y637" s="2"/>
      <c r="Z637" s="2"/>
      <c r="AA637" s="19"/>
      <c r="AB637" s="2"/>
      <c r="AC637" s="2"/>
      <c r="AD637" s="2"/>
      <c r="AE637" s="2"/>
      <c r="AF637" s="2"/>
      <c r="AG637" s="2"/>
      <c r="AH637" s="2"/>
      <c r="AI637" s="2"/>
    </row>
    <row r="638" spans="19:35">
      <c r="S638" s="2"/>
      <c r="T638" s="2"/>
      <c r="U638" s="26"/>
      <c r="V638" s="18"/>
      <c r="W638" s="18"/>
      <c r="X638" s="2"/>
      <c r="Y638" s="2"/>
      <c r="Z638" s="2"/>
      <c r="AA638" s="19"/>
      <c r="AB638" s="2"/>
      <c r="AC638" s="2"/>
      <c r="AD638" s="2"/>
      <c r="AE638" s="2"/>
      <c r="AF638" s="2"/>
      <c r="AG638" s="2"/>
      <c r="AH638" s="2"/>
      <c r="AI638" s="2"/>
    </row>
    <row r="639" spans="19:35">
      <c r="S639" s="2"/>
      <c r="T639" s="2"/>
      <c r="U639" s="26"/>
      <c r="V639" s="18"/>
      <c r="W639" s="18"/>
      <c r="X639" s="2"/>
      <c r="Y639" s="2"/>
      <c r="Z639" s="2"/>
      <c r="AA639" s="19"/>
      <c r="AB639" s="2"/>
      <c r="AC639" s="2"/>
      <c r="AD639" s="2"/>
      <c r="AE639" s="2"/>
      <c r="AF639" s="2"/>
      <c r="AG639" s="2"/>
      <c r="AH639" s="2"/>
      <c r="AI639" s="2"/>
    </row>
    <row r="640" spans="19:35">
      <c r="S640" s="2"/>
      <c r="T640" s="2"/>
      <c r="U640" s="26"/>
      <c r="V640" s="18"/>
      <c r="W640" s="18"/>
      <c r="X640" s="2"/>
      <c r="Y640" s="2"/>
      <c r="Z640" s="2"/>
      <c r="AA640" s="19"/>
      <c r="AB640" s="2"/>
      <c r="AC640" s="2"/>
      <c r="AD640" s="2"/>
      <c r="AE640" s="2"/>
      <c r="AF640" s="2"/>
      <c r="AG640" s="2"/>
      <c r="AH640" s="2"/>
      <c r="AI640" s="2"/>
    </row>
    <row r="641" spans="19:35">
      <c r="S641" s="2"/>
      <c r="T641" s="2"/>
      <c r="U641" s="26"/>
      <c r="V641" s="18"/>
      <c r="W641" s="18"/>
      <c r="X641" s="2"/>
      <c r="Y641" s="2"/>
      <c r="Z641" s="2"/>
      <c r="AA641" s="19"/>
      <c r="AB641" s="2"/>
      <c r="AC641" s="2"/>
      <c r="AD641" s="2"/>
      <c r="AE641" s="2"/>
      <c r="AF641" s="2"/>
      <c r="AG641" s="2"/>
      <c r="AH641" s="2"/>
      <c r="AI641" s="2"/>
    </row>
    <row r="642" spans="19:35">
      <c r="S642" s="2"/>
      <c r="T642" s="2"/>
      <c r="U642" s="26"/>
      <c r="V642" s="18"/>
      <c r="W642" s="18"/>
      <c r="X642" s="2"/>
      <c r="Y642" s="2"/>
      <c r="Z642" s="2"/>
      <c r="AA642" s="19"/>
      <c r="AB642" s="2"/>
      <c r="AC642" s="2"/>
      <c r="AD642" s="2"/>
      <c r="AE642" s="2"/>
      <c r="AF642" s="2"/>
      <c r="AG642" s="2"/>
      <c r="AH642" s="2"/>
      <c r="AI642" s="2"/>
    </row>
    <row r="643" spans="19:35">
      <c r="S643" s="2"/>
      <c r="T643" s="2"/>
      <c r="U643" s="26"/>
      <c r="V643" s="18"/>
      <c r="W643" s="18"/>
      <c r="X643" s="2"/>
      <c r="Y643" s="2"/>
      <c r="Z643" s="2"/>
      <c r="AA643" s="19"/>
      <c r="AB643" s="2"/>
      <c r="AC643" s="2"/>
      <c r="AD643" s="2"/>
      <c r="AE643" s="2"/>
      <c r="AF643" s="2"/>
      <c r="AG643" s="2"/>
      <c r="AH643" s="2"/>
      <c r="AI643" s="2"/>
    </row>
    <row r="644" spans="19:35">
      <c r="S644" s="2"/>
      <c r="T644" s="2"/>
      <c r="U644" s="26"/>
      <c r="V644" s="18"/>
      <c r="W644" s="18"/>
      <c r="X644" s="2"/>
      <c r="Y644" s="2"/>
      <c r="Z644" s="2"/>
      <c r="AA644" s="19"/>
      <c r="AB644" s="2"/>
      <c r="AC644" s="2"/>
      <c r="AD644" s="2"/>
      <c r="AE644" s="2"/>
      <c r="AF644" s="2"/>
      <c r="AG644" s="2"/>
      <c r="AH644" s="2"/>
      <c r="AI644" s="2"/>
    </row>
    <row r="645" spans="19:35">
      <c r="S645" s="2"/>
      <c r="T645" s="2"/>
      <c r="U645" s="26"/>
      <c r="V645" s="18"/>
      <c r="W645" s="18"/>
      <c r="X645" s="2"/>
      <c r="Y645" s="2"/>
      <c r="Z645" s="2"/>
      <c r="AA645" s="19"/>
      <c r="AB645" s="2"/>
      <c r="AC645" s="2"/>
      <c r="AD645" s="2"/>
      <c r="AE645" s="2"/>
      <c r="AF645" s="2"/>
      <c r="AG645" s="2"/>
      <c r="AH645" s="2"/>
      <c r="AI645" s="2"/>
    </row>
    <row r="646" spans="19:35">
      <c r="S646" s="2"/>
      <c r="T646" s="2"/>
      <c r="U646" s="26"/>
      <c r="V646" s="18"/>
      <c r="W646" s="18"/>
      <c r="X646" s="2"/>
      <c r="Y646" s="2"/>
      <c r="Z646" s="2"/>
      <c r="AA646" s="19"/>
      <c r="AB646" s="2"/>
      <c r="AC646" s="2"/>
      <c r="AD646" s="2"/>
      <c r="AE646" s="2"/>
      <c r="AF646" s="2"/>
      <c r="AG646" s="2"/>
      <c r="AH646" s="2"/>
      <c r="AI646" s="2"/>
    </row>
    <row r="647" spans="19:35">
      <c r="S647" s="2"/>
      <c r="T647" s="2"/>
      <c r="U647" s="26"/>
      <c r="V647" s="18"/>
      <c r="W647" s="18"/>
      <c r="X647" s="2"/>
      <c r="Y647" s="2"/>
      <c r="Z647" s="2"/>
      <c r="AA647" s="19"/>
      <c r="AB647" s="2"/>
      <c r="AC647" s="2"/>
      <c r="AD647" s="2"/>
      <c r="AE647" s="2"/>
      <c r="AF647" s="2"/>
      <c r="AG647" s="2"/>
      <c r="AH647" s="2"/>
      <c r="AI647" s="2"/>
    </row>
    <row r="648" spans="19:35">
      <c r="S648" s="2"/>
      <c r="T648" s="2"/>
      <c r="U648" s="26"/>
      <c r="V648" s="18"/>
      <c r="W648" s="18"/>
      <c r="X648" s="2"/>
      <c r="Y648" s="2"/>
      <c r="Z648" s="2"/>
      <c r="AA648" s="19"/>
      <c r="AB648" s="2"/>
      <c r="AC648" s="2"/>
      <c r="AD648" s="2"/>
      <c r="AE648" s="2"/>
      <c r="AF648" s="2"/>
      <c r="AG648" s="2"/>
      <c r="AH648" s="2"/>
      <c r="AI648" s="2"/>
    </row>
    <row r="649" spans="19:35">
      <c r="S649" s="2"/>
      <c r="T649" s="2"/>
      <c r="U649" s="26"/>
      <c r="V649" s="18"/>
      <c r="W649" s="18"/>
      <c r="X649" s="2"/>
      <c r="Y649" s="2"/>
      <c r="Z649" s="2"/>
      <c r="AA649" s="19"/>
      <c r="AB649" s="2"/>
      <c r="AC649" s="2"/>
      <c r="AD649" s="2"/>
      <c r="AE649" s="2"/>
      <c r="AF649" s="2"/>
      <c r="AG649" s="2"/>
      <c r="AH649" s="2"/>
      <c r="AI649" s="2"/>
    </row>
    <row r="650" spans="19:35">
      <c r="S650" s="2"/>
      <c r="T650" s="2"/>
      <c r="U650" s="26"/>
      <c r="V650" s="18"/>
      <c r="W650" s="18"/>
      <c r="X650" s="2"/>
      <c r="Y650" s="2"/>
      <c r="Z650" s="2"/>
      <c r="AA650" s="19"/>
      <c r="AB650" s="2"/>
      <c r="AC650" s="2"/>
      <c r="AD650" s="2"/>
      <c r="AE650" s="2"/>
      <c r="AF650" s="2"/>
      <c r="AG650" s="2"/>
      <c r="AH650" s="2"/>
      <c r="AI650" s="2"/>
    </row>
    <row r="651" spans="19:35">
      <c r="S651" s="2"/>
      <c r="T651" s="2"/>
      <c r="U651" s="26"/>
      <c r="V651" s="18"/>
      <c r="W651" s="18"/>
      <c r="X651" s="2"/>
      <c r="Y651" s="2"/>
      <c r="Z651" s="2"/>
      <c r="AA651" s="19"/>
      <c r="AB651" s="2"/>
      <c r="AC651" s="2"/>
      <c r="AD651" s="2"/>
      <c r="AE651" s="2"/>
      <c r="AF651" s="2"/>
      <c r="AG651" s="2"/>
      <c r="AH651" s="2"/>
      <c r="AI651" s="2"/>
    </row>
    <row r="652" spans="19:35">
      <c r="S652" s="2"/>
      <c r="T652" s="2"/>
      <c r="U652" s="26"/>
      <c r="V652" s="18"/>
      <c r="W652" s="18"/>
      <c r="X652" s="2"/>
      <c r="Y652" s="2"/>
      <c r="Z652" s="2"/>
      <c r="AA652" s="19"/>
      <c r="AB652" s="2"/>
      <c r="AC652" s="2"/>
      <c r="AD652" s="2"/>
      <c r="AE652" s="2"/>
      <c r="AF652" s="2"/>
      <c r="AG652" s="2"/>
      <c r="AH652" s="2"/>
      <c r="AI652" s="2"/>
    </row>
    <row r="653" spans="19:35">
      <c r="S653" s="2"/>
      <c r="T653" s="2"/>
      <c r="U653" s="26"/>
      <c r="V653" s="18"/>
      <c r="W653" s="18"/>
      <c r="X653" s="2"/>
      <c r="Y653" s="2"/>
      <c r="Z653" s="2"/>
      <c r="AA653" s="19"/>
      <c r="AB653" s="2"/>
      <c r="AC653" s="2"/>
      <c r="AD653" s="2"/>
      <c r="AE653" s="2"/>
      <c r="AF653" s="2"/>
      <c r="AG653" s="2"/>
      <c r="AH653" s="2"/>
      <c r="AI653" s="2"/>
    </row>
    <row r="654" spans="19:35">
      <c r="S654" s="2"/>
      <c r="T654" s="2"/>
      <c r="U654" s="26"/>
      <c r="V654" s="18"/>
      <c r="W654" s="18"/>
      <c r="X654" s="2"/>
      <c r="Y654" s="2"/>
      <c r="Z654" s="2"/>
      <c r="AA654" s="19"/>
      <c r="AB654" s="2"/>
      <c r="AC654" s="2"/>
      <c r="AD654" s="2"/>
      <c r="AE654" s="2"/>
      <c r="AF654" s="2"/>
      <c r="AG654" s="2"/>
      <c r="AH654" s="2"/>
      <c r="AI654" s="2"/>
    </row>
    <row r="655" spans="19:35">
      <c r="S655" s="2"/>
      <c r="T655" s="2"/>
      <c r="U655" s="26"/>
      <c r="V655" s="18"/>
      <c r="W655" s="18"/>
      <c r="X655" s="2"/>
      <c r="Y655" s="2"/>
      <c r="Z655" s="2"/>
      <c r="AA655" s="19"/>
      <c r="AB655" s="2"/>
      <c r="AC655" s="2"/>
      <c r="AD655" s="2"/>
      <c r="AE655" s="2"/>
      <c r="AF655" s="2"/>
      <c r="AG655" s="2"/>
      <c r="AH655" s="2"/>
      <c r="AI655" s="2"/>
    </row>
    <row r="656" spans="19:35">
      <c r="S656" s="2"/>
      <c r="T656" s="2"/>
      <c r="U656" s="26"/>
      <c r="V656" s="18"/>
      <c r="W656" s="18"/>
      <c r="X656" s="2"/>
      <c r="Y656" s="2"/>
      <c r="Z656" s="2"/>
      <c r="AA656" s="19"/>
      <c r="AB656" s="2"/>
      <c r="AC656" s="2"/>
      <c r="AD656" s="2"/>
      <c r="AE656" s="2"/>
      <c r="AF656" s="2"/>
      <c r="AG656" s="2"/>
      <c r="AH656" s="2"/>
      <c r="AI656" s="2"/>
    </row>
    <row r="657" spans="19:35">
      <c r="S657" s="2"/>
      <c r="T657" s="2"/>
      <c r="U657" s="26"/>
      <c r="V657" s="18"/>
      <c r="W657" s="18"/>
      <c r="X657" s="2"/>
      <c r="Y657" s="2"/>
      <c r="Z657" s="2"/>
      <c r="AA657" s="19"/>
      <c r="AB657" s="2"/>
      <c r="AC657" s="2"/>
      <c r="AD657" s="2"/>
      <c r="AE657" s="2"/>
      <c r="AF657" s="2"/>
      <c r="AG657" s="2"/>
      <c r="AH657" s="2"/>
      <c r="AI657" s="2"/>
    </row>
    <row r="658" spans="19:35">
      <c r="S658" s="2"/>
      <c r="T658" s="2"/>
      <c r="U658" s="26"/>
      <c r="V658" s="18"/>
      <c r="W658" s="18"/>
      <c r="X658" s="2"/>
      <c r="Y658" s="2"/>
      <c r="Z658" s="2"/>
      <c r="AA658" s="19"/>
      <c r="AB658" s="2"/>
      <c r="AC658" s="2"/>
      <c r="AD658" s="2"/>
      <c r="AE658" s="2"/>
      <c r="AF658" s="2"/>
      <c r="AG658" s="2"/>
      <c r="AH658" s="2"/>
      <c r="AI658" s="2"/>
    </row>
    <row r="659" spans="19:35">
      <c r="S659" s="2"/>
      <c r="T659" s="2"/>
      <c r="U659" s="26"/>
      <c r="V659" s="18"/>
      <c r="W659" s="18"/>
      <c r="X659" s="2"/>
      <c r="Y659" s="2"/>
      <c r="Z659" s="2"/>
      <c r="AA659" s="19"/>
      <c r="AB659" s="2"/>
      <c r="AC659" s="2"/>
      <c r="AD659" s="2"/>
      <c r="AE659" s="2"/>
      <c r="AF659" s="2"/>
      <c r="AG659" s="2"/>
      <c r="AH659" s="2"/>
      <c r="AI659" s="2"/>
    </row>
    <row r="660" spans="19:35">
      <c r="S660" s="2"/>
      <c r="T660" s="2"/>
      <c r="U660" s="26"/>
      <c r="V660" s="18"/>
      <c r="W660" s="18"/>
      <c r="X660" s="2"/>
      <c r="Y660" s="2"/>
      <c r="Z660" s="2"/>
      <c r="AA660" s="19"/>
      <c r="AB660" s="2"/>
      <c r="AC660" s="2"/>
      <c r="AD660" s="2"/>
      <c r="AE660" s="2"/>
      <c r="AF660" s="2"/>
      <c r="AG660" s="2"/>
      <c r="AH660" s="2"/>
      <c r="AI660" s="2"/>
    </row>
    <row r="661" spans="19:35">
      <c r="S661" s="2"/>
      <c r="T661" s="2"/>
      <c r="U661" s="26"/>
      <c r="V661" s="18"/>
      <c r="W661" s="18"/>
      <c r="X661" s="2"/>
      <c r="Y661" s="2"/>
      <c r="Z661" s="2"/>
      <c r="AA661" s="19"/>
      <c r="AB661" s="2"/>
      <c r="AC661" s="2"/>
      <c r="AD661" s="2"/>
      <c r="AE661" s="2"/>
      <c r="AF661" s="2"/>
      <c r="AG661" s="2"/>
      <c r="AH661" s="2"/>
      <c r="AI661" s="2"/>
    </row>
    <row r="662" spans="19:35">
      <c r="S662" s="2"/>
      <c r="T662" s="2"/>
      <c r="U662" s="26"/>
      <c r="V662" s="18"/>
      <c r="W662" s="18"/>
      <c r="X662" s="2"/>
      <c r="Y662" s="2"/>
      <c r="Z662" s="2"/>
      <c r="AA662" s="19"/>
      <c r="AB662" s="2"/>
      <c r="AC662" s="2"/>
      <c r="AD662" s="2"/>
      <c r="AE662" s="2"/>
      <c r="AF662" s="2"/>
      <c r="AG662" s="2"/>
      <c r="AH662" s="2"/>
      <c r="AI662" s="2"/>
    </row>
    <row r="663" spans="19:35">
      <c r="S663" s="2"/>
      <c r="T663" s="2"/>
      <c r="U663" s="26"/>
      <c r="V663" s="18"/>
      <c r="W663" s="18"/>
      <c r="X663" s="2"/>
      <c r="Y663" s="2"/>
      <c r="Z663" s="2"/>
      <c r="AA663" s="19"/>
      <c r="AB663" s="2"/>
      <c r="AC663" s="2"/>
      <c r="AD663" s="2"/>
      <c r="AE663" s="2"/>
      <c r="AF663" s="2"/>
      <c r="AG663" s="2"/>
      <c r="AH663" s="2"/>
      <c r="AI663" s="2"/>
    </row>
    <row r="664" spans="19:35">
      <c r="S664" s="2"/>
      <c r="T664" s="2"/>
      <c r="U664" s="26"/>
      <c r="V664" s="18"/>
      <c r="W664" s="18"/>
      <c r="X664" s="2"/>
      <c r="Y664" s="2"/>
      <c r="Z664" s="2"/>
      <c r="AA664" s="19"/>
      <c r="AB664" s="2"/>
      <c r="AC664" s="2"/>
      <c r="AD664" s="2"/>
      <c r="AE664" s="2"/>
      <c r="AF664" s="2"/>
      <c r="AG664" s="2"/>
      <c r="AH664" s="2"/>
      <c r="AI664" s="2"/>
    </row>
    <row r="665" spans="19:35">
      <c r="S665" s="2"/>
      <c r="T665" s="2"/>
      <c r="U665" s="26"/>
      <c r="V665" s="18"/>
      <c r="W665" s="18"/>
      <c r="X665" s="2"/>
      <c r="Y665" s="2"/>
      <c r="Z665" s="2"/>
      <c r="AA665" s="19"/>
      <c r="AB665" s="2"/>
      <c r="AC665" s="2"/>
      <c r="AD665" s="2"/>
      <c r="AE665" s="2"/>
      <c r="AF665" s="2"/>
      <c r="AG665" s="2"/>
      <c r="AH665" s="2"/>
      <c r="AI665" s="2"/>
    </row>
    <row r="666" spans="19:35">
      <c r="S666" s="2"/>
      <c r="T666" s="2"/>
      <c r="U666" s="26"/>
      <c r="V666" s="18"/>
      <c r="W666" s="18"/>
      <c r="X666" s="2"/>
      <c r="Y666" s="2"/>
      <c r="Z666" s="2"/>
      <c r="AA666" s="19"/>
      <c r="AB666" s="2"/>
      <c r="AC666" s="2"/>
      <c r="AD666" s="2"/>
      <c r="AE666" s="2"/>
      <c r="AF666" s="2"/>
      <c r="AG666" s="2"/>
      <c r="AH666" s="2"/>
      <c r="AI666" s="2"/>
    </row>
    <row r="667" spans="19:35">
      <c r="S667" s="2"/>
      <c r="T667" s="2"/>
      <c r="U667" s="26"/>
      <c r="V667" s="18"/>
      <c r="W667" s="18"/>
      <c r="X667" s="2"/>
      <c r="Y667" s="2"/>
      <c r="Z667" s="2"/>
      <c r="AA667" s="19"/>
      <c r="AB667" s="2"/>
      <c r="AC667" s="2"/>
      <c r="AD667" s="2"/>
      <c r="AE667" s="2"/>
      <c r="AF667" s="2"/>
      <c r="AG667" s="2"/>
      <c r="AH667" s="2"/>
      <c r="AI667" s="2"/>
    </row>
    <row r="668" spans="19:35">
      <c r="S668" s="2"/>
      <c r="T668" s="2"/>
      <c r="U668" s="26"/>
      <c r="V668" s="18"/>
      <c r="W668" s="18"/>
      <c r="X668" s="2"/>
      <c r="Y668" s="2"/>
      <c r="Z668" s="2"/>
      <c r="AA668" s="19"/>
      <c r="AB668" s="2"/>
      <c r="AC668" s="2"/>
      <c r="AD668" s="2"/>
      <c r="AE668" s="2"/>
      <c r="AF668" s="2"/>
      <c r="AG668" s="2"/>
      <c r="AH668" s="2"/>
      <c r="AI668" s="2"/>
    </row>
    <row r="669" spans="19:35">
      <c r="S669" s="2"/>
      <c r="T669" s="2"/>
      <c r="U669" s="26"/>
      <c r="V669" s="18"/>
      <c r="W669" s="18"/>
      <c r="X669" s="2"/>
      <c r="Y669" s="2"/>
      <c r="Z669" s="2"/>
      <c r="AA669" s="19"/>
      <c r="AB669" s="2"/>
      <c r="AC669" s="2"/>
      <c r="AD669" s="2"/>
      <c r="AE669" s="2"/>
      <c r="AF669" s="2"/>
      <c r="AG669" s="2"/>
      <c r="AH669" s="2"/>
      <c r="AI669" s="2"/>
    </row>
    <row r="670" spans="19:35">
      <c r="S670" s="2"/>
      <c r="T670" s="2"/>
      <c r="U670" s="26"/>
      <c r="V670" s="18"/>
      <c r="W670" s="18"/>
      <c r="X670" s="2"/>
      <c r="Y670" s="2"/>
      <c r="Z670" s="2"/>
      <c r="AA670" s="19"/>
      <c r="AB670" s="2"/>
      <c r="AC670" s="2"/>
      <c r="AD670" s="2"/>
      <c r="AE670" s="2"/>
      <c r="AF670" s="2"/>
      <c r="AG670" s="2"/>
      <c r="AH670" s="2"/>
      <c r="AI670" s="2"/>
    </row>
    <row r="671" spans="19:35">
      <c r="S671" s="2"/>
      <c r="T671" s="2"/>
      <c r="U671" s="26"/>
      <c r="V671" s="18"/>
      <c r="W671" s="18"/>
      <c r="X671" s="2"/>
      <c r="Y671" s="2"/>
      <c r="Z671" s="2"/>
      <c r="AA671" s="19"/>
      <c r="AB671" s="2"/>
      <c r="AC671" s="2"/>
      <c r="AD671" s="2"/>
      <c r="AE671" s="2"/>
      <c r="AF671" s="2"/>
      <c r="AG671" s="2"/>
      <c r="AH671" s="2"/>
      <c r="AI671" s="2"/>
    </row>
    <row r="672" spans="19:35">
      <c r="S672" s="2"/>
      <c r="T672" s="2"/>
      <c r="U672" s="26"/>
      <c r="V672" s="18"/>
      <c r="W672" s="18"/>
      <c r="X672" s="2"/>
      <c r="Y672" s="2"/>
      <c r="Z672" s="2"/>
      <c r="AA672" s="19"/>
      <c r="AB672" s="2"/>
      <c r="AC672" s="2"/>
      <c r="AD672" s="2"/>
      <c r="AE672" s="2"/>
      <c r="AF672" s="2"/>
      <c r="AG672" s="2"/>
      <c r="AH672" s="2"/>
      <c r="AI672" s="2"/>
    </row>
    <row r="673" spans="19:35">
      <c r="S673" s="2"/>
      <c r="T673" s="2"/>
      <c r="U673" s="26"/>
      <c r="V673" s="18"/>
      <c r="W673" s="18"/>
      <c r="X673" s="2"/>
      <c r="Y673" s="2"/>
      <c r="Z673" s="2"/>
      <c r="AA673" s="19"/>
      <c r="AB673" s="2"/>
      <c r="AC673" s="2"/>
      <c r="AD673" s="2"/>
      <c r="AE673" s="2"/>
      <c r="AF673" s="2"/>
      <c r="AG673" s="2"/>
      <c r="AH673" s="2"/>
      <c r="AI673" s="2"/>
    </row>
    <row r="674" spans="19:35">
      <c r="S674" s="2"/>
      <c r="T674" s="2"/>
      <c r="U674" s="26"/>
      <c r="V674" s="18"/>
      <c r="W674" s="18"/>
      <c r="X674" s="2"/>
      <c r="Y674" s="2"/>
      <c r="Z674" s="2"/>
      <c r="AA674" s="19"/>
      <c r="AB674" s="2"/>
      <c r="AC674" s="2"/>
      <c r="AD674" s="2"/>
      <c r="AE674" s="2"/>
      <c r="AF674" s="2"/>
      <c r="AG674" s="2"/>
      <c r="AH674" s="2"/>
      <c r="AI674" s="2"/>
    </row>
    <row r="675" spans="19:35">
      <c r="S675" s="2"/>
      <c r="T675" s="2"/>
      <c r="U675" s="26"/>
      <c r="V675" s="18"/>
      <c r="W675" s="18"/>
      <c r="X675" s="2"/>
      <c r="Y675" s="2"/>
      <c r="Z675" s="2"/>
      <c r="AA675" s="19"/>
      <c r="AB675" s="2"/>
      <c r="AC675" s="2"/>
      <c r="AD675" s="2"/>
      <c r="AE675" s="2"/>
      <c r="AF675" s="2"/>
      <c r="AG675" s="2"/>
      <c r="AH675" s="2"/>
      <c r="AI675" s="2"/>
    </row>
    <row r="676" spans="19:35">
      <c r="S676" s="2"/>
      <c r="T676" s="2"/>
      <c r="U676" s="26"/>
      <c r="V676" s="18"/>
      <c r="W676" s="18"/>
      <c r="X676" s="2"/>
      <c r="Y676" s="2"/>
      <c r="Z676" s="2"/>
      <c r="AA676" s="19"/>
      <c r="AB676" s="2"/>
      <c r="AC676" s="2"/>
      <c r="AD676" s="2"/>
      <c r="AE676" s="2"/>
      <c r="AF676" s="2"/>
      <c r="AG676" s="2"/>
      <c r="AH676" s="2"/>
      <c r="AI676" s="2"/>
    </row>
    <row r="677" spans="19:35">
      <c r="S677" s="2"/>
      <c r="T677" s="2"/>
      <c r="U677" s="26"/>
      <c r="V677" s="18"/>
      <c r="W677" s="18"/>
      <c r="X677" s="2"/>
      <c r="Y677" s="2"/>
      <c r="Z677" s="2"/>
      <c r="AA677" s="19"/>
      <c r="AB677" s="2"/>
      <c r="AC677" s="2"/>
      <c r="AD677" s="2"/>
      <c r="AE677" s="2"/>
      <c r="AF677" s="2"/>
      <c r="AG677" s="2"/>
      <c r="AH677" s="2"/>
      <c r="AI677" s="2"/>
    </row>
    <row r="678" spans="19:35">
      <c r="S678" s="2"/>
      <c r="T678" s="2"/>
      <c r="U678" s="26"/>
      <c r="V678" s="18"/>
      <c r="W678" s="18"/>
      <c r="X678" s="2"/>
      <c r="Y678" s="2"/>
      <c r="Z678" s="2"/>
      <c r="AA678" s="19"/>
      <c r="AB678" s="2"/>
      <c r="AC678" s="2"/>
      <c r="AD678" s="2"/>
      <c r="AE678" s="2"/>
      <c r="AF678" s="2"/>
      <c r="AG678" s="2"/>
      <c r="AH678" s="2"/>
      <c r="AI678" s="2"/>
    </row>
    <row r="679" spans="19:35">
      <c r="S679" s="2"/>
      <c r="T679" s="2"/>
      <c r="U679" s="26"/>
      <c r="V679" s="18"/>
      <c r="W679" s="18"/>
      <c r="X679" s="2"/>
      <c r="Y679" s="2"/>
      <c r="Z679" s="2"/>
      <c r="AA679" s="19"/>
      <c r="AB679" s="2"/>
      <c r="AC679" s="2"/>
      <c r="AD679" s="2"/>
      <c r="AE679" s="2"/>
      <c r="AF679" s="2"/>
      <c r="AG679" s="2"/>
      <c r="AH679" s="2"/>
      <c r="AI679" s="2"/>
    </row>
    <row r="680" spans="19:35">
      <c r="S680" s="2"/>
      <c r="T680" s="2"/>
      <c r="U680" s="26"/>
      <c r="V680" s="18"/>
      <c r="W680" s="18"/>
      <c r="X680" s="2"/>
      <c r="Y680" s="2"/>
      <c r="Z680" s="2"/>
      <c r="AA680" s="19"/>
      <c r="AB680" s="2"/>
      <c r="AC680" s="2"/>
      <c r="AD680" s="2"/>
      <c r="AE680" s="2"/>
      <c r="AF680" s="2"/>
      <c r="AG680" s="2"/>
      <c r="AH680" s="2"/>
      <c r="AI680" s="2"/>
    </row>
    <row r="681" spans="19:35">
      <c r="S681" s="2"/>
      <c r="T681" s="2"/>
      <c r="U681" s="26"/>
      <c r="V681" s="18"/>
      <c r="W681" s="18"/>
      <c r="X681" s="2"/>
      <c r="Y681" s="2"/>
      <c r="Z681" s="2"/>
      <c r="AA681" s="19"/>
      <c r="AB681" s="2"/>
      <c r="AC681" s="2"/>
      <c r="AD681" s="2"/>
      <c r="AE681" s="2"/>
      <c r="AF681" s="2"/>
      <c r="AG681" s="2"/>
      <c r="AH681" s="2"/>
      <c r="AI681" s="2"/>
    </row>
    <row r="682" spans="19:35">
      <c r="S682" s="2"/>
      <c r="T682" s="2"/>
      <c r="U682" s="26"/>
      <c r="V682" s="18"/>
      <c r="W682" s="18"/>
      <c r="X682" s="2"/>
      <c r="Y682" s="2"/>
      <c r="Z682" s="2"/>
      <c r="AA682" s="19"/>
      <c r="AB682" s="2"/>
      <c r="AC682" s="2"/>
      <c r="AD682" s="2"/>
      <c r="AE682" s="2"/>
      <c r="AF682" s="2"/>
      <c r="AG682" s="2"/>
      <c r="AH682" s="2"/>
      <c r="AI682" s="2"/>
    </row>
    <row r="683" spans="19:35">
      <c r="S683" s="2"/>
      <c r="T683" s="2"/>
      <c r="U683" s="26"/>
      <c r="V683" s="18"/>
      <c r="W683" s="18"/>
      <c r="X683" s="2"/>
      <c r="Y683" s="2"/>
      <c r="Z683" s="2"/>
      <c r="AA683" s="19"/>
      <c r="AB683" s="2"/>
      <c r="AC683" s="2"/>
      <c r="AD683" s="2"/>
      <c r="AE683" s="2"/>
      <c r="AF683" s="2"/>
      <c r="AG683" s="2"/>
      <c r="AH683" s="2"/>
      <c r="AI683" s="2"/>
    </row>
    <row r="684" spans="19:35">
      <c r="S684" s="2"/>
      <c r="T684" s="2"/>
      <c r="U684" s="26"/>
      <c r="V684" s="18"/>
      <c r="W684" s="18"/>
      <c r="X684" s="2"/>
      <c r="Y684" s="2"/>
      <c r="Z684" s="2"/>
      <c r="AA684" s="19"/>
      <c r="AB684" s="2"/>
      <c r="AC684" s="2"/>
      <c r="AD684" s="2"/>
      <c r="AE684" s="2"/>
      <c r="AF684" s="2"/>
      <c r="AG684" s="2"/>
      <c r="AH684" s="2"/>
      <c r="AI684" s="2"/>
    </row>
    <row r="685" spans="19:35">
      <c r="S685" s="2"/>
      <c r="T685" s="2"/>
      <c r="U685" s="26"/>
      <c r="V685" s="18"/>
      <c r="W685" s="18"/>
      <c r="X685" s="2"/>
      <c r="Y685" s="2"/>
      <c r="Z685" s="2"/>
      <c r="AA685" s="19"/>
      <c r="AB685" s="2"/>
      <c r="AC685" s="2"/>
      <c r="AD685" s="2"/>
      <c r="AE685" s="2"/>
      <c r="AF685" s="2"/>
      <c r="AG685" s="2"/>
      <c r="AH685" s="2"/>
      <c r="AI685" s="2"/>
    </row>
    <row r="686" spans="19:35">
      <c r="S686" s="2"/>
      <c r="T686" s="2"/>
      <c r="U686" s="26"/>
      <c r="V686" s="18"/>
      <c r="W686" s="18"/>
      <c r="X686" s="2"/>
      <c r="Y686" s="2"/>
      <c r="Z686" s="2"/>
      <c r="AA686" s="19"/>
      <c r="AB686" s="2"/>
      <c r="AC686" s="2"/>
      <c r="AD686" s="2"/>
      <c r="AE686" s="2"/>
      <c r="AF686" s="2"/>
      <c r="AG686" s="2"/>
      <c r="AH686" s="2"/>
      <c r="AI686" s="2"/>
    </row>
    <row r="687" spans="19:35">
      <c r="S687" s="2"/>
      <c r="T687" s="2"/>
      <c r="U687" s="26"/>
      <c r="V687" s="18"/>
      <c r="W687" s="18"/>
      <c r="X687" s="2"/>
      <c r="Y687" s="2"/>
      <c r="Z687" s="2"/>
      <c r="AA687" s="19"/>
      <c r="AB687" s="2"/>
      <c r="AC687" s="2"/>
      <c r="AD687" s="2"/>
      <c r="AE687" s="2"/>
      <c r="AF687" s="2"/>
      <c r="AG687" s="2"/>
      <c r="AH687" s="2"/>
      <c r="AI687" s="2"/>
    </row>
    <row r="688" spans="19:35">
      <c r="S688" s="2"/>
      <c r="T688" s="2"/>
      <c r="U688" s="26"/>
      <c r="V688" s="18"/>
      <c r="W688" s="18"/>
      <c r="X688" s="2"/>
      <c r="Y688" s="2"/>
      <c r="Z688" s="2"/>
      <c r="AA688" s="19"/>
      <c r="AB688" s="2"/>
      <c r="AC688" s="2"/>
      <c r="AD688" s="2"/>
      <c r="AE688" s="2"/>
      <c r="AF688" s="2"/>
      <c r="AG688" s="2"/>
      <c r="AH688" s="2"/>
      <c r="AI688" s="2"/>
    </row>
    <row r="689" spans="19:35">
      <c r="S689" s="2"/>
      <c r="T689" s="2"/>
      <c r="U689" s="26"/>
      <c r="V689" s="18"/>
      <c r="W689" s="18"/>
      <c r="X689" s="2"/>
      <c r="Y689" s="2"/>
      <c r="Z689" s="2"/>
      <c r="AA689" s="19"/>
      <c r="AB689" s="2"/>
      <c r="AC689" s="2"/>
      <c r="AD689" s="2"/>
      <c r="AE689" s="2"/>
      <c r="AF689" s="2"/>
      <c r="AG689" s="2"/>
      <c r="AH689" s="2"/>
      <c r="AI689" s="2"/>
    </row>
    <row r="690" spans="19:35">
      <c r="S690" s="2"/>
      <c r="T690" s="2"/>
      <c r="U690" s="26"/>
      <c r="V690" s="18"/>
      <c r="W690" s="18"/>
      <c r="X690" s="2"/>
      <c r="Y690" s="2"/>
      <c r="Z690" s="2"/>
      <c r="AA690" s="19"/>
      <c r="AB690" s="2"/>
      <c r="AC690" s="2"/>
      <c r="AD690" s="2"/>
      <c r="AE690" s="2"/>
      <c r="AF690" s="2"/>
      <c r="AG690" s="2"/>
      <c r="AH690" s="2"/>
      <c r="AI690" s="2"/>
    </row>
    <row r="691" spans="19:35">
      <c r="S691" s="2"/>
      <c r="T691" s="2"/>
      <c r="U691" s="26"/>
      <c r="V691" s="18"/>
      <c r="W691" s="18"/>
      <c r="X691" s="2"/>
      <c r="Y691" s="2"/>
      <c r="Z691" s="2"/>
      <c r="AA691" s="19"/>
      <c r="AB691" s="2"/>
      <c r="AC691" s="2"/>
      <c r="AD691" s="2"/>
      <c r="AE691" s="2"/>
      <c r="AF691" s="2"/>
      <c r="AG691" s="2"/>
      <c r="AH691" s="2"/>
      <c r="AI691" s="2"/>
    </row>
    <row r="692" spans="19:35">
      <c r="S692" s="2"/>
      <c r="T692" s="2"/>
      <c r="U692" s="26"/>
      <c r="V692" s="18"/>
      <c r="W692" s="18"/>
      <c r="X692" s="2"/>
      <c r="Y692" s="2"/>
      <c r="Z692" s="2"/>
      <c r="AA692" s="19"/>
      <c r="AB692" s="2"/>
      <c r="AC692" s="2"/>
      <c r="AD692" s="2"/>
      <c r="AE692" s="2"/>
      <c r="AF692" s="2"/>
      <c r="AG692" s="2"/>
      <c r="AH692" s="2"/>
      <c r="AI692" s="2"/>
    </row>
    <row r="693" spans="19:35">
      <c r="S693" s="2"/>
      <c r="T693" s="2"/>
      <c r="U693" s="26"/>
      <c r="V693" s="18"/>
      <c r="W693" s="18"/>
      <c r="X693" s="2"/>
      <c r="Y693" s="2"/>
      <c r="Z693" s="2"/>
      <c r="AA693" s="19"/>
      <c r="AB693" s="2"/>
      <c r="AC693" s="2"/>
      <c r="AD693" s="2"/>
      <c r="AE693" s="2"/>
      <c r="AF693" s="2"/>
      <c r="AG693" s="2"/>
      <c r="AH693" s="2"/>
      <c r="AI693" s="2"/>
    </row>
    <row r="694" spans="19:35">
      <c r="S694" s="2"/>
      <c r="T694" s="2"/>
      <c r="U694" s="26"/>
      <c r="V694" s="18"/>
      <c r="W694" s="18"/>
      <c r="X694" s="2"/>
      <c r="Y694" s="2"/>
      <c r="Z694" s="2"/>
      <c r="AA694" s="19"/>
      <c r="AB694" s="2"/>
      <c r="AC694" s="2"/>
      <c r="AD694" s="2"/>
      <c r="AE694" s="2"/>
      <c r="AF694" s="2"/>
      <c r="AG694" s="2"/>
      <c r="AH694" s="2"/>
      <c r="AI694" s="2"/>
    </row>
    <row r="695" spans="19:35">
      <c r="S695" s="2"/>
      <c r="T695" s="2"/>
      <c r="U695" s="26"/>
      <c r="V695" s="18"/>
      <c r="W695" s="18"/>
      <c r="X695" s="2"/>
      <c r="Y695" s="2"/>
      <c r="Z695" s="2"/>
      <c r="AA695" s="19"/>
      <c r="AB695" s="2"/>
      <c r="AC695" s="2"/>
      <c r="AD695" s="2"/>
      <c r="AE695" s="2"/>
      <c r="AF695" s="2"/>
      <c r="AG695" s="2"/>
      <c r="AH695" s="2"/>
      <c r="AI695" s="2"/>
    </row>
    <row r="696" spans="19:35">
      <c r="S696" s="2"/>
      <c r="T696" s="2"/>
      <c r="U696" s="26"/>
      <c r="V696" s="18"/>
      <c r="W696" s="18"/>
      <c r="X696" s="2"/>
      <c r="Y696" s="2"/>
      <c r="Z696" s="2"/>
      <c r="AA696" s="19"/>
      <c r="AB696" s="2"/>
      <c r="AC696" s="2"/>
      <c r="AD696" s="2"/>
      <c r="AE696" s="2"/>
      <c r="AF696" s="2"/>
      <c r="AG696" s="2"/>
      <c r="AH696" s="2"/>
      <c r="AI696" s="2"/>
    </row>
    <row r="697" spans="19:35">
      <c r="S697" s="2"/>
      <c r="T697" s="2"/>
      <c r="U697" s="26"/>
      <c r="V697" s="18"/>
      <c r="W697" s="18"/>
      <c r="X697" s="2"/>
      <c r="Y697" s="2"/>
      <c r="Z697" s="2"/>
      <c r="AA697" s="19"/>
      <c r="AB697" s="2"/>
      <c r="AC697" s="2"/>
      <c r="AD697" s="2"/>
      <c r="AE697" s="2"/>
      <c r="AF697" s="2"/>
      <c r="AG697" s="2"/>
      <c r="AH697" s="2"/>
      <c r="AI697" s="2"/>
    </row>
    <row r="698" spans="19:35">
      <c r="S698" s="2"/>
      <c r="T698" s="2"/>
      <c r="U698" s="26"/>
      <c r="V698" s="18"/>
      <c r="W698" s="18"/>
      <c r="X698" s="2"/>
      <c r="Y698" s="2"/>
      <c r="Z698" s="2"/>
      <c r="AA698" s="19"/>
      <c r="AB698" s="2"/>
      <c r="AC698" s="2"/>
      <c r="AD698" s="2"/>
      <c r="AE698" s="2"/>
      <c r="AF698" s="2"/>
      <c r="AG698" s="2"/>
      <c r="AH698" s="2"/>
      <c r="AI698" s="2"/>
    </row>
    <row r="699" spans="19:35">
      <c r="S699" s="2"/>
      <c r="T699" s="2"/>
      <c r="U699" s="26"/>
      <c r="V699" s="18"/>
      <c r="W699" s="18"/>
      <c r="X699" s="2"/>
      <c r="Y699" s="2"/>
      <c r="Z699" s="2"/>
      <c r="AA699" s="19"/>
      <c r="AB699" s="2"/>
      <c r="AC699" s="2"/>
      <c r="AD699" s="2"/>
      <c r="AE699" s="2"/>
      <c r="AF699" s="2"/>
      <c r="AG699" s="2"/>
      <c r="AH699" s="2"/>
      <c r="AI699" s="2"/>
    </row>
    <row r="700" spans="19:35">
      <c r="S700" s="2"/>
      <c r="T700" s="2"/>
      <c r="U700" s="26"/>
      <c r="V700" s="18"/>
      <c r="W700" s="18"/>
      <c r="X700" s="2"/>
      <c r="Y700" s="2"/>
      <c r="Z700" s="2"/>
      <c r="AA700" s="19"/>
      <c r="AB700" s="2"/>
      <c r="AC700" s="2"/>
      <c r="AD700" s="2"/>
      <c r="AE700" s="2"/>
      <c r="AF700" s="2"/>
      <c r="AG700" s="2"/>
      <c r="AH700" s="2"/>
      <c r="AI700" s="2"/>
    </row>
    <row r="701" spans="19:35">
      <c r="S701" s="2"/>
      <c r="T701" s="2"/>
      <c r="U701" s="26"/>
      <c r="V701" s="18"/>
      <c r="W701" s="18"/>
      <c r="X701" s="2"/>
      <c r="Y701" s="2"/>
      <c r="Z701" s="2"/>
      <c r="AA701" s="19"/>
      <c r="AB701" s="2"/>
      <c r="AC701" s="2"/>
      <c r="AD701" s="2"/>
      <c r="AE701" s="2"/>
      <c r="AF701" s="2"/>
      <c r="AG701" s="2"/>
      <c r="AH701" s="2"/>
      <c r="AI701" s="2"/>
    </row>
    <row r="702" spans="19:35">
      <c r="S702" s="2"/>
      <c r="T702" s="2"/>
      <c r="U702" s="26"/>
      <c r="V702" s="18"/>
      <c r="W702" s="18"/>
      <c r="X702" s="2"/>
      <c r="Y702" s="2"/>
      <c r="Z702" s="2"/>
      <c r="AA702" s="19"/>
      <c r="AB702" s="2"/>
      <c r="AC702" s="2"/>
      <c r="AD702" s="2"/>
      <c r="AE702" s="2"/>
      <c r="AF702" s="2"/>
      <c r="AG702" s="2"/>
      <c r="AH702" s="2"/>
      <c r="AI702" s="2"/>
    </row>
    <row r="703" spans="19:35">
      <c r="S703" s="2"/>
      <c r="T703" s="2"/>
      <c r="U703" s="26"/>
      <c r="V703" s="18"/>
      <c r="W703" s="18"/>
      <c r="X703" s="2"/>
      <c r="Y703" s="2"/>
      <c r="Z703" s="2"/>
      <c r="AA703" s="19"/>
      <c r="AB703" s="2"/>
      <c r="AC703" s="2"/>
      <c r="AD703" s="2"/>
      <c r="AE703" s="2"/>
      <c r="AF703" s="2"/>
      <c r="AG703" s="2"/>
      <c r="AH703" s="2"/>
      <c r="AI703" s="2"/>
    </row>
    <row r="704" spans="19:35">
      <c r="S704" s="2"/>
      <c r="T704" s="2"/>
      <c r="U704" s="26"/>
      <c r="V704" s="18"/>
      <c r="W704" s="18"/>
      <c r="X704" s="2"/>
      <c r="Y704" s="2"/>
      <c r="Z704" s="2"/>
      <c r="AA704" s="19"/>
      <c r="AB704" s="2"/>
      <c r="AC704" s="2"/>
      <c r="AD704" s="2"/>
      <c r="AE704" s="2"/>
      <c r="AF704" s="2"/>
      <c r="AG704" s="2"/>
      <c r="AH704" s="2"/>
      <c r="AI704" s="2"/>
    </row>
    <row r="705" spans="19:35">
      <c r="S705" s="2"/>
      <c r="T705" s="2"/>
      <c r="U705" s="26"/>
      <c r="V705" s="18"/>
      <c r="W705" s="18"/>
      <c r="X705" s="2"/>
      <c r="Y705" s="2"/>
      <c r="Z705" s="2"/>
      <c r="AA705" s="19"/>
      <c r="AB705" s="2"/>
      <c r="AC705" s="2"/>
      <c r="AD705" s="2"/>
      <c r="AE705" s="2"/>
      <c r="AF705" s="2"/>
      <c r="AG705" s="2"/>
      <c r="AH705" s="2"/>
      <c r="AI705" s="2"/>
    </row>
    <row r="706" spans="19:35">
      <c r="S706" s="2"/>
      <c r="T706" s="2"/>
      <c r="U706" s="26"/>
      <c r="V706" s="18"/>
      <c r="W706" s="18"/>
      <c r="X706" s="2"/>
      <c r="Y706" s="2"/>
      <c r="Z706" s="2"/>
      <c r="AA706" s="19"/>
      <c r="AB706" s="2"/>
      <c r="AC706" s="2"/>
      <c r="AD706" s="2"/>
      <c r="AE706" s="2"/>
      <c r="AF706" s="2"/>
      <c r="AG706" s="2"/>
      <c r="AH706" s="2"/>
      <c r="AI706" s="2"/>
    </row>
    <row r="707" spans="19:35">
      <c r="S707" s="2"/>
      <c r="T707" s="2"/>
      <c r="U707" s="26"/>
      <c r="V707" s="18"/>
      <c r="W707" s="18"/>
      <c r="X707" s="2"/>
      <c r="Y707" s="2"/>
      <c r="Z707" s="2"/>
      <c r="AA707" s="19"/>
      <c r="AB707" s="2"/>
      <c r="AC707" s="2"/>
      <c r="AD707" s="2"/>
      <c r="AE707" s="2"/>
      <c r="AF707" s="2"/>
      <c r="AG707" s="2"/>
      <c r="AH707" s="2"/>
      <c r="AI707" s="2"/>
    </row>
    <row r="708" spans="19:35">
      <c r="S708" s="2"/>
      <c r="T708" s="2"/>
      <c r="U708" s="26"/>
      <c r="V708" s="18"/>
      <c r="W708" s="18"/>
      <c r="X708" s="2"/>
      <c r="Y708" s="2"/>
      <c r="Z708" s="2"/>
      <c r="AA708" s="19"/>
      <c r="AB708" s="2"/>
      <c r="AC708" s="2"/>
      <c r="AD708" s="2"/>
      <c r="AE708" s="2"/>
      <c r="AF708" s="2"/>
      <c r="AG708" s="2"/>
      <c r="AH708" s="2"/>
      <c r="AI708" s="2"/>
    </row>
    <row r="709" spans="19:35">
      <c r="S709" s="2"/>
      <c r="T709" s="2"/>
      <c r="U709" s="26"/>
      <c r="V709" s="18"/>
      <c r="W709" s="18"/>
      <c r="X709" s="2"/>
      <c r="Y709" s="2"/>
      <c r="Z709" s="2"/>
      <c r="AA709" s="19"/>
      <c r="AB709" s="2"/>
      <c r="AC709" s="2"/>
      <c r="AD709" s="2"/>
      <c r="AE709" s="2"/>
      <c r="AF709" s="2"/>
      <c r="AG709" s="2"/>
      <c r="AH709" s="2"/>
      <c r="AI709" s="2"/>
    </row>
    <row r="710" spans="19:35">
      <c r="S710" s="2"/>
      <c r="T710" s="2"/>
      <c r="U710" s="26"/>
      <c r="V710" s="18"/>
      <c r="W710" s="18"/>
      <c r="X710" s="2"/>
      <c r="Y710" s="2"/>
      <c r="Z710" s="2"/>
      <c r="AA710" s="19"/>
      <c r="AB710" s="2"/>
      <c r="AC710" s="2"/>
      <c r="AD710" s="2"/>
      <c r="AE710" s="2"/>
      <c r="AF710" s="2"/>
      <c r="AG710" s="2"/>
      <c r="AH710" s="2"/>
      <c r="AI710" s="2"/>
    </row>
    <row r="711" spans="19:35">
      <c r="S711" s="2"/>
      <c r="T711" s="2"/>
      <c r="U711" s="26"/>
      <c r="V711" s="18"/>
      <c r="W711" s="18"/>
      <c r="X711" s="2"/>
      <c r="Y711" s="2"/>
      <c r="Z711" s="2"/>
      <c r="AA711" s="19"/>
      <c r="AB711" s="2"/>
      <c r="AC711" s="2"/>
      <c r="AD711" s="2"/>
      <c r="AE711" s="2"/>
      <c r="AF711" s="2"/>
      <c r="AG711" s="2"/>
      <c r="AH711" s="2"/>
      <c r="AI711" s="2"/>
    </row>
    <row r="712" spans="19:35">
      <c r="S712" s="2"/>
      <c r="T712" s="2"/>
      <c r="U712" s="26"/>
      <c r="V712" s="18"/>
      <c r="W712" s="18"/>
      <c r="X712" s="2"/>
      <c r="Y712" s="2"/>
      <c r="Z712" s="2"/>
      <c r="AA712" s="19"/>
      <c r="AB712" s="2"/>
      <c r="AC712" s="2"/>
      <c r="AD712" s="2"/>
      <c r="AE712" s="2"/>
      <c r="AF712" s="2"/>
      <c r="AG712" s="2"/>
      <c r="AH712" s="2"/>
      <c r="AI712" s="2"/>
    </row>
    <row r="713" spans="19:35">
      <c r="S713" s="2"/>
      <c r="T713" s="2"/>
      <c r="U713" s="26"/>
      <c r="V713" s="18"/>
      <c r="W713" s="18"/>
      <c r="X713" s="2"/>
      <c r="Y713" s="2"/>
      <c r="Z713" s="2"/>
      <c r="AA713" s="19"/>
      <c r="AB713" s="2"/>
      <c r="AC713" s="2"/>
      <c r="AD713" s="2"/>
      <c r="AE713" s="2"/>
      <c r="AF713" s="2"/>
      <c r="AG713" s="2"/>
      <c r="AH713" s="2"/>
      <c r="AI713" s="2"/>
    </row>
    <row r="714" spans="19:35">
      <c r="S714" s="2"/>
      <c r="T714" s="2"/>
      <c r="U714" s="26"/>
      <c r="V714" s="18"/>
      <c r="W714" s="18"/>
      <c r="X714" s="2"/>
      <c r="Y714" s="2"/>
      <c r="Z714" s="2"/>
      <c r="AA714" s="19"/>
      <c r="AB714" s="2"/>
      <c r="AC714" s="2"/>
      <c r="AD714" s="2"/>
      <c r="AE714" s="2"/>
      <c r="AF714" s="2"/>
      <c r="AG714" s="2"/>
      <c r="AH714" s="2"/>
      <c r="AI714" s="2"/>
    </row>
    <row r="715" spans="19:35">
      <c r="S715" s="2"/>
      <c r="T715" s="2"/>
      <c r="U715" s="26"/>
      <c r="V715" s="18"/>
      <c r="W715" s="18"/>
      <c r="X715" s="2"/>
      <c r="Y715" s="2"/>
      <c r="Z715" s="2"/>
      <c r="AA715" s="19"/>
      <c r="AB715" s="2"/>
      <c r="AC715" s="2"/>
      <c r="AD715" s="2"/>
      <c r="AE715" s="2"/>
      <c r="AF715" s="2"/>
      <c r="AG715" s="2"/>
      <c r="AH715" s="2"/>
      <c r="AI715" s="2"/>
    </row>
    <row r="716" spans="19:35">
      <c r="S716" s="2"/>
      <c r="T716" s="2"/>
      <c r="U716" s="26"/>
      <c r="V716" s="18"/>
      <c r="W716" s="18"/>
      <c r="X716" s="2"/>
      <c r="Y716" s="2"/>
      <c r="Z716" s="2"/>
      <c r="AA716" s="19"/>
      <c r="AB716" s="2"/>
      <c r="AC716" s="2"/>
      <c r="AD716" s="2"/>
      <c r="AE716" s="2"/>
      <c r="AF716" s="2"/>
      <c r="AG716" s="2"/>
      <c r="AH716" s="2"/>
      <c r="AI716" s="2"/>
    </row>
    <row r="717" spans="19:35">
      <c r="S717" s="2"/>
      <c r="T717" s="2"/>
      <c r="U717" s="26"/>
      <c r="V717" s="18"/>
      <c r="W717" s="18"/>
      <c r="X717" s="2"/>
      <c r="Y717" s="2"/>
      <c r="Z717" s="2"/>
      <c r="AA717" s="19"/>
      <c r="AB717" s="2"/>
      <c r="AC717" s="2"/>
      <c r="AD717" s="2"/>
      <c r="AE717" s="2"/>
      <c r="AF717" s="2"/>
      <c r="AG717" s="2"/>
      <c r="AH717" s="2"/>
      <c r="AI717" s="2"/>
    </row>
    <row r="718" spans="19:35">
      <c r="S718" s="2"/>
      <c r="T718" s="2"/>
      <c r="U718" s="26"/>
      <c r="V718" s="18"/>
      <c r="W718" s="18"/>
      <c r="X718" s="2"/>
      <c r="Y718" s="2"/>
      <c r="Z718" s="2"/>
      <c r="AA718" s="19"/>
      <c r="AB718" s="2"/>
      <c r="AC718" s="2"/>
      <c r="AD718" s="2"/>
      <c r="AE718" s="2"/>
      <c r="AF718" s="2"/>
      <c r="AG718" s="2"/>
      <c r="AH718" s="2"/>
      <c r="AI718" s="2"/>
    </row>
    <row r="719" spans="19:35">
      <c r="S719" s="2"/>
      <c r="T719" s="2"/>
      <c r="U719" s="26"/>
      <c r="V719" s="18"/>
      <c r="W719" s="18"/>
      <c r="X719" s="2"/>
      <c r="Y719" s="2"/>
      <c r="Z719" s="2"/>
      <c r="AA719" s="19"/>
      <c r="AB719" s="2"/>
      <c r="AC719" s="2"/>
      <c r="AD719" s="2"/>
      <c r="AE719" s="2"/>
      <c r="AF719" s="2"/>
      <c r="AG719" s="2"/>
      <c r="AH719" s="2"/>
      <c r="AI719" s="2"/>
    </row>
    <row r="720" spans="19:35">
      <c r="S720" s="2"/>
      <c r="T720" s="2"/>
      <c r="U720" s="26"/>
      <c r="V720" s="18"/>
      <c r="W720" s="18"/>
      <c r="X720" s="2"/>
      <c r="Y720" s="2"/>
      <c r="Z720" s="2"/>
      <c r="AA720" s="19"/>
      <c r="AB720" s="2"/>
      <c r="AC720" s="2"/>
      <c r="AD720" s="2"/>
      <c r="AE720" s="2"/>
      <c r="AF720" s="2"/>
      <c r="AG720" s="2"/>
      <c r="AH720" s="2"/>
      <c r="AI720" s="2"/>
    </row>
    <row r="721" spans="19:35">
      <c r="S721" s="2"/>
      <c r="T721" s="2"/>
      <c r="U721" s="26"/>
      <c r="V721" s="18"/>
      <c r="W721" s="18"/>
      <c r="X721" s="2"/>
      <c r="Y721" s="2"/>
      <c r="Z721" s="2"/>
      <c r="AA721" s="19"/>
      <c r="AB721" s="2"/>
      <c r="AC721" s="2"/>
      <c r="AD721" s="2"/>
      <c r="AE721" s="2"/>
      <c r="AF721" s="2"/>
      <c r="AG721" s="2"/>
      <c r="AH721" s="2"/>
      <c r="AI721" s="2"/>
    </row>
    <row r="722" spans="19:35">
      <c r="S722" s="2"/>
      <c r="T722" s="2"/>
      <c r="U722" s="26"/>
      <c r="V722" s="18"/>
      <c r="W722" s="18"/>
      <c r="X722" s="2"/>
      <c r="Y722" s="2"/>
      <c r="Z722" s="2"/>
      <c r="AA722" s="19"/>
      <c r="AB722" s="2"/>
      <c r="AC722" s="2"/>
      <c r="AD722" s="2"/>
      <c r="AE722" s="2"/>
      <c r="AF722" s="2"/>
      <c r="AG722" s="2"/>
      <c r="AH722" s="2"/>
      <c r="AI722" s="2"/>
    </row>
    <row r="723" spans="19:35">
      <c r="S723" s="2"/>
      <c r="T723" s="2"/>
      <c r="U723" s="26"/>
      <c r="V723" s="18"/>
      <c r="W723" s="18"/>
      <c r="X723" s="2"/>
      <c r="Y723" s="2"/>
      <c r="Z723" s="2"/>
      <c r="AA723" s="19"/>
      <c r="AB723" s="2"/>
      <c r="AC723" s="2"/>
      <c r="AD723" s="2"/>
      <c r="AE723" s="2"/>
      <c r="AF723" s="2"/>
      <c r="AG723" s="2"/>
      <c r="AH723" s="2"/>
      <c r="AI723" s="2"/>
    </row>
    <row r="724" spans="19:35">
      <c r="S724" s="2"/>
      <c r="T724" s="2"/>
      <c r="U724" s="26"/>
      <c r="V724" s="18"/>
      <c r="W724" s="18"/>
      <c r="X724" s="2"/>
      <c r="Y724" s="2"/>
      <c r="Z724" s="2"/>
      <c r="AA724" s="19"/>
      <c r="AB724" s="2"/>
      <c r="AC724" s="2"/>
      <c r="AD724" s="2"/>
      <c r="AE724" s="2"/>
      <c r="AF724" s="2"/>
      <c r="AG724" s="2"/>
      <c r="AH724" s="2"/>
      <c r="AI724" s="2"/>
    </row>
    <row r="725" spans="19:35">
      <c r="S725" s="2"/>
      <c r="T725" s="2"/>
      <c r="U725" s="26"/>
      <c r="V725" s="18"/>
      <c r="W725" s="18"/>
      <c r="X725" s="2"/>
      <c r="Y725" s="2"/>
      <c r="Z725" s="2"/>
      <c r="AA725" s="19"/>
      <c r="AB725" s="2"/>
      <c r="AC725" s="2"/>
      <c r="AD725" s="2"/>
      <c r="AE725" s="2"/>
      <c r="AF725" s="2"/>
      <c r="AG725" s="2"/>
      <c r="AH725" s="2"/>
      <c r="AI725" s="2"/>
    </row>
    <row r="726" spans="19:35">
      <c r="S726" s="2"/>
      <c r="T726" s="2"/>
      <c r="U726" s="26"/>
      <c r="V726" s="18"/>
      <c r="W726" s="18"/>
      <c r="X726" s="2"/>
      <c r="Y726" s="2"/>
      <c r="Z726" s="2"/>
      <c r="AA726" s="19"/>
      <c r="AB726" s="2"/>
      <c r="AC726" s="2"/>
      <c r="AD726" s="2"/>
      <c r="AE726" s="2"/>
      <c r="AF726" s="2"/>
      <c r="AG726" s="2"/>
      <c r="AH726" s="2"/>
      <c r="AI726" s="2"/>
    </row>
    <row r="727" spans="19:35">
      <c r="S727" s="2"/>
      <c r="T727" s="2"/>
      <c r="U727" s="26"/>
      <c r="V727" s="18"/>
      <c r="W727" s="18"/>
      <c r="X727" s="2"/>
      <c r="Y727" s="2"/>
      <c r="Z727" s="2"/>
      <c r="AA727" s="19"/>
      <c r="AB727" s="2"/>
      <c r="AC727" s="2"/>
      <c r="AD727" s="2"/>
      <c r="AE727" s="2"/>
      <c r="AF727" s="2"/>
      <c r="AG727" s="2"/>
      <c r="AH727" s="2"/>
      <c r="AI727" s="2"/>
    </row>
    <row r="728" spans="19:35">
      <c r="S728" s="2"/>
      <c r="T728" s="2"/>
      <c r="U728" s="26"/>
      <c r="V728" s="18"/>
      <c r="W728" s="18"/>
      <c r="X728" s="2"/>
      <c r="Y728" s="2"/>
      <c r="Z728" s="2"/>
      <c r="AA728" s="19"/>
      <c r="AB728" s="2"/>
      <c r="AC728" s="2"/>
      <c r="AD728" s="2"/>
      <c r="AE728" s="2"/>
      <c r="AF728" s="2"/>
      <c r="AG728" s="2"/>
      <c r="AH728" s="2"/>
      <c r="AI728" s="2"/>
    </row>
    <row r="729" spans="19:35">
      <c r="S729" s="2"/>
      <c r="T729" s="2"/>
      <c r="U729" s="26"/>
      <c r="V729" s="18"/>
      <c r="W729" s="18"/>
      <c r="X729" s="2"/>
      <c r="Y729" s="2"/>
      <c r="Z729" s="2"/>
      <c r="AA729" s="19"/>
      <c r="AB729" s="2"/>
      <c r="AC729" s="2"/>
      <c r="AD729" s="2"/>
      <c r="AE729" s="2"/>
      <c r="AF729" s="2"/>
      <c r="AG729" s="2"/>
      <c r="AH729" s="2"/>
      <c r="AI729" s="2"/>
    </row>
    <row r="730" spans="19:35">
      <c r="S730" s="2"/>
      <c r="T730" s="2"/>
      <c r="U730" s="26"/>
      <c r="V730" s="18"/>
      <c r="W730" s="18"/>
      <c r="X730" s="2"/>
      <c r="Y730" s="2"/>
      <c r="Z730" s="2"/>
      <c r="AA730" s="19"/>
      <c r="AB730" s="2"/>
      <c r="AC730" s="2"/>
      <c r="AD730" s="2"/>
      <c r="AE730" s="2"/>
      <c r="AF730" s="2"/>
      <c r="AG730" s="2"/>
      <c r="AH730" s="2"/>
      <c r="AI730" s="2"/>
    </row>
    <row r="731" spans="19:35">
      <c r="S731" s="2"/>
      <c r="T731" s="2"/>
      <c r="U731" s="26"/>
      <c r="V731" s="18"/>
      <c r="W731" s="18"/>
      <c r="X731" s="2"/>
      <c r="Y731" s="2"/>
      <c r="Z731" s="2"/>
      <c r="AA731" s="19"/>
      <c r="AB731" s="2"/>
      <c r="AC731" s="2"/>
      <c r="AD731" s="2"/>
      <c r="AE731" s="2"/>
      <c r="AF731" s="2"/>
      <c r="AG731" s="2"/>
      <c r="AH731" s="2"/>
      <c r="AI731" s="2"/>
    </row>
    <row r="732" spans="19:35">
      <c r="S732" s="2"/>
      <c r="T732" s="2"/>
      <c r="U732" s="26"/>
      <c r="V732" s="18"/>
      <c r="W732" s="18"/>
      <c r="X732" s="2"/>
      <c r="Y732" s="2"/>
      <c r="Z732" s="2"/>
      <c r="AA732" s="19"/>
      <c r="AB732" s="2"/>
      <c r="AC732" s="2"/>
      <c r="AD732" s="2"/>
      <c r="AE732" s="2"/>
      <c r="AF732" s="2"/>
      <c r="AG732" s="2"/>
      <c r="AH732" s="2"/>
      <c r="AI732" s="2"/>
    </row>
    <row r="733" spans="19:35">
      <c r="S733" s="2"/>
      <c r="T733" s="2"/>
      <c r="U733" s="26"/>
      <c r="V733" s="18"/>
      <c r="W733" s="18"/>
      <c r="X733" s="2"/>
      <c r="Y733" s="2"/>
      <c r="Z733" s="2"/>
      <c r="AA733" s="19"/>
      <c r="AB733" s="2"/>
      <c r="AC733" s="2"/>
      <c r="AD733" s="2"/>
      <c r="AE733" s="2"/>
      <c r="AF733" s="2"/>
      <c r="AG733" s="2"/>
      <c r="AH733" s="2"/>
      <c r="AI733" s="2"/>
    </row>
    <row r="734" spans="19:35">
      <c r="S734" s="2"/>
      <c r="T734" s="2"/>
      <c r="U734" s="26"/>
      <c r="V734" s="18"/>
      <c r="W734" s="18"/>
      <c r="X734" s="2"/>
      <c r="Y734" s="2"/>
      <c r="Z734" s="2"/>
      <c r="AA734" s="19"/>
      <c r="AB734" s="2"/>
      <c r="AC734" s="2"/>
      <c r="AD734" s="2"/>
      <c r="AE734" s="2"/>
      <c r="AF734" s="2"/>
      <c r="AG734" s="2"/>
      <c r="AH734" s="2"/>
      <c r="AI734" s="2"/>
    </row>
    <row r="735" spans="19:35">
      <c r="S735" s="2"/>
      <c r="T735" s="2"/>
      <c r="U735" s="26"/>
      <c r="V735" s="18"/>
      <c r="W735" s="18"/>
      <c r="X735" s="2"/>
      <c r="Y735" s="2"/>
      <c r="Z735" s="2"/>
      <c r="AA735" s="19"/>
      <c r="AB735" s="2"/>
      <c r="AC735" s="2"/>
      <c r="AD735" s="2"/>
      <c r="AE735" s="2"/>
      <c r="AF735" s="2"/>
      <c r="AG735" s="2"/>
      <c r="AH735" s="2"/>
      <c r="AI735" s="2"/>
    </row>
    <row r="736" spans="19:35">
      <c r="S736" s="2"/>
      <c r="T736" s="2"/>
      <c r="U736" s="26"/>
      <c r="V736" s="18"/>
      <c r="W736" s="18"/>
      <c r="X736" s="2"/>
      <c r="Y736" s="2"/>
      <c r="Z736" s="2"/>
      <c r="AA736" s="19"/>
      <c r="AB736" s="2"/>
      <c r="AC736" s="2"/>
      <c r="AD736" s="2"/>
      <c r="AE736" s="2"/>
      <c r="AF736" s="2"/>
      <c r="AG736" s="2"/>
      <c r="AH736" s="2"/>
      <c r="AI736" s="2"/>
    </row>
    <row r="737" spans="19:35">
      <c r="S737" s="2"/>
      <c r="T737" s="2"/>
      <c r="U737" s="26"/>
      <c r="V737" s="18"/>
      <c r="W737" s="18"/>
      <c r="X737" s="2"/>
      <c r="Y737" s="2"/>
      <c r="Z737" s="2"/>
      <c r="AA737" s="19"/>
      <c r="AB737" s="2"/>
      <c r="AC737" s="2"/>
      <c r="AD737" s="2"/>
      <c r="AE737" s="2"/>
      <c r="AF737" s="2"/>
      <c r="AG737" s="2"/>
      <c r="AH737" s="2"/>
      <c r="AI737" s="2"/>
    </row>
    <row r="738" spans="19:35">
      <c r="S738" s="2"/>
      <c r="T738" s="2"/>
      <c r="U738" s="26"/>
      <c r="V738" s="18"/>
      <c r="W738" s="18"/>
      <c r="X738" s="2"/>
      <c r="Y738" s="2"/>
      <c r="Z738" s="2"/>
      <c r="AA738" s="19"/>
      <c r="AB738" s="2"/>
      <c r="AC738" s="2"/>
      <c r="AD738" s="2"/>
      <c r="AE738" s="2"/>
      <c r="AF738" s="2"/>
      <c r="AG738" s="2"/>
      <c r="AH738" s="2"/>
      <c r="AI738" s="2"/>
    </row>
    <row r="739" spans="19:35">
      <c r="S739" s="2"/>
      <c r="T739" s="2"/>
      <c r="U739" s="26"/>
      <c r="V739" s="18"/>
      <c r="W739" s="18"/>
      <c r="X739" s="2"/>
      <c r="Y739" s="2"/>
      <c r="Z739" s="2"/>
      <c r="AA739" s="19"/>
      <c r="AB739" s="2"/>
      <c r="AC739" s="2"/>
      <c r="AD739" s="2"/>
      <c r="AE739" s="2"/>
      <c r="AF739" s="2"/>
      <c r="AG739" s="2"/>
      <c r="AH739" s="2"/>
      <c r="AI739" s="2"/>
    </row>
    <row r="740" spans="19:35">
      <c r="S740" s="2"/>
      <c r="T740" s="2"/>
      <c r="U740" s="26"/>
      <c r="V740" s="18"/>
      <c r="W740" s="18"/>
      <c r="X740" s="2"/>
      <c r="Y740" s="2"/>
      <c r="Z740" s="2"/>
      <c r="AA740" s="19"/>
      <c r="AB740" s="2"/>
      <c r="AC740" s="2"/>
      <c r="AD740" s="2"/>
      <c r="AE740" s="2"/>
      <c r="AF740" s="2"/>
      <c r="AG740" s="2"/>
      <c r="AH740" s="2"/>
      <c r="AI740" s="2"/>
    </row>
    <row r="741" spans="19:35">
      <c r="S741" s="2"/>
      <c r="T741" s="2"/>
      <c r="U741" s="26"/>
      <c r="V741" s="18"/>
      <c r="W741" s="18"/>
      <c r="X741" s="2"/>
      <c r="Y741" s="2"/>
      <c r="Z741" s="2"/>
      <c r="AA741" s="19"/>
      <c r="AB741" s="2"/>
      <c r="AC741" s="2"/>
      <c r="AD741" s="2"/>
      <c r="AE741" s="2"/>
      <c r="AF741" s="2"/>
      <c r="AG741" s="2"/>
      <c r="AH741" s="2"/>
      <c r="AI741" s="2"/>
    </row>
    <row r="742" spans="19:35">
      <c r="S742" s="2"/>
      <c r="T742" s="2"/>
      <c r="U742" s="26"/>
      <c r="V742" s="18"/>
      <c r="W742" s="18"/>
      <c r="X742" s="2"/>
      <c r="Y742" s="2"/>
      <c r="Z742" s="2"/>
      <c r="AA742" s="19"/>
      <c r="AB742" s="2"/>
      <c r="AC742" s="2"/>
      <c r="AD742" s="2"/>
      <c r="AE742" s="2"/>
      <c r="AF742" s="2"/>
      <c r="AG742" s="2"/>
      <c r="AH742" s="2"/>
      <c r="AI742" s="2"/>
    </row>
    <row r="743" spans="19:35">
      <c r="S743" s="2"/>
      <c r="T743" s="2"/>
      <c r="U743" s="26"/>
      <c r="V743" s="18"/>
      <c r="W743" s="18"/>
      <c r="X743" s="2"/>
      <c r="Y743" s="2"/>
      <c r="Z743" s="2"/>
      <c r="AA743" s="19"/>
      <c r="AB743" s="2"/>
      <c r="AC743" s="2"/>
      <c r="AD743" s="2"/>
      <c r="AE743" s="2"/>
      <c r="AF743" s="2"/>
      <c r="AG743" s="2"/>
      <c r="AH743" s="2"/>
      <c r="AI743" s="2"/>
    </row>
    <row r="744" spans="19:35">
      <c r="S744" s="2"/>
      <c r="T744" s="2"/>
      <c r="U744" s="26"/>
      <c r="V744" s="18"/>
      <c r="W744" s="18"/>
      <c r="X744" s="2"/>
      <c r="Y744" s="2"/>
      <c r="Z744" s="2"/>
      <c r="AA744" s="19"/>
      <c r="AB744" s="2"/>
      <c r="AC744" s="2"/>
      <c r="AD744" s="2"/>
      <c r="AE744" s="2"/>
      <c r="AF744" s="2"/>
      <c r="AG744" s="2"/>
      <c r="AH744" s="2"/>
      <c r="AI744" s="2"/>
    </row>
    <row r="745" spans="19:35">
      <c r="S745" s="2"/>
      <c r="T745" s="2"/>
      <c r="U745" s="26"/>
      <c r="V745" s="18"/>
      <c r="W745" s="18"/>
      <c r="X745" s="2"/>
      <c r="Y745" s="2"/>
      <c r="Z745" s="2"/>
      <c r="AA745" s="19"/>
      <c r="AB745" s="2"/>
      <c r="AC745" s="2"/>
      <c r="AD745" s="2"/>
      <c r="AE745" s="2"/>
      <c r="AF745" s="2"/>
      <c r="AG745" s="2"/>
      <c r="AH745" s="2"/>
      <c r="AI745" s="2"/>
    </row>
    <row r="746" spans="19:35">
      <c r="S746" s="2"/>
      <c r="T746" s="2"/>
      <c r="U746" s="26"/>
      <c r="V746" s="18"/>
      <c r="W746" s="18"/>
      <c r="X746" s="2"/>
      <c r="Y746" s="2"/>
      <c r="Z746" s="2"/>
      <c r="AA746" s="19"/>
      <c r="AB746" s="2"/>
      <c r="AC746" s="2"/>
      <c r="AD746" s="2"/>
      <c r="AE746" s="2"/>
      <c r="AF746" s="2"/>
      <c r="AG746" s="2"/>
      <c r="AH746" s="2"/>
      <c r="AI746" s="2"/>
    </row>
    <row r="747" spans="19:35">
      <c r="S747" s="2"/>
      <c r="T747" s="2"/>
      <c r="U747" s="26"/>
      <c r="V747" s="18"/>
      <c r="W747" s="18"/>
      <c r="X747" s="2"/>
      <c r="Y747" s="2"/>
      <c r="Z747" s="2"/>
      <c r="AA747" s="19"/>
      <c r="AB747" s="2"/>
      <c r="AC747" s="2"/>
      <c r="AD747" s="2"/>
      <c r="AE747" s="2"/>
      <c r="AF747" s="2"/>
      <c r="AG747" s="2"/>
      <c r="AH747" s="2"/>
      <c r="AI747" s="2"/>
    </row>
    <row r="748" spans="19:35">
      <c r="S748" s="2"/>
      <c r="T748" s="2"/>
      <c r="U748" s="26"/>
      <c r="V748" s="18"/>
      <c r="W748" s="18"/>
      <c r="X748" s="2"/>
      <c r="Y748" s="2"/>
      <c r="Z748" s="2"/>
      <c r="AA748" s="19"/>
      <c r="AB748" s="2"/>
      <c r="AC748" s="2"/>
      <c r="AD748" s="2"/>
      <c r="AE748" s="2"/>
      <c r="AF748" s="2"/>
      <c r="AG748" s="2"/>
      <c r="AH748" s="2"/>
      <c r="AI748" s="2"/>
    </row>
    <row r="749" spans="19:35">
      <c r="S749" s="2"/>
      <c r="T749" s="2"/>
      <c r="U749" s="26"/>
      <c r="V749" s="18"/>
      <c r="W749" s="18"/>
      <c r="X749" s="2"/>
      <c r="Y749" s="2"/>
      <c r="Z749" s="2"/>
      <c r="AA749" s="19"/>
      <c r="AB749" s="2"/>
      <c r="AC749" s="2"/>
      <c r="AD749" s="2"/>
      <c r="AE749" s="2"/>
      <c r="AF749" s="2"/>
      <c r="AG749" s="2"/>
      <c r="AH749" s="2"/>
      <c r="AI749" s="2"/>
    </row>
    <row r="750" spans="19:35">
      <c r="S750" s="2"/>
      <c r="T750" s="2"/>
      <c r="U750" s="26"/>
      <c r="V750" s="18"/>
      <c r="W750" s="18"/>
      <c r="X750" s="2"/>
      <c r="Y750" s="2"/>
      <c r="Z750" s="2"/>
      <c r="AA750" s="19"/>
      <c r="AB750" s="2"/>
      <c r="AC750" s="2"/>
      <c r="AD750" s="2"/>
      <c r="AE750" s="2"/>
      <c r="AF750" s="2"/>
      <c r="AG750" s="2"/>
      <c r="AH750" s="2"/>
      <c r="AI750" s="2"/>
    </row>
    <row r="751" spans="19:35">
      <c r="S751" s="2"/>
      <c r="T751" s="2"/>
      <c r="U751" s="26"/>
      <c r="V751" s="18"/>
      <c r="W751" s="18"/>
      <c r="X751" s="2"/>
      <c r="Y751" s="2"/>
      <c r="Z751" s="2"/>
      <c r="AA751" s="19"/>
      <c r="AB751" s="2"/>
      <c r="AC751" s="2"/>
      <c r="AD751" s="2"/>
      <c r="AE751" s="2"/>
      <c r="AF751" s="2"/>
      <c r="AG751" s="2"/>
      <c r="AH751" s="2"/>
      <c r="AI751" s="2"/>
    </row>
    <row r="752" spans="19:35">
      <c r="S752" s="2"/>
      <c r="T752" s="2"/>
      <c r="U752" s="26"/>
      <c r="V752" s="18"/>
      <c r="W752" s="18"/>
      <c r="X752" s="2"/>
      <c r="Y752" s="2"/>
      <c r="Z752" s="2"/>
      <c r="AA752" s="19"/>
      <c r="AB752" s="2"/>
      <c r="AC752" s="2"/>
      <c r="AD752" s="2"/>
      <c r="AE752" s="2"/>
      <c r="AF752" s="2"/>
      <c r="AG752" s="2"/>
      <c r="AH752" s="2"/>
      <c r="AI752" s="2"/>
    </row>
    <row r="753" spans="19:35">
      <c r="S753" s="2"/>
      <c r="T753" s="2"/>
      <c r="U753" s="26"/>
      <c r="V753" s="18"/>
      <c r="W753" s="18"/>
      <c r="X753" s="2"/>
      <c r="Y753" s="2"/>
      <c r="Z753" s="2"/>
      <c r="AA753" s="19"/>
      <c r="AB753" s="2"/>
      <c r="AC753" s="2"/>
      <c r="AD753" s="2"/>
      <c r="AE753" s="2"/>
      <c r="AF753" s="2"/>
      <c r="AG753" s="2"/>
      <c r="AH753" s="2"/>
      <c r="AI753" s="2"/>
    </row>
    <row r="754" spans="19:35">
      <c r="S754" s="2"/>
      <c r="T754" s="2"/>
      <c r="U754" s="26"/>
      <c r="V754" s="18"/>
      <c r="W754" s="18"/>
      <c r="X754" s="2"/>
      <c r="Y754" s="2"/>
      <c r="Z754" s="2"/>
      <c r="AA754" s="19"/>
      <c r="AB754" s="2"/>
      <c r="AC754" s="2"/>
      <c r="AD754" s="2"/>
      <c r="AE754" s="2"/>
      <c r="AF754" s="2"/>
      <c r="AG754" s="2"/>
      <c r="AH754" s="2"/>
      <c r="AI754" s="2"/>
    </row>
    <row r="755" spans="19:35">
      <c r="S755" s="2"/>
      <c r="T755" s="2"/>
      <c r="U755" s="26"/>
      <c r="V755" s="18"/>
      <c r="W755" s="18"/>
      <c r="X755" s="2"/>
      <c r="Y755" s="2"/>
      <c r="Z755" s="2"/>
      <c r="AA755" s="19"/>
      <c r="AB755" s="2"/>
      <c r="AC755" s="2"/>
      <c r="AD755" s="2"/>
      <c r="AE755" s="2"/>
      <c r="AF755" s="2"/>
      <c r="AG755" s="2"/>
      <c r="AH755" s="2"/>
      <c r="AI755" s="2"/>
    </row>
    <row r="756" spans="19:35">
      <c r="S756" s="2"/>
      <c r="T756" s="2"/>
      <c r="U756" s="26"/>
      <c r="V756" s="18"/>
      <c r="W756" s="18"/>
      <c r="X756" s="2"/>
      <c r="Y756" s="2"/>
      <c r="Z756" s="2"/>
      <c r="AA756" s="19"/>
      <c r="AB756" s="2"/>
      <c r="AC756" s="2"/>
      <c r="AD756" s="2"/>
      <c r="AE756" s="2"/>
      <c r="AF756" s="2"/>
      <c r="AG756" s="2"/>
      <c r="AH756" s="2"/>
      <c r="AI756" s="2"/>
    </row>
    <row r="757" spans="19:35">
      <c r="S757" s="2"/>
      <c r="T757" s="2"/>
      <c r="U757" s="26"/>
      <c r="V757" s="18"/>
      <c r="W757" s="18"/>
      <c r="X757" s="2"/>
      <c r="Y757" s="2"/>
      <c r="Z757" s="2"/>
      <c r="AA757" s="19"/>
      <c r="AB757" s="2"/>
      <c r="AC757" s="2"/>
      <c r="AD757" s="2"/>
      <c r="AE757" s="2"/>
      <c r="AF757" s="2"/>
      <c r="AG757" s="2"/>
      <c r="AH757" s="2"/>
      <c r="AI757" s="2"/>
    </row>
    <row r="758" spans="19:35">
      <c r="S758" s="2"/>
      <c r="T758" s="2"/>
      <c r="U758" s="26"/>
      <c r="V758" s="18"/>
      <c r="W758" s="18"/>
      <c r="X758" s="2"/>
      <c r="Y758" s="2"/>
      <c r="Z758" s="2"/>
      <c r="AA758" s="19"/>
      <c r="AB758" s="2"/>
      <c r="AC758" s="2"/>
      <c r="AD758" s="2"/>
      <c r="AE758" s="2"/>
      <c r="AF758" s="2"/>
      <c r="AG758" s="2"/>
      <c r="AH758" s="2"/>
      <c r="AI758" s="2"/>
    </row>
    <row r="759" spans="19:35">
      <c r="S759" s="2"/>
      <c r="T759" s="2"/>
      <c r="U759" s="26"/>
      <c r="V759" s="18"/>
      <c r="W759" s="18"/>
      <c r="X759" s="2"/>
      <c r="Y759" s="2"/>
      <c r="Z759" s="2"/>
      <c r="AA759" s="19"/>
      <c r="AB759" s="2"/>
      <c r="AC759" s="2"/>
      <c r="AD759" s="2"/>
      <c r="AE759" s="2"/>
      <c r="AF759" s="2"/>
      <c r="AG759" s="2"/>
      <c r="AH759" s="2"/>
      <c r="AI759" s="2"/>
    </row>
    <row r="760" spans="19:35">
      <c r="S760" s="2"/>
      <c r="T760" s="2"/>
      <c r="U760" s="26"/>
      <c r="V760" s="18"/>
      <c r="W760" s="18"/>
      <c r="X760" s="2"/>
      <c r="Y760" s="2"/>
      <c r="Z760" s="2"/>
      <c r="AA760" s="19"/>
      <c r="AB760" s="2"/>
      <c r="AC760" s="2"/>
      <c r="AD760" s="2"/>
      <c r="AE760" s="2"/>
      <c r="AF760" s="2"/>
      <c r="AG760" s="2"/>
      <c r="AH760" s="2"/>
      <c r="AI760" s="2"/>
    </row>
    <row r="761" spans="19:35">
      <c r="S761" s="2"/>
      <c r="T761" s="2"/>
      <c r="U761" s="26"/>
      <c r="V761" s="18"/>
      <c r="W761" s="18"/>
      <c r="X761" s="2"/>
      <c r="Y761" s="2"/>
      <c r="Z761" s="2"/>
      <c r="AA761" s="19"/>
      <c r="AB761" s="2"/>
      <c r="AC761" s="2"/>
      <c r="AD761" s="2"/>
      <c r="AE761" s="2"/>
      <c r="AF761" s="2"/>
      <c r="AG761" s="2"/>
      <c r="AH761" s="2"/>
      <c r="AI761" s="2"/>
    </row>
    <row r="762" spans="19:35">
      <c r="S762" s="2"/>
      <c r="T762" s="2"/>
      <c r="U762" s="26"/>
      <c r="V762" s="18"/>
      <c r="W762" s="18"/>
      <c r="X762" s="2"/>
      <c r="Y762" s="2"/>
      <c r="Z762" s="2"/>
      <c r="AA762" s="19"/>
      <c r="AB762" s="2"/>
      <c r="AC762" s="2"/>
      <c r="AD762" s="2"/>
      <c r="AE762" s="2"/>
      <c r="AF762" s="2"/>
      <c r="AG762" s="2"/>
      <c r="AH762" s="2"/>
      <c r="AI762" s="2"/>
    </row>
    <row r="763" spans="19:35">
      <c r="S763" s="2"/>
      <c r="T763" s="2"/>
      <c r="U763" s="26"/>
      <c r="V763" s="18"/>
      <c r="W763" s="18"/>
      <c r="X763" s="2"/>
      <c r="Y763" s="2"/>
      <c r="Z763" s="2"/>
      <c r="AA763" s="19"/>
      <c r="AB763" s="2"/>
      <c r="AC763" s="2"/>
      <c r="AD763" s="2"/>
      <c r="AE763" s="2"/>
      <c r="AF763" s="2"/>
      <c r="AG763" s="2"/>
      <c r="AH763" s="2"/>
      <c r="AI763" s="2"/>
    </row>
    <row r="764" spans="19:35">
      <c r="S764" s="2"/>
      <c r="T764" s="2"/>
      <c r="U764" s="26"/>
      <c r="V764" s="18"/>
      <c r="W764" s="18"/>
      <c r="X764" s="2"/>
      <c r="Y764" s="2"/>
      <c r="Z764" s="2"/>
      <c r="AA764" s="19"/>
      <c r="AB764" s="2"/>
      <c r="AC764" s="2"/>
      <c r="AD764" s="2"/>
      <c r="AE764" s="2"/>
      <c r="AF764" s="2"/>
      <c r="AG764" s="2"/>
      <c r="AH764" s="2"/>
      <c r="AI764" s="2"/>
    </row>
    <row r="765" spans="19:35">
      <c r="S765" s="2"/>
      <c r="T765" s="2"/>
      <c r="U765" s="26"/>
      <c r="V765" s="18"/>
      <c r="W765" s="18"/>
      <c r="X765" s="2"/>
      <c r="Y765" s="2"/>
      <c r="Z765" s="2"/>
      <c r="AA765" s="19"/>
      <c r="AB765" s="2"/>
      <c r="AC765" s="2"/>
      <c r="AD765" s="2"/>
      <c r="AE765" s="2"/>
      <c r="AF765" s="2"/>
      <c r="AG765" s="2"/>
      <c r="AH765" s="2"/>
      <c r="AI765" s="2"/>
    </row>
    <row r="766" spans="19:35">
      <c r="S766" s="2"/>
      <c r="T766" s="2"/>
      <c r="U766" s="26"/>
      <c r="V766" s="18"/>
      <c r="W766" s="18"/>
      <c r="X766" s="2"/>
      <c r="Y766" s="2"/>
      <c r="Z766" s="2"/>
      <c r="AA766" s="19"/>
      <c r="AB766" s="2"/>
      <c r="AC766" s="2"/>
      <c r="AD766" s="2"/>
      <c r="AE766" s="2"/>
      <c r="AF766" s="2"/>
      <c r="AG766" s="2"/>
      <c r="AH766" s="2"/>
      <c r="AI766" s="2"/>
    </row>
    <row r="767" spans="19:35">
      <c r="S767" s="2"/>
      <c r="T767" s="2"/>
      <c r="U767" s="26"/>
      <c r="V767" s="18"/>
      <c r="W767" s="18"/>
      <c r="X767" s="2"/>
      <c r="Y767" s="2"/>
      <c r="Z767" s="2"/>
      <c r="AA767" s="19"/>
      <c r="AB767" s="2"/>
      <c r="AC767" s="2"/>
      <c r="AD767" s="2"/>
      <c r="AE767" s="2"/>
      <c r="AF767" s="2"/>
      <c r="AG767" s="2"/>
      <c r="AH767" s="2"/>
      <c r="AI767" s="2"/>
    </row>
    <row r="768" spans="19:35">
      <c r="S768" s="2"/>
      <c r="T768" s="2"/>
      <c r="U768" s="26"/>
      <c r="V768" s="18"/>
      <c r="W768" s="18"/>
      <c r="X768" s="2"/>
      <c r="Y768" s="2"/>
      <c r="Z768" s="2"/>
      <c r="AA768" s="19"/>
      <c r="AB768" s="2"/>
      <c r="AC768" s="2"/>
      <c r="AD768" s="2"/>
      <c r="AE768" s="2"/>
      <c r="AF768" s="2"/>
      <c r="AG768" s="2"/>
      <c r="AH768" s="2"/>
      <c r="AI768" s="2"/>
    </row>
    <row r="769" spans="19:35">
      <c r="S769" s="2"/>
      <c r="T769" s="2"/>
      <c r="U769" s="26"/>
      <c r="V769" s="18"/>
      <c r="W769" s="18"/>
      <c r="X769" s="2"/>
      <c r="Y769" s="2"/>
      <c r="Z769" s="2"/>
      <c r="AA769" s="19"/>
      <c r="AB769" s="2"/>
      <c r="AC769" s="2"/>
      <c r="AD769" s="2"/>
      <c r="AE769" s="2"/>
      <c r="AF769" s="2"/>
      <c r="AG769" s="2"/>
      <c r="AH769" s="2"/>
      <c r="AI769" s="2"/>
    </row>
    <row r="770" spans="19:35">
      <c r="S770" s="2"/>
      <c r="T770" s="2"/>
      <c r="U770" s="26"/>
      <c r="V770" s="18"/>
      <c r="W770" s="18"/>
      <c r="X770" s="2"/>
      <c r="Y770" s="2"/>
      <c r="Z770" s="2"/>
      <c r="AA770" s="19"/>
      <c r="AB770" s="2"/>
      <c r="AC770" s="2"/>
      <c r="AD770" s="2"/>
      <c r="AE770" s="2"/>
      <c r="AF770" s="2"/>
      <c r="AG770" s="2"/>
      <c r="AH770" s="2"/>
      <c r="AI770" s="2"/>
    </row>
    <row r="771" spans="19:35">
      <c r="S771" s="2"/>
      <c r="T771" s="2"/>
      <c r="U771" s="26"/>
      <c r="V771" s="18"/>
      <c r="W771" s="18"/>
      <c r="X771" s="2"/>
      <c r="Y771" s="2"/>
      <c r="Z771" s="2"/>
      <c r="AA771" s="19"/>
      <c r="AB771" s="2"/>
      <c r="AC771" s="2"/>
      <c r="AD771" s="2"/>
      <c r="AE771" s="2"/>
      <c r="AF771" s="2"/>
      <c r="AG771" s="2"/>
      <c r="AH771" s="2"/>
      <c r="AI771" s="2"/>
    </row>
    <row r="772" spans="19:35">
      <c r="S772" s="2"/>
      <c r="T772" s="2"/>
      <c r="U772" s="26"/>
      <c r="V772" s="18"/>
      <c r="W772" s="18"/>
      <c r="X772" s="2"/>
      <c r="Y772" s="2"/>
      <c r="Z772" s="2"/>
      <c r="AA772" s="19"/>
      <c r="AB772" s="2"/>
      <c r="AC772" s="2"/>
      <c r="AD772" s="2"/>
      <c r="AE772" s="2"/>
      <c r="AF772" s="2"/>
      <c r="AG772" s="2"/>
      <c r="AH772" s="2"/>
      <c r="AI772" s="2"/>
    </row>
    <row r="773" spans="19:35">
      <c r="S773" s="2"/>
      <c r="T773" s="2"/>
      <c r="U773" s="26"/>
      <c r="V773" s="18"/>
      <c r="W773" s="18"/>
      <c r="X773" s="2"/>
      <c r="Y773" s="2"/>
      <c r="Z773" s="2"/>
      <c r="AA773" s="19"/>
      <c r="AB773" s="2"/>
      <c r="AC773" s="2"/>
      <c r="AD773" s="2"/>
      <c r="AE773" s="2"/>
      <c r="AF773" s="2"/>
      <c r="AG773" s="2"/>
      <c r="AH773" s="2"/>
      <c r="AI773" s="2"/>
    </row>
    <row r="774" spans="19:35">
      <c r="S774" s="2"/>
      <c r="T774" s="2"/>
      <c r="U774" s="26"/>
      <c r="V774" s="18"/>
      <c r="W774" s="18"/>
      <c r="X774" s="2"/>
      <c r="Y774" s="2"/>
      <c r="Z774" s="2"/>
      <c r="AA774" s="19"/>
      <c r="AB774" s="2"/>
      <c r="AC774" s="2"/>
      <c r="AD774" s="2"/>
      <c r="AE774" s="2"/>
      <c r="AF774" s="2"/>
      <c r="AG774" s="2"/>
      <c r="AH774" s="2"/>
      <c r="AI774" s="2"/>
    </row>
    <row r="775" spans="19:35">
      <c r="S775" s="2"/>
      <c r="T775" s="2"/>
      <c r="U775" s="26"/>
      <c r="V775" s="18"/>
      <c r="W775" s="18"/>
      <c r="X775" s="2"/>
      <c r="Y775" s="2"/>
      <c r="Z775" s="2"/>
      <c r="AA775" s="19"/>
      <c r="AB775" s="2"/>
      <c r="AC775" s="2"/>
      <c r="AD775" s="2"/>
      <c r="AE775" s="2"/>
      <c r="AF775" s="2"/>
      <c r="AG775" s="2"/>
      <c r="AH775" s="2"/>
      <c r="AI775" s="2"/>
    </row>
    <row r="776" spans="19:35">
      <c r="S776" s="2"/>
      <c r="T776" s="2"/>
      <c r="U776" s="26"/>
      <c r="V776" s="18"/>
      <c r="W776" s="18"/>
      <c r="X776" s="2"/>
      <c r="Y776" s="2"/>
      <c r="Z776" s="2"/>
      <c r="AA776" s="19"/>
      <c r="AB776" s="2"/>
      <c r="AC776" s="2"/>
      <c r="AD776" s="2"/>
      <c r="AE776" s="2"/>
      <c r="AF776" s="2"/>
      <c r="AG776" s="2"/>
      <c r="AH776" s="2"/>
      <c r="AI776" s="2"/>
    </row>
    <row r="777" spans="19:35">
      <c r="S777" s="2"/>
      <c r="T777" s="2"/>
      <c r="U777" s="26"/>
      <c r="V777" s="18"/>
      <c r="W777" s="18"/>
      <c r="X777" s="2"/>
      <c r="Y777" s="2"/>
      <c r="Z777" s="2"/>
      <c r="AA777" s="19"/>
      <c r="AB777" s="2"/>
      <c r="AC777" s="2"/>
      <c r="AD777" s="2"/>
      <c r="AE777" s="2"/>
      <c r="AF777" s="2"/>
      <c r="AG777" s="2"/>
      <c r="AH777" s="2"/>
      <c r="AI777" s="2"/>
    </row>
    <row r="778" spans="19:35">
      <c r="S778" s="2"/>
      <c r="T778" s="2"/>
      <c r="U778" s="26"/>
      <c r="V778" s="18"/>
      <c r="W778" s="18"/>
      <c r="X778" s="2"/>
      <c r="Y778" s="2"/>
      <c r="Z778" s="2"/>
      <c r="AA778" s="19"/>
      <c r="AB778" s="2"/>
      <c r="AC778" s="2"/>
      <c r="AD778" s="2"/>
      <c r="AE778" s="2"/>
      <c r="AF778" s="2"/>
      <c r="AG778" s="2"/>
      <c r="AH778" s="2"/>
      <c r="AI778" s="2"/>
    </row>
    <row r="779" spans="19:35">
      <c r="S779" s="2"/>
      <c r="T779" s="2"/>
      <c r="U779" s="26"/>
      <c r="V779" s="18"/>
      <c r="W779" s="18"/>
      <c r="X779" s="2"/>
      <c r="Y779" s="2"/>
      <c r="Z779" s="2"/>
      <c r="AA779" s="19"/>
      <c r="AB779" s="2"/>
      <c r="AC779" s="2"/>
      <c r="AD779" s="2"/>
      <c r="AE779" s="2"/>
      <c r="AF779" s="2"/>
      <c r="AG779" s="2"/>
      <c r="AH779" s="2"/>
      <c r="AI779" s="2"/>
    </row>
    <row r="780" spans="19:35">
      <c r="S780" s="2"/>
      <c r="T780" s="2"/>
      <c r="U780" s="26"/>
      <c r="V780" s="18"/>
      <c r="W780" s="18"/>
      <c r="X780" s="2"/>
      <c r="Y780" s="2"/>
      <c r="Z780" s="2"/>
      <c r="AA780" s="19"/>
      <c r="AB780" s="2"/>
      <c r="AC780" s="2"/>
      <c r="AD780" s="2"/>
      <c r="AE780" s="2"/>
      <c r="AF780" s="2"/>
      <c r="AG780" s="2"/>
      <c r="AH780" s="2"/>
      <c r="AI780" s="2"/>
    </row>
    <row r="781" spans="19:35">
      <c r="S781" s="2"/>
      <c r="T781" s="2"/>
      <c r="U781" s="26"/>
      <c r="V781" s="18"/>
      <c r="W781" s="18"/>
      <c r="X781" s="2"/>
      <c r="Y781" s="2"/>
      <c r="Z781" s="2"/>
      <c r="AA781" s="19"/>
      <c r="AB781" s="2"/>
      <c r="AC781" s="2"/>
      <c r="AD781" s="2"/>
      <c r="AE781" s="2"/>
      <c r="AF781" s="2"/>
      <c r="AG781" s="2"/>
      <c r="AH781" s="2"/>
      <c r="AI781" s="2"/>
    </row>
    <row r="782" spans="19:35">
      <c r="S782" s="2"/>
      <c r="T782" s="2"/>
      <c r="U782" s="26"/>
      <c r="V782" s="18"/>
      <c r="W782" s="18"/>
      <c r="X782" s="2"/>
      <c r="Y782" s="2"/>
      <c r="Z782" s="2"/>
      <c r="AA782" s="19"/>
      <c r="AB782" s="2"/>
      <c r="AC782" s="2"/>
      <c r="AD782" s="2"/>
      <c r="AE782" s="2"/>
      <c r="AF782" s="2"/>
      <c r="AG782" s="2"/>
      <c r="AH782" s="2"/>
      <c r="AI782" s="2"/>
    </row>
    <row r="783" spans="19:35">
      <c r="S783" s="2"/>
      <c r="T783" s="2"/>
      <c r="U783" s="26"/>
      <c r="V783" s="18"/>
      <c r="W783" s="18"/>
      <c r="X783" s="2"/>
      <c r="Y783" s="2"/>
      <c r="Z783" s="2"/>
      <c r="AA783" s="19"/>
      <c r="AB783" s="2"/>
      <c r="AC783" s="2"/>
      <c r="AD783" s="2"/>
      <c r="AE783" s="2"/>
      <c r="AF783" s="2"/>
      <c r="AG783" s="2"/>
      <c r="AH783" s="2"/>
      <c r="AI783" s="2"/>
    </row>
    <row r="784" spans="19:35">
      <c r="S784" s="2"/>
      <c r="T784" s="2"/>
      <c r="U784" s="26"/>
      <c r="V784" s="18"/>
      <c r="W784" s="18"/>
      <c r="X784" s="2"/>
      <c r="Y784" s="2"/>
      <c r="Z784" s="2"/>
      <c r="AA784" s="19"/>
      <c r="AB784" s="2"/>
      <c r="AC784" s="2"/>
      <c r="AD784" s="2"/>
      <c r="AE784" s="2"/>
      <c r="AF784" s="2"/>
      <c r="AG784" s="2"/>
      <c r="AH784" s="2"/>
      <c r="AI784" s="2"/>
    </row>
    <row r="785" spans="19:35">
      <c r="S785" s="2"/>
      <c r="T785" s="2"/>
      <c r="U785" s="26"/>
      <c r="V785" s="18"/>
      <c r="W785" s="18"/>
      <c r="X785" s="2"/>
      <c r="Y785" s="2"/>
      <c r="Z785" s="2"/>
      <c r="AA785" s="19"/>
      <c r="AB785" s="2"/>
      <c r="AC785" s="2"/>
      <c r="AD785" s="2"/>
      <c r="AE785" s="2"/>
      <c r="AF785" s="2"/>
      <c r="AG785" s="2"/>
      <c r="AH785" s="2"/>
      <c r="AI785" s="2"/>
    </row>
    <row r="786" spans="19:35">
      <c r="S786" s="2"/>
      <c r="T786" s="2"/>
      <c r="U786" s="26"/>
      <c r="V786" s="18"/>
      <c r="W786" s="18"/>
      <c r="X786" s="2"/>
      <c r="Y786" s="2"/>
      <c r="Z786" s="2"/>
      <c r="AA786" s="19"/>
      <c r="AB786" s="2"/>
      <c r="AC786" s="2"/>
      <c r="AD786" s="2"/>
      <c r="AE786" s="2"/>
      <c r="AF786" s="2"/>
      <c r="AG786" s="2"/>
      <c r="AH786" s="2"/>
      <c r="AI786" s="2"/>
    </row>
    <row r="787" spans="19:35">
      <c r="S787" s="2"/>
      <c r="T787" s="2"/>
      <c r="U787" s="26"/>
      <c r="V787" s="18"/>
      <c r="W787" s="18"/>
      <c r="X787" s="2"/>
      <c r="Y787" s="2"/>
      <c r="Z787" s="2"/>
      <c r="AA787" s="19"/>
      <c r="AB787" s="2"/>
      <c r="AC787" s="2"/>
      <c r="AD787" s="2"/>
      <c r="AE787" s="2"/>
      <c r="AF787" s="2"/>
      <c r="AG787" s="2"/>
      <c r="AH787" s="2"/>
      <c r="AI787" s="2"/>
    </row>
    <row r="788" spans="19:35">
      <c r="S788" s="2"/>
      <c r="T788" s="2"/>
      <c r="U788" s="26"/>
      <c r="V788" s="18"/>
      <c r="W788" s="18"/>
      <c r="X788" s="2"/>
      <c r="Y788" s="2"/>
      <c r="Z788" s="2"/>
      <c r="AA788" s="19"/>
      <c r="AB788" s="2"/>
      <c r="AC788" s="2"/>
      <c r="AD788" s="2"/>
      <c r="AE788" s="2"/>
      <c r="AF788" s="2"/>
      <c r="AG788" s="2"/>
      <c r="AH788" s="2"/>
      <c r="AI788" s="2"/>
    </row>
    <row r="789" spans="19:35">
      <c r="S789" s="2"/>
      <c r="T789" s="2"/>
      <c r="U789" s="26"/>
      <c r="V789" s="18"/>
      <c r="W789" s="18"/>
      <c r="X789" s="2"/>
      <c r="Y789" s="2"/>
      <c r="Z789" s="2"/>
      <c r="AA789" s="19"/>
      <c r="AB789" s="2"/>
      <c r="AC789" s="2"/>
      <c r="AD789" s="2"/>
      <c r="AE789" s="2"/>
      <c r="AF789" s="2"/>
      <c r="AG789" s="2"/>
      <c r="AH789" s="2"/>
      <c r="AI789" s="2"/>
    </row>
    <row r="790" spans="19:35">
      <c r="S790" s="2"/>
      <c r="T790" s="2"/>
      <c r="U790" s="26"/>
      <c r="V790" s="18"/>
      <c r="W790" s="18"/>
      <c r="X790" s="2"/>
      <c r="Y790" s="2"/>
      <c r="Z790" s="2"/>
      <c r="AA790" s="19"/>
      <c r="AB790" s="2"/>
      <c r="AC790" s="2"/>
      <c r="AD790" s="2"/>
      <c r="AE790" s="2"/>
      <c r="AF790" s="2"/>
      <c r="AG790" s="2"/>
      <c r="AH790" s="2"/>
      <c r="AI790" s="2"/>
    </row>
    <row r="791" spans="19:35">
      <c r="S791" s="2"/>
      <c r="T791" s="2"/>
      <c r="U791" s="26"/>
      <c r="V791" s="18"/>
      <c r="W791" s="18"/>
      <c r="X791" s="2"/>
      <c r="Y791" s="2"/>
      <c r="Z791" s="2"/>
      <c r="AA791" s="19"/>
      <c r="AB791" s="2"/>
      <c r="AC791" s="2"/>
      <c r="AD791" s="2"/>
      <c r="AE791" s="2"/>
      <c r="AF791" s="2"/>
      <c r="AG791" s="2"/>
      <c r="AH791" s="2"/>
      <c r="AI791" s="2"/>
    </row>
    <row r="792" spans="19:35">
      <c r="S792" s="2"/>
      <c r="T792" s="2"/>
      <c r="U792" s="26"/>
      <c r="V792" s="18"/>
      <c r="W792" s="18"/>
      <c r="X792" s="2"/>
      <c r="Y792" s="2"/>
      <c r="Z792" s="2"/>
      <c r="AA792" s="19"/>
      <c r="AB792" s="2"/>
      <c r="AC792" s="2"/>
      <c r="AD792" s="2"/>
      <c r="AE792" s="2"/>
      <c r="AF792" s="2"/>
      <c r="AG792" s="2"/>
      <c r="AH792" s="2"/>
      <c r="AI792" s="2"/>
    </row>
    <row r="793" spans="19:35">
      <c r="S793" s="2"/>
      <c r="T793" s="2"/>
      <c r="U793" s="26"/>
      <c r="V793" s="18"/>
      <c r="W793" s="18"/>
      <c r="X793" s="2"/>
      <c r="Y793" s="2"/>
      <c r="Z793" s="2"/>
      <c r="AA793" s="19"/>
      <c r="AB793" s="2"/>
      <c r="AC793" s="2"/>
      <c r="AD793" s="2"/>
      <c r="AE793" s="2"/>
      <c r="AF793" s="2"/>
      <c r="AG793" s="2"/>
      <c r="AH793" s="2"/>
      <c r="AI793" s="2"/>
    </row>
    <row r="794" spans="19:35">
      <c r="S794" s="2"/>
      <c r="T794" s="2"/>
      <c r="U794" s="26"/>
      <c r="V794" s="18"/>
      <c r="W794" s="18"/>
      <c r="X794" s="2"/>
      <c r="Y794" s="2"/>
      <c r="Z794" s="2"/>
      <c r="AA794" s="19"/>
      <c r="AB794" s="2"/>
      <c r="AC794" s="2"/>
      <c r="AD794" s="2"/>
      <c r="AE794" s="2"/>
      <c r="AF794" s="2"/>
      <c r="AG794" s="2"/>
      <c r="AH794" s="2"/>
      <c r="AI794" s="2"/>
    </row>
    <row r="795" spans="19:35">
      <c r="S795" s="2"/>
      <c r="T795" s="2"/>
      <c r="U795" s="26"/>
      <c r="V795" s="18"/>
      <c r="W795" s="18"/>
      <c r="X795" s="2"/>
      <c r="Y795" s="2"/>
      <c r="Z795" s="2"/>
      <c r="AA795" s="19"/>
      <c r="AB795" s="2"/>
      <c r="AC795" s="2"/>
      <c r="AD795" s="2"/>
      <c r="AE795" s="2"/>
      <c r="AF795" s="2"/>
      <c r="AG795" s="2"/>
      <c r="AH795" s="2"/>
      <c r="AI795" s="2"/>
    </row>
    <row r="796" spans="19:35">
      <c r="S796" s="2"/>
      <c r="T796" s="2"/>
      <c r="U796" s="26"/>
      <c r="V796" s="18"/>
      <c r="W796" s="18"/>
      <c r="X796" s="2"/>
      <c r="Y796" s="2"/>
      <c r="Z796" s="2"/>
      <c r="AA796" s="19"/>
      <c r="AB796" s="2"/>
      <c r="AC796" s="2"/>
      <c r="AD796" s="2"/>
      <c r="AE796" s="2"/>
      <c r="AF796" s="2"/>
      <c r="AG796" s="2"/>
      <c r="AH796" s="2"/>
      <c r="AI796" s="2"/>
    </row>
    <row r="797" spans="19:35">
      <c r="S797" s="2"/>
      <c r="T797" s="2"/>
      <c r="U797" s="26"/>
      <c r="V797" s="18"/>
      <c r="W797" s="18"/>
      <c r="X797" s="2"/>
      <c r="Y797" s="2"/>
      <c r="Z797" s="2"/>
      <c r="AA797" s="19"/>
      <c r="AB797" s="2"/>
      <c r="AC797" s="2"/>
      <c r="AD797" s="2"/>
      <c r="AE797" s="2"/>
      <c r="AF797" s="2"/>
      <c r="AG797" s="2"/>
      <c r="AH797" s="2"/>
      <c r="AI797" s="2"/>
    </row>
    <row r="798" spans="19:35">
      <c r="S798" s="2"/>
      <c r="T798" s="2"/>
      <c r="U798" s="26"/>
      <c r="V798" s="18"/>
      <c r="W798" s="18"/>
      <c r="X798" s="2"/>
      <c r="Y798" s="2"/>
      <c r="Z798" s="2"/>
      <c r="AA798" s="19"/>
      <c r="AB798" s="2"/>
      <c r="AC798" s="2"/>
      <c r="AD798" s="2"/>
      <c r="AE798" s="2"/>
      <c r="AF798" s="2"/>
      <c r="AG798" s="2"/>
      <c r="AH798" s="2"/>
      <c r="AI798" s="2"/>
    </row>
    <row r="799" spans="19:35">
      <c r="S799" s="2"/>
      <c r="T799" s="2"/>
      <c r="U799" s="26"/>
      <c r="V799" s="18"/>
      <c r="W799" s="18"/>
      <c r="X799" s="2"/>
      <c r="Y799" s="2"/>
      <c r="Z799" s="2"/>
      <c r="AA799" s="19"/>
      <c r="AB799" s="2"/>
      <c r="AC799" s="2"/>
      <c r="AD799" s="2"/>
      <c r="AE799" s="2"/>
      <c r="AF799" s="2"/>
      <c r="AG799" s="2"/>
      <c r="AH799" s="2"/>
      <c r="AI799" s="2"/>
    </row>
    <row r="800" spans="19:35">
      <c r="S800" s="2"/>
      <c r="T800" s="2"/>
      <c r="U800" s="26"/>
      <c r="V800" s="18"/>
      <c r="W800" s="18"/>
      <c r="X800" s="2"/>
      <c r="Y800" s="2"/>
      <c r="Z800" s="2"/>
      <c r="AA800" s="19"/>
      <c r="AB800" s="2"/>
      <c r="AC800" s="2"/>
      <c r="AD800" s="2"/>
      <c r="AE800" s="2"/>
      <c r="AF800" s="2"/>
      <c r="AG800" s="2"/>
      <c r="AH800" s="2"/>
      <c r="AI800" s="2"/>
    </row>
    <row r="801" spans="19:35">
      <c r="S801" s="2"/>
      <c r="T801" s="2"/>
      <c r="U801" s="26"/>
      <c r="V801" s="18"/>
      <c r="W801" s="18"/>
      <c r="X801" s="2"/>
      <c r="Y801" s="2"/>
      <c r="Z801" s="2"/>
      <c r="AA801" s="19"/>
      <c r="AB801" s="2"/>
      <c r="AC801" s="2"/>
      <c r="AD801" s="2"/>
      <c r="AE801" s="2"/>
      <c r="AF801" s="2"/>
      <c r="AG801" s="2"/>
      <c r="AH801" s="2"/>
      <c r="AI801" s="2"/>
    </row>
    <row r="802" spans="19:35">
      <c r="S802" s="2"/>
      <c r="T802" s="2"/>
      <c r="U802" s="26"/>
      <c r="V802" s="18"/>
      <c r="W802" s="18"/>
      <c r="X802" s="2"/>
      <c r="Y802" s="2"/>
      <c r="Z802" s="2"/>
      <c r="AA802" s="19"/>
      <c r="AB802" s="2"/>
      <c r="AC802" s="2"/>
      <c r="AD802" s="2"/>
      <c r="AE802" s="2"/>
      <c r="AF802" s="2"/>
      <c r="AG802" s="2"/>
      <c r="AH802" s="2"/>
      <c r="AI802" s="2"/>
    </row>
    <row r="803" spans="19:35">
      <c r="S803" s="2"/>
      <c r="T803" s="2"/>
      <c r="U803" s="26"/>
      <c r="V803" s="18"/>
      <c r="W803" s="18"/>
      <c r="X803" s="2"/>
      <c r="Y803" s="2"/>
      <c r="Z803" s="2"/>
      <c r="AA803" s="19"/>
      <c r="AB803" s="2"/>
      <c r="AC803" s="2"/>
      <c r="AD803" s="2"/>
      <c r="AE803" s="2"/>
      <c r="AF803" s="2"/>
      <c r="AG803" s="2"/>
      <c r="AH803" s="2"/>
      <c r="AI803" s="2"/>
    </row>
    <row r="804" spans="19:35">
      <c r="S804" s="2"/>
      <c r="T804" s="2"/>
      <c r="U804" s="26"/>
      <c r="V804" s="18"/>
      <c r="W804" s="18"/>
      <c r="X804" s="2"/>
      <c r="Y804" s="2"/>
      <c r="Z804" s="2"/>
      <c r="AA804" s="19"/>
      <c r="AB804" s="2"/>
      <c r="AC804" s="2"/>
      <c r="AD804" s="2"/>
      <c r="AE804" s="2"/>
      <c r="AF804" s="2"/>
      <c r="AG804" s="2"/>
      <c r="AH804" s="2"/>
      <c r="AI804" s="2"/>
    </row>
    <row r="805" spans="19:35">
      <c r="S805" s="2"/>
      <c r="T805" s="2"/>
      <c r="U805" s="26"/>
      <c r="V805" s="18"/>
      <c r="W805" s="18"/>
      <c r="X805" s="2"/>
      <c r="Y805" s="2"/>
      <c r="Z805" s="2"/>
      <c r="AA805" s="19"/>
      <c r="AB805" s="2"/>
      <c r="AC805" s="2"/>
      <c r="AD805" s="2"/>
      <c r="AE805" s="2"/>
      <c r="AF805" s="2"/>
      <c r="AG805" s="2"/>
      <c r="AH805" s="2"/>
      <c r="AI805" s="2"/>
    </row>
    <row r="806" spans="19:35">
      <c r="S806" s="2"/>
      <c r="T806" s="2"/>
      <c r="U806" s="26"/>
      <c r="V806" s="18"/>
      <c r="W806" s="18"/>
      <c r="X806" s="2"/>
      <c r="Y806" s="2"/>
      <c r="Z806" s="2"/>
      <c r="AA806" s="19"/>
      <c r="AB806" s="2"/>
      <c r="AC806" s="2"/>
      <c r="AD806" s="2"/>
      <c r="AE806" s="2"/>
      <c r="AF806" s="2"/>
      <c r="AG806" s="2"/>
      <c r="AH806" s="2"/>
      <c r="AI806" s="2"/>
    </row>
    <row r="807" spans="19:35">
      <c r="S807" s="2"/>
      <c r="T807" s="2"/>
      <c r="U807" s="26"/>
      <c r="V807" s="18"/>
      <c r="W807" s="18"/>
      <c r="X807" s="2"/>
      <c r="Y807" s="2"/>
      <c r="Z807" s="2"/>
      <c r="AA807" s="19"/>
      <c r="AB807" s="2"/>
      <c r="AC807" s="2"/>
      <c r="AD807" s="2"/>
      <c r="AE807" s="2"/>
      <c r="AF807" s="2"/>
      <c r="AG807" s="2"/>
      <c r="AH807" s="2"/>
      <c r="AI807" s="2"/>
    </row>
    <row r="808" spans="19:35">
      <c r="S808" s="2"/>
      <c r="T808" s="2"/>
      <c r="U808" s="26"/>
      <c r="V808" s="18"/>
      <c r="W808" s="18"/>
      <c r="X808" s="2"/>
      <c r="Y808" s="2"/>
      <c r="Z808" s="2"/>
      <c r="AA808" s="19"/>
      <c r="AB808" s="2"/>
      <c r="AC808" s="2"/>
      <c r="AD808" s="2"/>
      <c r="AE808" s="2"/>
      <c r="AF808" s="2"/>
      <c r="AG808" s="2"/>
      <c r="AH808" s="2"/>
      <c r="AI808" s="2"/>
    </row>
    <row r="809" spans="19:35">
      <c r="S809" s="2"/>
      <c r="T809" s="2"/>
      <c r="U809" s="26"/>
      <c r="V809" s="18"/>
      <c r="W809" s="18"/>
      <c r="X809" s="2"/>
      <c r="Y809" s="2"/>
      <c r="Z809" s="2"/>
      <c r="AA809" s="19"/>
      <c r="AB809" s="2"/>
      <c r="AC809" s="2"/>
      <c r="AD809" s="2"/>
      <c r="AE809" s="2"/>
      <c r="AF809" s="2"/>
      <c r="AG809" s="2"/>
      <c r="AH809" s="2"/>
      <c r="AI809" s="2"/>
    </row>
    <row r="810" spans="19:35">
      <c r="S810" s="2"/>
      <c r="T810" s="2"/>
      <c r="U810" s="26"/>
      <c r="V810" s="18"/>
      <c r="W810" s="18"/>
      <c r="X810" s="2"/>
      <c r="Y810" s="2"/>
      <c r="Z810" s="2"/>
      <c r="AA810" s="19"/>
      <c r="AB810" s="2"/>
      <c r="AC810" s="2"/>
      <c r="AD810" s="2"/>
      <c r="AE810" s="2"/>
      <c r="AF810" s="2"/>
      <c r="AG810" s="2"/>
      <c r="AH810" s="2"/>
      <c r="AI810" s="2"/>
    </row>
    <row r="811" spans="19:35">
      <c r="S811" s="2"/>
      <c r="T811" s="2"/>
      <c r="U811" s="26"/>
      <c r="V811" s="18"/>
      <c r="W811" s="18"/>
      <c r="X811" s="2"/>
      <c r="Y811" s="2"/>
      <c r="Z811" s="2"/>
      <c r="AA811" s="19"/>
      <c r="AB811" s="2"/>
      <c r="AC811" s="2"/>
      <c r="AD811" s="2"/>
      <c r="AE811" s="2"/>
      <c r="AF811" s="2"/>
      <c r="AG811" s="2"/>
      <c r="AH811" s="2"/>
      <c r="AI811" s="2"/>
    </row>
    <row r="812" spans="19:35">
      <c r="S812" s="2"/>
      <c r="T812" s="2"/>
      <c r="U812" s="26"/>
      <c r="V812" s="18"/>
      <c r="W812" s="18"/>
      <c r="X812" s="2"/>
      <c r="Y812" s="2"/>
      <c r="Z812" s="2"/>
      <c r="AA812" s="19"/>
      <c r="AB812" s="2"/>
      <c r="AC812" s="2"/>
      <c r="AD812" s="2"/>
      <c r="AE812" s="2"/>
      <c r="AF812" s="2"/>
      <c r="AG812" s="2"/>
      <c r="AH812" s="2"/>
      <c r="AI812" s="2"/>
    </row>
    <row r="813" spans="19:35">
      <c r="S813" s="2"/>
      <c r="T813" s="2"/>
      <c r="U813" s="26"/>
      <c r="V813" s="18"/>
      <c r="W813" s="18"/>
      <c r="X813" s="2"/>
      <c r="Y813" s="2"/>
      <c r="Z813" s="2"/>
      <c r="AA813" s="19"/>
      <c r="AB813" s="2"/>
      <c r="AC813" s="2"/>
      <c r="AD813" s="2"/>
      <c r="AE813" s="2"/>
      <c r="AF813" s="2"/>
      <c r="AG813" s="2"/>
      <c r="AH813" s="2"/>
      <c r="AI813" s="2"/>
    </row>
    <row r="814" spans="19:35">
      <c r="S814" s="2"/>
      <c r="T814" s="2"/>
      <c r="U814" s="26"/>
      <c r="V814" s="18"/>
      <c r="W814" s="18"/>
      <c r="X814" s="2"/>
      <c r="Y814" s="2"/>
      <c r="Z814" s="2"/>
      <c r="AA814" s="19"/>
      <c r="AB814" s="2"/>
      <c r="AC814" s="2"/>
      <c r="AD814" s="2"/>
      <c r="AE814" s="2"/>
      <c r="AF814" s="2"/>
      <c r="AG814" s="2"/>
      <c r="AH814" s="2"/>
      <c r="AI814" s="2"/>
    </row>
    <row r="815" spans="19:35">
      <c r="S815" s="2"/>
      <c r="T815" s="2"/>
      <c r="U815" s="26"/>
      <c r="V815" s="18"/>
      <c r="W815" s="18"/>
      <c r="X815" s="2"/>
      <c r="Y815" s="2"/>
      <c r="Z815" s="2"/>
      <c r="AA815" s="19"/>
      <c r="AB815" s="2"/>
      <c r="AC815" s="2"/>
      <c r="AD815" s="2"/>
      <c r="AE815" s="2"/>
      <c r="AF815" s="2"/>
      <c r="AG815" s="2"/>
      <c r="AH815" s="2"/>
      <c r="AI815" s="2"/>
    </row>
    <row r="816" spans="19:35">
      <c r="S816" s="2"/>
      <c r="T816" s="2"/>
      <c r="U816" s="26"/>
      <c r="V816" s="18"/>
      <c r="W816" s="18"/>
      <c r="X816" s="2"/>
      <c r="Y816" s="2"/>
      <c r="Z816" s="2"/>
      <c r="AA816" s="19"/>
      <c r="AB816" s="2"/>
      <c r="AC816" s="2"/>
      <c r="AD816" s="2"/>
      <c r="AE816" s="2"/>
      <c r="AF816" s="2"/>
      <c r="AG816" s="2"/>
      <c r="AH816" s="2"/>
      <c r="AI816" s="2"/>
    </row>
    <row r="817" spans="19:35">
      <c r="S817" s="2"/>
      <c r="T817" s="2"/>
      <c r="U817" s="26"/>
      <c r="V817" s="18"/>
      <c r="W817" s="18"/>
      <c r="X817" s="2"/>
      <c r="Y817" s="2"/>
      <c r="Z817" s="2"/>
      <c r="AA817" s="19"/>
      <c r="AB817" s="2"/>
      <c r="AC817" s="2"/>
      <c r="AD817" s="2"/>
      <c r="AE817" s="2"/>
      <c r="AF817" s="2"/>
      <c r="AG817" s="2"/>
      <c r="AH817" s="2"/>
      <c r="AI817" s="2"/>
    </row>
    <row r="818" spans="19:35">
      <c r="S818" s="2"/>
      <c r="T818" s="2"/>
      <c r="U818" s="26"/>
      <c r="V818" s="18"/>
      <c r="W818" s="18"/>
      <c r="X818" s="2"/>
      <c r="Y818" s="2"/>
      <c r="Z818" s="2"/>
      <c r="AA818" s="19"/>
      <c r="AB818" s="2"/>
      <c r="AC818" s="2"/>
      <c r="AD818" s="2"/>
      <c r="AE818" s="2"/>
      <c r="AF818" s="2"/>
      <c r="AG818" s="2"/>
      <c r="AH818" s="2"/>
      <c r="AI818" s="2"/>
    </row>
    <row r="819" spans="19:35">
      <c r="S819" s="2"/>
      <c r="T819" s="2"/>
      <c r="U819" s="26"/>
      <c r="V819" s="18"/>
      <c r="W819" s="18"/>
      <c r="X819" s="2"/>
      <c r="Y819" s="2"/>
      <c r="Z819" s="2"/>
      <c r="AA819" s="19"/>
      <c r="AB819" s="2"/>
      <c r="AC819" s="2"/>
      <c r="AD819" s="2"/>
      <c r="AE819" s="2"/>
      <c r="AF819" s="2"/>
      <c r="AG819" s="2"/>
      <c r="AH819" s="2"/>
      <c r="AI819" s="2"/>
    </row>
    <row r="820" spans="19:35">
      <c r="S820" s="2"/>
      <c r="T820" s="2"/>
      <c r="U820" s="26"/>
      <c r="V820" s="18"/>
      <c r="W820" s="18"/>
      <c r="X820" s="2"/>
      <c r="Y820" s="2"/>
      <c r="Z820" s="2"/>
      <c r="AA820" s="19"/>
      <c r="AB820" s="2"/>
      <c r="AC820" s="2"/>
      <c r="AD820" s="2"/>
      <c r="AE820" s="2"/>
      <c r="AF820" s="2"/>
      <c r="AG820" s="2"/>
      <c r="AH820" s="2"/>
      <c r="AI820" s="2"/>
    </row>
    <row r="821" spans="19:35">
      <c r="S821" s="2"/>
      <c r="T821" s="2"/>
      <c r="U821" s="26"/>
      <c r="V821" s="18"/>
      <c r="W821" s="18"/>
      <c r="X821" s="2"/>
      <c r="Y821" s="2"/>
      <c r="Z821" s="2"/>
      <c r="AA821" s="19"/>
      <c r="AB821" s="2"/>
      <c r="AC821" s="2"/>
      <c r="AD821" s="2"/>
      <c r="AE821" s="2"/>
      <c r="AF821" s="2"/>
      <c r="AG821" s="2"/>
      <c r="AH821" s="2"/>
      <c r="AI821" s="2"/>
    </row>
    <row r="822" spans="19:35">
      <c r="S822" s="2"/>
      <c r="T822" s="2"/>
      <c r="U822" s="26"/>
      <c r="V822" s="18"/>
      <c r="W822" s="18"/>
      <c r="X822" s="2"/>
      <c r="Y822" s="2"/>
      <c r="Z822" s="2"/>
      <c r="AA822" s="19"/>
      <c r="AB822" s="2"/>
      <c r="AC822" s="2"/>
      <c r="AD822" s="2"/>
      <c r="AE822" s="2"/>
      <c r="AF822" s="2"/>
      <c r="AG822" s="2"/>
      <c r="AH822" s="2"/>
      <c r="AI822" s="2"/>
    </row>
    <row r="823" spans="19:35">
      <c r="S823" s="2"/>
      <c r="T823" s="2"/>
      <c r="U823" s="26"/>
      <c r="V823" s="18"/>
      <c r="W823" s="18"/>
      <c r="X823" s="2"/>
      <c r="Y823" s="2"/>
      <c r="Z823" s="2"/>
      <c r="AA823" s="19"/>
      <c r="AB823" s="2"/>
      <c r="AC823" s="2"/>
      <c r="AD823" s="2"/>
      <c r="AE823" s="2"/>
      <c r="AF823" s="2"/>
      <c r="AG823" s="2"/>
      <c r="AH823" s="2"/>
      <c r="AI823" s="2"/>
    </row>
    <row r="824" spans="19:35">
      <c r="S824" s="2"/>
      <c r="T824" s="2"/>
      <c r="U824" s="26"/>
      <c r="V824" s="18"/>
      <c r="W824" s="18"/>
      <c r="X824" s="2"/>
      <c r="Y824" s="2"/>
      <c r="Z824" s="2"/>
      <c r="AA824" s="19"/>
      <c r="AB824" s="2"/>
      <c r="AC824" s="2"/>
      <c r="AD824" s="2"/>
      <c r="AE824" s="2"/>
      <c r="AF824" s="2"/>
      <c r="AG824" s="2"/>
      <c r="AH824" s="2"/>
      <c r="AI824" s="2"/>
    </row>
    <row r="825" spans="19:35">
      <c r="S825" s="2"/>
      <c r="T825" s="2"/>
      <c r="U825" s="26"/>
      <c r="V825" s="18"/>
      <c r="W825" s="18"/>
      <c r="X825" s="2"/>
      <c r="Y825" s="2"/>
      <c r="Z825" s="2"/>
      <c r="AA825" s="19"/>
      <c r="AB825" s="2"/>
      <c r="AC825" s="2"/>
      <c r="AD825" s="2"/>
      <c r="AE825" s="2"/>
      <c r="AF825" s="2"/>
      <c r="AG825" s="2"/>
      <c r="AH825" s="2"/>
      <c r="AI825" s="2"/>
    </row>
    <row r="826" spans="19:35">
      <c r="S826" s="2"/>
      <c r="T826" s="2"/>
      <c r="U826" s="26"/>
      <c r="V826" s="18"/>
      <c r="W826" s="18"/>
      <c r="X826" s="2"/>
      <c r="Y826" s="2"/>
      <c r="Z826" s="2"/>
      <c r="AA826" s="19"/>
      <c r="AB826" s="2"/>
      <c r="AC826" s="2"/>
      <c r="AD826" s="2"/>
      <c r="AE826" s="2"/>
      <c r="AF826" s="2"/>
      <c r="AG826" s="2"/>
      <c r="AH826" s="2"/>
      <c r="AI826" s="2"/>
    </row>
    <row r="827" spans="19:35">
      <c r="S827" s="2"/>
      <c r="T827" s="2"/>
      <c r="U827" s="26"/>
      <c r="V827" s="18"/>
      <c r="W827" s="18"/>
      <c r="X827" s="2"/>
      <c r="Y827" s="2"/>
      <c r="Z827" s="2"/>
      <c r="AA827" s="19"/>
      <c r="AB827" s="2"/>
      <c r="AC827" s="2"/>
      <c r="AD827" s="2"/>
      <c r="AE827" s="2"/>
      <c r="AF827" s="2"/>
      <c r="AG827" s="2"/>
      <c r="AH827" s="2"/>
      <c r="AI827" s="2"/>
    </row>
    <row r="828" spans="19:35">
      <c r="S828" s="2"/>
      <c r="T828" s="2"/>
      <c r="U828" s="26"/>
      <c r="V828" s="18"/>
      <c r="W828" s="18"/>
      <c r="X828" s="2"/>
      <c r="Y828" s="2"/>
      <c r="Z828" s="2"/>
      <c r="AA828" s="19"/>
      <c r="AB828" s="2"/>
      <c r="AC828" s="2"/>
      <c r="AD828" s="2"/>
      <c r="AE828" s="2"/>
      <c r="AF828" s="2"/>
      <c r="AG828" s="2"/>
      <c r="AH828" s="2"/>
      <c r="AI828" s="2"/>
    </row>
    <row r="829" spans="19:35">
      <c r="S829" s="2"/>
      <c r="T829" s="2"/>
      <c r="U829" s="26"/>
      <c r="V829" s="18"/>
      <c r="W829" s="18"/>
      <c r="X829" s="2"/>
      <c r="Y829" s="2"/>
      <c r="Z829" s="2"/>
      <c r="AA829" s="19"/>
      <c r="AB829" s="2"/>
      <c r="AC829" s="2"/>
      <c r="AD829" s="2"/>
      <c r="AE829" s="2"/>
      <c r="AF829" s="2"/>
      <c r="AG829" s="2"/>
      <c r="AH829" s="2"/>
      <c r="AI829" s="2"/>
    </row>
    <row r="830" spans="19:35">
      <c r="S830" s="2"/>
      <c r="T830" s="2"/>
      <c r="U830" s="26"/>
      <c r="V830" s="18"/>
      <c r="W830" s="18"/>
      <c r="X830" s="2"/>
      <c r="Y830" s="2"/>
      <c r="Z830" s="2"/>
      <c r="AA830" s="19"/>
      <c r="AB830" s="2"/>
      <c r="AC830" s="2"/>
      <c r="AD830" s="2"/>
      <c r="AE830" s="2"/>
      <c r="AF830" s="2"/>
      <c r="AG830" s="2"/>
      <c r="AH830" s="2"/>
      <c r="AI830" s="2"/>
    </row>
    <row r="831" spans="19:35">
      <c r="S831" s="2"/>
      <c r="T831" s="2"/>
      <c r="U831" s="26"/>
      <c r="V831" s="18"/>
      <c r="W831" s="18"/>
      <c r="X831" s="2"/>
      <c r="Y831" s="2"/>
      <c r="Z831" s="2"/>
      <c r="AA831" s="19"/>
      <c r="AB831" s="2"/>
      <c r="AC831" s="2"/>
      <c r="AD831" s="2"/>
      <c r="AE831" s="2"/>
      <c r="AF831" s="2"/>
      <c r="AG831" s="2"/>
      <c r="AH831" s="2"/>
      <c r="AI831" s="2"/>
    </row>
    <row r="832" spans="19:35">
      <c r="S832" s="2"/>
      <c r="T832" s="2"/>
      <c r="U832" s="26"/>
      <c r="V832" s="18"/>
      <c r="W832" s="18"/>
      <c r="X832" s="2"/>
      <c r="Y832" s="2"/>
      <c r="Z832" s="2"/>
      <c r="AA832" s="19"/>
      <c r="AB832" s="2"/>
      <c r="AC832" s="2"/>
      <c r="AD832" s="2"/>
      <c r="AE832" s="2"/>
      <c r="AF832" s="2"/>
      <c r="AG832" s="2"/>
      <c r="AH832" s="2"/>
      <c r="AI832" s="2"/>
    </row>
    <row r="833" spans="19:35">
      <c r="S833" s="2"/>
      <c r="T833" s="2"/>
      <c r="U833" s="26"/>
      <c r="V833" s="18"/>
      <c r="W833" s="18"/>
      <c r="X833" s="2"/>
      <c r="Y833" s="2"/>
      <c r="Z833" s="2"/>
      <c r="AA833" s="19"/>
      <c r="AB833" s="2"/>
      <c r="AC833" s="2"/>
      <c r="AD833" s="2"/>
      <c r="AE833" s="2"/>
      <c r="AF833" s="2"/>
      <c r="AG833" s="2"/>
      <c r="AH833" s="2"/>
      <c r="AI833" s="2"/>
    </row>
    <row r="834" spans="19:35">
      <c r="S834" s="2"/>
      <c r="T834" s="2"/>
      <c r="U834" s="26"/>
      <c r="V834" s="18"/>
      <c r="W834" s="18"/>
      <c r="X834" s="2"/>
      <c r="Y834" s="2"/>
      <c r="Z834" s="2"/>
      <c r="AA834" s="19"/>
      <c r="AB834" s="2"/>
      <c r="AC834" s="2"/>
      <c r="AD834" s="2"/>
      <c r="AE834" s="2"/>
      <c r="AF834" s="2"/>
      <c r="AG834" s="2"/>
      <c r="AH834" s="2"/>
      <c r="AI834" s="2"/>
    </row>
    <row r="835" spans="19:35">
      <c r="S835" s="2"/>
      <c r="T835" s="2"/>
      <c r="U835" s="26"/>
      <c r="V835" s="18"/>
      <c r="W835" s="18"/>
      <c r="X835" s="2"/>
      <c r="Y835" s="2"/>
      <c r="Z835" s="2"/>
      <c r="AA835" s="19"/>
      <c r="AB835" s="2"/>
      <c r="AC835" s="2"/>
      <c r="AD835" s="2"/>
      <c r="AE835" s="2"/>
      <c r="AF835" s="2"/>
      <c r="AG835" s="2"/>
      <c r="AH835" s="2"/>
      <c r="AI835" s="2"/>
    </row>
    <row r="836" spans="19:35">
      <c r="S836" s="2"/>
      <c r="T836" s="2"/>
      <c r="U836" s="26"/>
      <c r="V836" s="18"/>
      <c r="W836" s="18"/>
      <c r="X836" s="2"/>
      <c r="Y836" s="2"/>
      <c r="Z836" s="2"/>
      <c r="AA836" s="19"/>
      <c r="AB836" s="2"/>
      <c r="AC836" s="2"/>
      <c r="AD836" s="2"/>
      <c r="AE836" s="2"/>
      <c r="AF836" s="2"/>
      <c r="AG836" s="2"/>
      <c r="AH836" s="2"/>
      <c r="AI836" s="2"/>
    </row>
    <row r="837" spans="19:35">
      <c r="S837" s="2"/>
      <c r="T837" s="2"/>
      <c r="U837" s="26"/>
      <c r="V837" s="18"/>
      <c r="W837" s="18"/>
      <c r="X837" s="2"/>
      <c r="Y837" s="2"/>
      <c r="Z837" s="2"/>
      <c r="AA837" s="19"/>
      <c r="AB837" s="2"/>
      <c r="AC837" s="2"/>
      <c r="AD837" s="2"/>
      <c r="AE837" s="2"/>
      <c r="AF837" s="2"/>
      <c r="AG837" s="2"/>
      <c r="AH837" s="2"/>
      <c r="AI837" s="2"/>
    </row>
    <row r="838" spans="19:35">
      <c r="S838" s="2"/>
      <c r="T838" s="2"/>
      <c r="U838" s="26"/>
      <c r="V838" s="18"/>
      <c r="W838" s="18"/>
      <c r="X838" s="2"/>
      <c r="Y838" s="2"/>
      <c r="Z838" s="2"/>
      <c r="AA838" s="19"/>
      <c r="AB838" s="2"/>
      <c r="AC838" s="2"/>
      <c r="AD838" s="2"/>
      <c r="AE838" s="2"/>
      <c r="AF838" s="2"/>
      <c r="AG838" s="2"/>
      <c r="AH838" s="2"/>
      <c r="AI838" s="2"/>
    </row>
    <row r="839" spans="19:35">
      <c r="S839" s="2"/>
      <c r="T839" s="2"/>
      <c r="U839" s="26"/>
      <c r="V839" s="18"/>
      <c r="W839" s="18"/>
      <c r="X839" s="2"/>
      <c r="Y839" s="2"/>
      <c r="Z839" s="2"/>
      <c r="AA839" s="19"/>
      <c r="AB839" s="2"/>
      <c r="AC839" s="2"/>
      <c r="AD839" s="2"/>
      <c r="AE839" s="2"/>
      <c r="AF839" s="2"/>
      <c r="AG839" s="2"/>
      <c r="AH839" s="2"/>
      <c r="AI839" s="2"/>
    </row>
    <row r="840" spans="19:35">
      <c r="S840" s="2"/>
      <c r="T840" s="2"/>
      <c r="U840" s="26"/>
      <c r="V840" s="18"/>
      <c r="W840" s="18"/>
      <c r="X840" s="2"/>
      <c r="Y840" s="2"/>
      <c r="Z840" s="2"/>
      <c r="AA840" s="19"/>
      <c r="AB840" s="2"/>
      <c r="AC840" s="2"/>
      <c r="AD840" s="2"/>
      <c r="AE840" s="2"/>
      <c r="AF840" s="2"/>
      <c r="AG840" s="2"/>
      <c r="AH840" s="2"/>
      <c r="AI840" s="2"/>
    </row>
    <row r="841" spans="19:35">
      <c r="S841" s="2"/>
      <c r="T841" s="2"/>
      <c r="U841" s="26"/>
      <c r="V841" s="18"/>
      <c r="W841" s="18"/>
      <c r="X841" s="2"/>
      <c r="Y841" s="2"/>
      <c r="Z841" s="2"/>
      <c r="AA841" s="19"/>
      <c r="AB841" s="2"/>
      <c r="AC841" s="2"/>
      <c r="AD841" s="2"/>
      <c r="AE841" s="2"/>
      <c r="AF841" s="2"/>
      <c r="AG841" s="2"/>
      <c r="AH841" s="2"/>
      <c r="AI841" s="2"/>
    </row>
    <row r="842" spans="19:35">
      <c r="S842" s="2"/>
      <c r="T842" s="2"/>
      <c r="U842" s="26"/>
      <c r="V842" s="18"/>
      <c r="W842" s="18"/>
      <c r="X842" s="2"/>
      <c r="Y842" s="2"/>
      <c r="Z842" s="2"/>
      <c r="AA842" s="19"/>
      <c r="AB842" s="2"/>
      <c r="AC842" s="2"/>
      <c r="AD842" s="2"/>
      <c r="AE842" s="2"/>
      <c r="AF842" s="2"/>
      <c r="AG842" s="2"/>
      <c r="AH842" s="2"/>
      <c r="AI842" s="2"/>
    </row>
    <row r="843" spans="19:35">
      <c r="S843" s="2"/>
      <c r="T843" s="2"/>
      <c r="U843" s="26"/>
      <c r="V843" s="18"/>
      <c r="W843" s="18"/>
      <c r="X843" s="2"/>
      <c r="Y843" s="2"/>
      <c r="Z843" s="2"/>
      <c r="AA843" s="19"/>
      <c r="AB843" s="2"/>
      <c r="AC843" s="2"/>
      <c r="AD843" s="2"/>
      <c r="AE843" s="2"/>
      <c r="AF843" s="2"/>
      <c r="AG843" s="2"/>
      <c r="AH843" s="2"/>
      <c r="AI843" s="2"/>
    </row>
    <row r="844" spans="19:35">
      <c r="S844" s="2"/>
      <c r="T844" s="2"/>
      <c r="U844" s="26"/>
      <c r="V844" s="18"/>
      <c r="W844" s="18"/>
      <c r="X844" s="2"/>
      <c r="Y844" s="2"/>
      <c r="Z844" s="2"/>
      <c r="AA844" s="19"/>
      <c r="AB844" s="2"/>
      <c r="AC844" s="2"/>
      <c r="AD844" s="2"/>
      <c r="AE844" s="2"/>
      <c r="AF844" s="2"/>
      <c r="AG844" s="2"/>
      <c r="AH844" s="2"/>
      <c r="AI844" s="2"/>
    </row>
    <row r="845" spans="19:35">
      <c r="S845" s="2"/>
      <c r="T845" s="2"/>
      <c r="U845" s="26"/>
      <c r="V845" s="18"/>
      <c r="W845" s="18"/>
      <c r="X845" s="2"/>
      <c r="Y845" s="2"/>
      <c r="Z845" s="2"/>
      <c r="AA845" s="19"/>
      <c r="AB845" s="2"/>
      <c r="AC845" s="2"/>
      <c r="AD845" s="2"/>
      <c r="AE845" s="2"/>
      <c r="AF845" s="2"/>
      <c r="AG845" s="2"/>
      <c r="AH845" s="2"/>
      <c r="AI845" s="2"/>
    </row>
    <row r="846" spans="19:35">
      <c r="S846" s="2"/>
      <c r="T846" s="2"/>
      <c r="U846" s="26"/>
      <c r="V846" s="18"/>
      <c r="W846" s="18"/>
      <c r="X846" s="2"/>
      <c r="Y846" s="2"/>
      <c r="Z846" s="2"/>
      <c r="AA846" s="19"/>
      <c r="AB846" s="2"/>
      <c r="AC846" s="2"/>
      <c r="AD846" s="2"/>
      <c r="AE846" s="2"/>
      <c r="AF846" s="2"/>
      <c r="AG846" s="2"/>
      <c r="AH846" s="2"/>
      <c r="AI846" s="2"/>
    </row>
    <row r="847" spans="19:35">
      <c r="S847" s="2"/>
      <c r="T847" s="2"/>
      <c r="U847" s="26"/>
      <c r="V847" s="18"/>
      <c r="W847" s="18"/>
      <c r="X847" s="2"/>
      <c r="Y847" s="2"/>
      <c r="Z847" s="2"/>
      <c r="AA847" s="19"/>
      <c r="AB847" s="2"/>
      <c r="AC847" s="2"/>
      <c r="AD847" s="2"/>
      <c r="AE847" s="2"/>
      <c r="AF847" s="2"/>
      <c r="AG847" s="2"/>
      <c r="AH847" s="2"/>
      <c r="AI847" s="2"/>
    </row>
    <row r="848" spans="19:35">
      <c r="S848" s="2"/>
      <c r="T848" s="2"/>
      <c r="U848" s="26"/>
      <c r="V848" s="18"/>
      <c r="W848" s="18"/>
      <c r="X848" s="2"/>
      <c r="Y848" s="2"/>
      <c r="Z848" s="2"/>
      <c r="AA848" s="19"/>
      <c r="AB848" s="2"/>
      <c r="AC848" s="2"/>
      <c r="AD848" s="2"/>
      <c r="AE848" s="2"/>
      <c r="AF848" s="2"/>
      <c r="AG848" s="2"/>
      <c r="AH848" s="2"/>
      <c r="AI848" s="2"/>
    </row>
    <row r="849" spans="19:35">
      <c r="S849" s="2"/>
      <c r="T849" s="2"/>
      <c r="U849" s="26"/>
      <c r="V849" s="18"/>
      <c r="W849" s="18"/>
      <c r="X849" s="2"/>
      <c r="Y849" s="2"/>
      <c r="Z849" s="2"/>
      <c r="AA849" s="19"/>
      <c r="AB849" s="2"/>
      <c r="AC849" s="2"/>
      <c r="AD849" s="2"/>
      <c r="AE849" s="2"/>
      <c r="AF849" s="2"/>
      <c r="AG849" s="2"/>
      <c r="AH849" s="2"/>
      <c r="AI849" s="2"/>
    </row>
    <row r="850" spans="19:35">
      <c r="S850" s="2"/>
      <c r="T850" s="2"/>
      <c r="U850" s="26"/>
      <c r="V850" s="18"/>
      <c r="W850" s="18"/>
      <c r="X850" s="2"/>
      <c r="Y850" s="2"/>
      <c r="Z850" s="2"/>
      <c r="AA850" s="19"/>
      <c r="AB850" s="2"/>
      <c r="AC850" s="2"/>
      <c r="AD850" s="2"/>
      <c r="AE850" s="2"/>
      <c r="AF850" s="2"/>
      <c r="AG850" s="2"/>
      <c r="AH850" s="2"/>
      <c r="AI850" s="2"/>
    </row>
    <row r="851" spans="19:35">
      <c r="S851" s="2"/>
      <c r="T851" s="2"/>
      <c r="U851" s="26"/>
      <c r="V851" s="18"/>
      <c r="W851" s="18"/>
      <c r="X851" s="2"/>
      <c r="Y851" s="2"/>
      <c r="Z851" s="2"/>
      <c r="AA851" s="19"/>
      <c r="AB851" s="2"/>
      <c r="AC851" s="2"/>
      <c r="AD851" s="2"/>
      <c r="AE851" s="2"/>
      <c r="AF851" s="2"/>
      <c r="AG851" s="2"/>
      <c r="AH851" s="2"/>
      <c r="AI851" s="2"/>
    </row>
    <row r="852" spans="19:35">
      <c r="S852" s="2"/>
      <c r="T852" s="2"/>
      <c r="U852" s="26"/>
      <c r="V852" s="18"/>
      <c r="W852" s="18"/>
      <c r="X852" s="2"/>
      <c r="Y852" s="2"/>
      <c r="Z852" s="2"/>
      <c r="AA852" s="19"/>
      <c r="AB852" s="2"/>
      <c r="AC852" s="2"/>
      <c r="AD852" s="2"/>
      <c r="AE852" s="2"/>
      <c r="AF852" s="2"/>
      <c r="AG852" s="2"/>
      <c r="AH852" s="2"/>
      <c r="AI852" s="2"/>
    </row>
    <row r="853" spans="19:35">
      <c r="S853" s="2"/>
      <c r="T853" s="2"/>
      <c r="U853" s="26"/>
      <c r="V853" s="18"/>
      <c r="W853" s="18"/>
      <c r="X853" s="2"/>
      <c r="Y853" s="2"/>
      <c r="Z853" s="2"/>
      <c r="AA853" s="19"/>
      <c r="AB853" s="2"/>
      <c r="AC853" s="2"/>
      <c r="AD853" s="2"/>
      <c r="AE853" s="2"/>
      <c r="AF853" s="2"/>
      <c r="AG853" s="2"/>
      <c r="AH853" s="2"/>
      <c r="AI853" s="2"/>
    </row>
    <row r="854" spans="19:35">
      <c r="S854" s="2"/>
      <c r="T854" s="2"/>
      <c r="U854" s="26"/>
      <c r="V854" s="18"/>
      <c r="W854" s="18"/>
      <c r="X854" s="2"/>
      <c r="Y854" s="2"/>
      <c r="Z854" s="2"/>
      <c r="AA854" s="19"/>
      <c r="AB854" s="2"/>
      <c r="AC854" s="2"/>
      <c r="AD854" s="2"/>
      <c r="AE854" s="2"/>
      <c r="AF854" s="2"/>
      <c r="AG854" s="2"/>
      <c r="AH854" s="2"/>
      <c r="AI854" s="2"/>
    </row>
    <row r="855" spans="19:35">
      <c r="S855" s="2"/>
      <c r="T855" s="2"/>
      <c r="U855" s="26"/>
      <c r="V855" s="18"/>
      <c r="W855" s="18"/>
      <c r="X855" s="2"/>
      <c r="Y855" s="2"/>
      <c r="Z855" s="2"/>
      <c r="AA855" s="19"/>
      <c r="AB855" s="2"/>
      <c r="AC855" s="2"/>
      <c r="AD855" s="2"/>
      <c r="AE855" s="2"/>
      <c r="AF855" s="2"/>
      <c r="AG855" s="2"/>
      <c r="AH855" s="2"/>
      <c r="AI855" s="2"/>
    </row>
    <row r="856" spans="19:35">
      <c r="S856" s="2"/>
      <c r="T856" s="2"/>
      <c r="U856" s="26"/>
      <c r="V856" s="18"/>
      <c r="W856" s="18"/>
      <c r="X856" s="2"/>
      <c r="Y856" s="2"/>
      <c r="Z856" s="2"/>
      <c r="AA856" s="19"/>
      <c r="AB856" s="2"/>
      <c r="AC856" s="2"/>
      <c r="AD856" s="2"/>
      <c r="AE856" s="2"/>
      <c r="AF856" s="2"/>
      <c r="AG856" s="2"/>
      <c r="AH856" s="2"/>
      <c r="AI856" s="2"/>
    </row>
    <row r="857" spans="19:35">
      <c r="S857" s="2"/>
      <c r="T857" s="2"/>
      <c r="U857" s="26"/>
      <c r="V857" s="18"/>
      <c r="W857" s="18"/>
      <c r="X857" s="2"/>
      <c r="Y857" s="2"/>
      <c r="Z857" s="2"/>
      <c r="AA857" s="19"/>
      <c r="AB857" s="2"/>
      <c r="AC857" s="2"/>
      <c r="AD857" s="2"/>
      <c r="AE857" s="2"/>
      <c r="AF857" s="2"/>
      <c r="AG857" s="2"/>
      <c r="AH857" s="2"/>
      <c r="AI857" s="2"/>
    </row>
    <row r="858" spans="19:35">
      <c r="S858" s="2"/>
      <c r="T858" s="2"/>
      <c r="U858" s="26"/>
      <c r="V858" s="18"/>
      <c r="W858" s="18"/>
      <c r="X858" s="2"/>
      <c r="Y858" s="2"/>
      <c r="Z858" s="2"/>
      <c r="AA858" s="19"/>
      <c r="AB858" s="2"/>
      <c r="AC858" s="2"/>
      <c r="AD858" s="2"/>
      <c r="AE858" s="2"/>
      <c r="AF858" s="2"/>
      <c r="AG858" s="2"/>
      <c r="AH858" s="2"/>
      <c r="AI858" s="2"/>
    </row>
    <row r="859" spans="19:35">
      <c r="S859" s="2"/>
      <c r="T859" s="2"/>
      <c r="U859" s="26"/>
      <c r="V859" s="18"/>
      <c r="W859" s="18"/>
      <c r="X859" s="2"/>
      <c r="Y859" s="2"/>
      <c r="Z859" s="2"/>
      <c r="AA859" s="19"/>
      <c r="AB859" s="2"/>
      <c r="AC859" s="2"/>
      <c r="AD859" s="2"/>
      <c r="AE859" s="2"/>
      <c r="AF859" s="2"/>
      <c r="AG859" s="2"/>
      <c r="AH859" s="2"/>
      <c r="AI859" s="2"/>
    </row>
    <row r="860" spans="19:35">
      <c r="S860" s="2"/>
      <c r="T860" s="2"/>
      <c r="U860" s="26"/>
      <c r="V860" s="18"/>
      <c r="W860" s="18"/>
      <c r="X860" s="2"/>
      <c r="Y860" s="2"/>
      <c r="Z860" s="2"/>
      <c r="AA860" s="19"/>
      <c r="AB860" s="2"/>
      <c r="AC860" s="2"/>
      <c r="AD860" s="2"/>
      <c r="AE860" s="2"/>
      <c r="AF860" s="2"/>
      <c r="AG860" s="2"/>
      <c r="AH860" s="2"/>
      <c r="AI860" s="2"/>
    </row>
    <row r="861" spans="19:35">
      <c r="S861" s="2"/>
      <c r="T861" s="2"/>
      <c r="U861" s="26"/>
      <c r="V861" s="18"/>
      <c r="W861" s="18"/>
      <c r="X861" s="2"/>
      <c r="Y861" s="2"/>
      <c r="Z861" s="2"/>
      <c r="AA861" s="19"/>
      <c r="AB861" s="2"/>
      <c r="AC861" s="2"/>
      <c r="AD861" s="2"/>
      <c r="AE861" s="2"/>
      <c r="AF861" s="2"/>
      <c r="AG861" s="2"/>
      <c r="AH861" s="2"/>
      <c r="AI861" s="2"/>
    </row>
    <row r="862" spans="19:35">
      <c r="S862" s="2"/>
      <c r="T862" s="2"/>
      <c r="U862" s="26"/>
      <c r="V862" s="18"/>
      <c r="W862" s="18"/>
      <c r="X862" s="2"/>
      <c r="Y862" s="2"/>
      <c r="Z862" s="2"/>
      <c r="AA862" s="19"/>
      <c r="AB862" s="2"/>
      <c r="AC862" s="2"/>
      <c r="AD862" s="2"/>
      <c r="AE862" s="2"/>
      <c r="AF862" s="2"/>
      <c r="AG862" s="2"/>
      <c r="AH862" s="2"/>
      <c r="AI862" s="2"/>
    </row>
    <row r="863" spans="19:35">
      <c r="S863" s="2"/>
      <c r="T863" s="2"/>
      <c r="U863" s="26"/>
      <c r="V863" s="18"/>
      <c r="W863" s="18"/>
      <c r="X863" s="2"/>
      <c r="Y863" s="2"/>
      <c r="Z863" s="2"/>
      <c r="AA863" s="19"/>
      <c r="AB863" s="2"/>
      <c r="AC863" s="2"/>
      <c r="AD863" s="2"/>
      <c r="AE863" s="2"/>
      <c r="AF863" s="2"/>
      <c r="AG863" s="2"/>
      <c r="AH863" s="2"/>
      <c r="AI863" s="2"/>
    </row>
    <row r="864" spans="19:35">
      <c r="S864" s="2"/>
      <c r="T864" s="2"/>
      <c r="U864" s="26"/>
      <c r="V864" s="18"/>
      <c r="W864" s="18"/>
      <c r="X864" s="2"/>
      <c r="Y864" s="2"/>
      <c r="Z864" s="2"/>
      <c r="AA864" s="19"/>
      <c r="AB864" s="2"/>
      <c r="AC864" s="2"/>
      <c r="AD864" s="2"/>
      <c r="AE864" s="2"/>
      <c r="AF864" s="2"/>
      <c r="AG864" s="2"/>
      <c r="AH864" s="2"/>
      <c r="AI864" s="2"/>
    </row>
    <row r="865" spans="19:35">
      <c r="S865" s="2"/>
      <c r="T865" s="2"/>
      <c r="U865" s="26"/>
      <c r="V865" s="18"/>
      <c r="W865" s="18"/>
      <c r="X865" s="2"/>
      <c r="Y865" s="2"/>
      <c r="Z865" s="2"/>
      <c r="AA865" s="19"/>
      <c r="AB865" s="2"/>
      <c r="AC865" s="2"/>
      <c r="AD865" s="2"/>
      <c r="AE865" s="2"/>
      <c r="AF865" s="2"/>
      <c r="AG865" s="2"/>
      <c r="AH865" s="2"/>
      <c r="AI865" s="2"/>
    </row>
    <row r="866" spans="19:35">
      <c r="S866" s="2"/>
      <c r="T866" s="2"/>
      <c r="U866" s="26"/>
      <c r="V866" s="18"/>
      <c r="W866" s="18"/>
      <c r="X866" s="2"/>
      <c r="Y866" s="2"/>
      <c r="Z866" s="2"/>
      <c r="AA866" s="19"/>
      <c r="AB866" s="2"/>
      <c r="AC866" s="2"/>
      <c r="AD866" s="2"/>
      <c r="AE866" s="2"/>
      <c r="AF866" s="2"/>
      <c r="AG866" s="2"/>
      <c r="AH866" s="2"/>
      <c r="AI866" s="2"/>
    </row>
    <row r="867" spans="19:35">
      <c r="S867" s="2"/>
      <c r="T867" s="2"/>
      <c r="U867" s="26"/>
      <c r="V867" s="18"/>
      <c r="W867" s="18"/>
      <c r="X867" s="2"/>
      <c r="Y867" s="2"/>
      <c r="Z867" s="2"/>
      <c r="AA867" s="19"/>
      <c r="AB867" s="2"/>
      <c r="AC867" s="2"/>
      <c r="AD867" s="2"/>
      <c r="AE867" s="2"/>
      <c r="AF867" s="2"/>
      <c r="AG867" s="2"/>
      <c r="AH867" s="2"/>
      <c r="AI867" s="2"/>
    </row>
    <row r="868" spans="19:35">
      <c r="S868" s="2"/>
      <c r="T868" s="2"/>
      <c r="U868" s="26"/>
      <c r="V868" s="18"/>
      <c r="W868" s="18"/>
      <c r="X868" s="2"/>
      <c r="Y868" s="2"/>
      <c r="Z868" s="2"/>
      <c r="AA868" s="19"/>
      <c r="AB868" s="2"/>
      <c r="AC868" s="2"/>
      <c r="AD868" s="2"/>
      <c r="AE868" s="2"/>
      <c r="AF868" s="2"/>
      <c r="AG868" s="2"/>
      <c r="AH868" s="2"/>
      <c r="AI868" s="2"/>
    </row>
    <row r="869" spans="19:35">
      <c r="S869" s="2"/>
      <c r="T869" s="2"/>
      <c r="U869" s="26"/>
      <c r="V869" s="18"/>
      <c r="W869" s="18"/>
      <c r="X869" s="2"/>
      <c r="Y869" s="2"/>
      <c r="Z869" s="2"/>
      <c r="AA869" s="19"/>
      <c r="AB869" s="2"/>
      <c r="AC869" s="2"/>
      <c r="AD869" s="2"/>
      <c r="AE869" s="2"/>
      <c r="AF869" s="2"/>
      <c r="AG869" s="2"/>
      <c r="AH869" s="2"/>
      <c r="AI869" s="2"/>
    </row>
    <row r="870" spans="19:35">
      <c r="S870" s="2"/>
      <c r="T870" s="2"/>
      <c r="U870" s="26"/>
      <c r="V870" s="18"/>
      <c r="W870" s="18"/>
      <c r="X870" s="2"/>
      <c r="Y870" s="2"/>
      <c r="Z870" s="2"/>
      <c r="AA870" s="19"/>
      <c r="AB870" s="2"/>
      <c r="AC870" s="2"/>
      <c r="AD870" s="2"/>
      <c r="AE870" s="2"/>
      <c r="AF870" s="2"/>
      <c r="AG870" s="2"/>
      <c r="AH870" s="2"/>
      <c r="AI870" s="2"/>
    </row>
    <row r="871" spans="19:35">
      <c r="S871" s="2"/>
      <c r="T871" s="2"/>
      <c r="U871" s="26"/>
      <c r="V871" s="18"/>
      <c r="W871" s="18"/>
      <c r="X871" s="2"/>
      <c r="Y871" s="2"/>
      <c r="Z871" s="2"/>
      <c r="AA871" s="19"/>
      <c r="AB871" s="2"/>
      <c r="AC871" s="2"/>
      <c r="AD871" s="2"/>
      <c r="AE871" s="2"/>
      <c r="AF871" s="2"/>
      <c r="AG871" s="2"/>
      <c r="AH871" s="2"/>
      <c r="AI871" s="2"/>
    </row>
    <row r="872" spans="19:35">
      <c r="S872" s="2"/>
      <c r="T872" s="2"/>
      <c r="U872" s="26"/>
      <c r="V872" s="18"/>
      <c r="W872" s="18"/>
      <c r="X872" s="2"/>
      <c r="Y872" s="2"/>
      <c r="Z872" s="2"/>
      <c r="AA872" s="19"/>
      <c r="AB872" s="2"/>
      <c r="AC872" s="2"/>
      <c r="AD872" s="2"/>
      <c r="AE872" s="2"/>
      <c r="AF872" s="2"/>
      <c r="AG872" s="2"/>
      <c r="AH872" s="2"/>
      <c r="AI872" s="2"/>
    </row>
    <row r="873" spans="19:35">
      <c r="S873" s="2"/>
      <c r="T873" s="2"/>
      <c r="U873" s="26"/>
      <c r="V873" s="18"/>
      <c r="W873" s="18"/>
      <c r="X873" s="2"/>
      <c r="Y873" s="2"/>
      <c r="Z873" s="2"/>
      <c r="AA873" s="19"/>
      <c r="AB873" s="2"/>
      <c r="AC873" s="2"/>
      <c r="AD873" s="2"/>
      <c r="AE873" s="2"/>
      <c r="AF873" s="2"/>
      <c r="AG873" s="2"/>
      <c r="AH873" s="2"/>
      <c r="AI873" s="2"/>
    </row>
    <row r="874" spans="19:35">
      <c r="S874" s="2"/>
      <c r="T874" s="2"/>
      <c r="U874" s="26"/>
      <c r="V874" s="18"/>
      <c r="W874" s="18"/>
      <c r="X874" s="2"/>
      <c r="Y874" s="2"/>
      <c r="Z874" s="2"/>
      <c r="AA874" s="19"/>
      <c r="AB874" s="2"/>
      <c r="AC874" s="2"/>
      <c r="AD874" s="2"/>
      <c r="AE874" s="2"/>
      <c r="AF874" s="2"/>
      <c r="AG874" s="2"/>
      <c r="AH874" s="2"/>
      <c r="AI874" s="2"/>
    </row>
    <row r="875" spans="19:35">
      <c r="S875" s="2"/>
      <c r="T875" s="2"/>
      <c r="U875" s="26"/>
      <c r="V875" s="18"/>
      <c r="W875" s="18"/>
      <c r="X875" s="2"/>
      <c r="Y875" s="2"/>
      <c r="Z875" s="2"/>
      <c r="AA875" s="19"/>
      <c r="AB875" s="2"/>
      <c r="AC875" s="2"/>
      <c r="AD875" s="2"/>
      <c r="AE875" s="2"/>
      <c r="AF875" s="2"/>
      <c r="AG875" s="2"/>
      <c r="AH875" s="2"/>
      <c r="AI875" s="2"/>
    </row>
    <row r="876" spans="19:35">
      <c r="S876" s="2"/>
      <c r="T876" s="2"/>
      <c r="U876" s="26"/>
      <c r="V876" s="18"/>
      <c r="W876" s="18"/>
      <c r="X876" s="2"/>
      <c r="Y876" s="2"/>
      <c r="Z876" s="2"/>
      <c r="AA876" s="19"/>
      <c r="AB876" s="2"/>
      <c r="AC876" s="2"/>
      <c r="AD876" s="2"/>
      <c r="AE876" s="2"/>
      <c r="AF876" s="2"/>
      <c r="AG876" s="2"/>
      <c r="AH876" s="2"/>
      <c r="AI876" s="2"/>
    </row>
    <row r="877" spans="19:35">
      <c r="S877" s="2"/>
      <c r="T877" s="2"/>
      <c r="U877" s="26"/>
      <c r="V877" s="18"/>
      <c r="W877" s="18"/>
      <c r="X877" s="2"/>
      <c r="Y877" s="2"/>
      <c r="Z877" s="2"/>
      <c r="AA877" s="19"/>
      <c r="AB877" s="2"/>
      <c r="AC877" s="2"/>
      <c r="AD877" s="2"/>
      <c r="AE877" s="2"/>
      <c r="AF877" s="2"/>
      <c r="AG877" s="2"/>
      <c r="AH877" s="2"/>
      <c r="AI877" s="2"/>
    </row>
    <row r="878" spans="19:35">
      <c r="S878" s="2"/>
      <c r="T878" s="2"/>
      <c r="U878" s="26"/>
      <c r="V878" s="18"/>
      <c r="W878" s="18"/>
      <c r="X878" s="2"/>
      <c r="Y878" s="2"/>
      <c r="Z878" s="2"/>
      <c r="AA878" s="19"/>
      <c r="AB878" s="2"/>
      <c r="AC878" s="2"/>
      <c r="AD878" s="2"/>
      <c r="AE878" s="2"/>
      <c r="AF878" s="2"/>
      <c r="AG878" s="2"/>
      <c r="AH878" s="2"/>
      <c r="AI878" s="2"/>
    </row>
    <row r="879" spans="19:35">
      <c r="S879" s="2"/>
      <c r="T879" s="2"/>
      <c r="U879" s="26"/>
      <c r="V879" s="18"/>
      <c r="W879" s="18"/>
      <c r="X879" s="2"/>
      <c r="Y879" s="2"/>
      <c r="Z879" s="2"/>
      <c r="AA879" s="19"/>
      <c r="AB879" s="2"/>
      <c r="AC879" s="2"/>
      <c r="AD879" s="2"/>
      <c r="AE879" s="2"/>
      <c r="AF879" s="2"/>
      <c r="AG879" s="2"/>
      <c r="AH879" s="2"/>
      <c r="AI879" s="2"/>
    </row>
    <row r="880" spans="19:35">
      <c r="S880" s="2"/>
      <c r="T880" s="2"/>
      <c r="U880" s="26"/>
      <c r="V880" s="18"/>
      <c r="W880" s="18"/>
      <c r="X880" s="2"/>
      <c r="Y880" s="2"/>
      <c r="Z880" s="2"/>
      <c r="AA880" s="19"/>
      <c r="AB880" s="2"/>
      <c r="AC880" s="2"/>
      <c r="AD880" s="2"/>
      <c r="AE880" s="2"/>
      <c r="AF880" s="2"/>
      <c r="AG880" s="2"/>
      <c r="AH880" s="2"/>
      <c r="AI880" s="2"/>
    </row>
    <row r="881" spans="19:35">
      <c r="S881" s="2"/>
      <c r="T881" s="2"/>
      <c r="U881" s="26"/>
      <c r="V881" s="18"/>
      <c r="W881" s="18"/>
      <c r="X881" s="2"/>
      <c r="Y881" s="2"/>
      <c r="Z881" s="2"/>
      <c r="AA881" s="19"/>
      <c r="AB881" s="2"/>
      <c r="AC881" s="2"/>
      <c r="AD881" s="2"/>
      <c r="AE881" s="2"/>
      <c r="AF881" s="2"/>
      <c r="AG881" s="2"/>
      <c r="AH881" s="2"/>
      <c r="AI881" s="2"/>
    </row>
    <row r="882" spans="19:35">
      <c r="S882" s="2"/>
      <c r="T882" s="2"/>
      <c r="U882" s="26"/>
      <c r="V882" s="18"/>
      <c r="W882" s="18"/>
      <c r="X882" s="2"/>
      <c r="Y882" s="2"/>
      <c r="Z882" s="2"/>
      <c r="AA882" s="19"/>
      <c r="AB882" s="2"/>
      <c r="AC882" s="2"/>
      <c r="AD882" s="2"/>
      <c r="AE882" s="2"/>
      <c r="AF882" s="2"/>
      <c r="AG882" s="2"/>
      <c r="AH882" s="2"/>
      <c r="AI882" s="2"/>
    </row>
    <row r="883" spans="19:35">
      <c r="S883" s="2"/>
      <c r="T883" s="2"/>
      <c r="U883" s="26"/>
      <c r="V883" s="18"/>
      <c r="W883" s="18"/>
      <c r="X883" s="2"/>
      <c r="Y883" s="2"/>
      <c r="Z883" s="2"/>
      <c r="AA883" s="19"/>
      <c r="AB883" s="2"/>
      <c r="AC883" s="2"/>
      <c r="AD883" s="2"/>
      <c r="AE883" s="2"/>
      <c r="AF883" s="2"/>
      <c r="AG883" s="2"/>
      <c r="AH883" s="2"/>
      <c r="AI883" s="2"/>
    </row>
    <row r="884" spans="19:35">
      <c r="S884" s="2"/>
      <c r="T884" s="2"/>
      <c r="U884" s="26"/>
      <c r="V884" s="18"/>
      <c r="W884" s="18"/>
      <c r="X884" s="2"/>
      <c r="Y884" s="2"/>
      <c r="Z884" s="2"/>
      <c r="AA884" s="19"/>
      <c r="AB884" s="2"/>
      <c r="AC884" s="2"/>
      <c r="AD884" s="2"/>
      <c r="AE884" s="2"/>
      <c r="AF884" s="2"/>
      <c r="AG884" s="2"/>
      <c r="AH884" s="2"/>
      <c r="AI884" s="2"/>
    </row>
    <row r="885" spans="19:35">
      <c r="S885" s="2"/>
      <c r="T885" s="2"/>
      <c r="U885" s="26"/>
      <c r="V885" s="18"/>
      <c r="W885" s="18"/>
      <c r="X885" s="2"/>
      <c r="Y885" s="2"/>
      <c r="Z885" s="2"/>
      <c r="AA885" s="19"/>
      <c r="AB885" s="2"/>
      <c r="AC885" s="2"/>
      <c r="AD885" s="2"/>
      <c r="AE885" s="2"/>
      <c r="AF885" s="2"/>
      <c r="AG885" s="2"/>
      <c r="AH885" s="2"/>
      <c r="AI885" s="2"/>
    </row>
    <row r="886" spans="19:35">
      <c r="S886" s="2"/>
      <c r="T886" s="2"/>
      <c r="U886" s="26"/>
      <c r="V886" s="18"/>
      <c r="W886" s="18"/>
      <c r="X886" s="2"/>
      <c r="Y886" s="2"/>
      <c r="Z886" s="2"/>
      <c r="AA886" s="19"/>
      <c r="AB886" s="2"/>
      <c r="AC886" s="2"/>
      <c r="AD886" s="2"/>
      <c r="AE886" s="2"/>
      <c r="AF886" s="2"/>
      <c r="AG886" s="2"/>
      <c r="AH886" s="2"/>
      <c r="AI886" s="2"/>
    </row>
    <row r="887" spans="19:35">
      <c r="S887" s="2"/>
      <c r="T887" s="2"/>
      <c r="U887" s="26"/>
      <c r="V887" s="18"/>
      <c r="W887" s="18"/>
      <c r="X887" s="2"/>
      <c r="Y887" s="2"/>
      <c r="Z887" s="2"/>
      <c r="AA887" s="19"/>
      <c r="AB887" s="2"/>
      <c r="AC887" s="2"/>
      <c r="AD887" s="2"/>
      <c r="AE887" s="2"/>
      <c r="AF887" s="2"/>
      <c r="AG887" s="2"/>
      <c r="AH887" s="2"/>
      <c r="AI887" s="2"/>
    </row>
    <row r="888" spans="19:35">
      <c r="S888" s="2"/>
      <c r="T888" s="2"/>
      <c r="U888" s="26"/>
      <c r="V888" s="18"/>
      <c r="W888" s="18"/>
      <c r="X888" s="2"/>
      <c r="Y888" s="2"/>
      <c r="Z888" s="2"/>
      <c r="AA888" s="19"/>
      <c r="AB888" s="2"/>
      <c r="AC888" s="2"/>
      <c r="AD888" s="2"/>
      <c r="AE888" s="2"/>
      <c r="AF888" s="2"/>
      <c r="AG888" s="2"/>
      <c r="AH888" s="2"/>
      <c r="AI888" s="2"/>
    </row>
    <row r="889" spans="19:35">
      <c r="S889" s="2"/>
      <c r="T889" s="2"/>
      <c r="U889" s="26"/>
      <c r="V889" s="18"/>
      <c r="W889" s="18"/>
      <c r="X889" s="2"/>
      <c r="Y889" s="2"/>
      <c r="Z889" s="2"/>
      <c r="AA889" s="19"/>
      <c r="AB889" s="2"/>
      <c r="AC889" s="2"/>
      <c r="AD889" s="2"/>
      <c r="AE889" s="2"/>
      <c r="AF889" s="2"/>
      <c r="AG889" s="2"/>
      <c r="AH889" s="2"/>
      <c r="AI889" s="2"/>
    </row>
    <row r="890" spans="19:35">
      <c r="S890" s="2"/>
      <c r="T890" s="2"/>
      <c r="U890" s="26"/>
      <c r="V890" s="18"/>
      <c r="W890" s="18"/>
      <c r="X890" s="2"/>
      <c r="Y890" s="2"/>
      <c r="Z890" s="2"/>
      <c r="AA890" s="19"/>
      <c r="AB890" s="2"/>
      <c r="AC890" s="2"/>
      <c r="AD890" s="2"/>
      <c r="AE890" s="2"/>
      <c r="AF890" s="2"/>
      <c r="AG890" s="2"/>
      <c r="AH890" s="2"/>
      <c r="AI890" s="2"/>
    </row>
    <row r="891" spans="19:35">
      <c r="S891" s="2"/>
      <c r="T891" s="2"/>
      <c r="U891" s="26"/>
      <c r="V891" s="18"/>
      <c r="W891" s="18"/>
      <c r="X891" s="2"/>
      <c r="Y891" s="2"/>
      <c r="Z891" s="2"/>
      <c r="AA891" s="19"/>
      <c r="AB891" s="2"/>
      <c r="AC891" s="2"/>
      <c r="AD891" s="2"/>
      <c r="AE891" s="2"/>
      <c r="AF891" s="2"/>
      <c r="AG891" s="2"/>
      <c r="AH891" s="2"/>
      <c r="AI891" s="2"/>
    </row>
    <row r="892" spans="19:35">
      <c r="S892" s="2"/>
      <c r="T892" s="2"/>
      <c r="U892" s="26"/>
      <c r="V892" s="18"/>
      <c r="W892" s="18"/>
      <c r="X892" s="2"/>
      <c r="Y892" s="2"/>
      <c r="Z892" s="2"/>
      <c r="AA892" s="19"/>
      <c r="AB892" s="2"/>
      <c r="AC892" s="2"/>
      <c r="AD892" s="2"/>
      <c r="AE892" s="2"/>
      <c r="AF892" s="2"/>
      <c r="AG892" s="2"/>
      <c r="AH892" s="2"/>
      <c r="AI892" s="2"/>
    </row>
    <row r="893" spans="19:35">
      <c r="S893" s="2"/>
      <c r="T893" s="2"/>
      <c r="U893" s="26"/>
      <c r="V893" s="18"/>
      <c r="W893" s="18"/>
      <c r="X893" s="2"/>
      <c r="Y893" s="2"/>
      <c r="Z893" s="2"/>
      <c r="AA893" s="19"/>
      <c r="AB893" s="2"/>
      <c r="AC893" s="2"/>
      <c r="AD893" s="2"/>
      <c r="AE893" s="2"/>
      <c r="AF893" s="2"/>
      <c r="AG893" s="2"/>
      <c r="AH893" s="2"/>
      <c r="AI893" s="2"/>
    </row>
    <row r="894" spans="19:35">
      <c r="S894" s="2"/>
      <c r="T894" s="2"/>
      <c r="U894" s="26"/>
      <c r="V894" s="18"/>
      <c r="W894" s="18"/>
      <c r="X894" s="2"/>
      <c r="Y894" s="2"/>
      <c r="Z894" s="2"/>
      <c r="AA894" s="19"/>
      <c r="AB894" s="2"/>
      <c r="AC894" s="2"/>
      <c r="AD894" s="2"/>
      <c r="AE894" s="2"/>
      <c r="AF894" s="2"/>
      <c r="AG894" s="2"/>
      <c r="AH894" s="2"/>
      <c r="AI894" s="2"/>
    </row>
    <row r="895" spans="19:35">
      <c r="S895" s="2"/>
      <c r="T895" s="2"/>
      <c r="U895" s="26"/>
      <c r="V895" s="18"/>
      <c r="W895" s="18"/>
      <c r="X895" s="2"/>
      <c r="Y895" s="2"/>
      <c r="Z895" s="2"/>
      <c r="AA895" s="19"/>
      <c r="AB895" s="2"/>
      <c r="AC895" s="2"/>
      <c r="AD895" s="2"/>
      <c r="AE895" s="2"/>
      <c r="AF895" s="2"/>
      <c r="AG895" s="2"/>
      <c r="AH895" s="2"/>
      <c r="AI895" s="2"/>
    </row>
    <row r="896" spans="19:35">
      <c r="S896" s="2"/>
      <c r="T896" s="2"/>
      <c r="U896" s="26"/>
      <c r="V896" s="18"/>
      <c r="W896" s="18"/>
      <c r="X896" s="2"/>
      <c r="Y896" s="2"/>
      <c r="Z896" s="2"/>
      <c r="AA896" s="19"/>
      <c r="AB896" s="2"/>
      <c r="AC896" s="2"/>
      <c r="AD896" s="2"/>
      <c r="AE896" s="2"/>
      <c r="AF896" s="2"/>
      <c r="AG896" s="2"/>
      <c r="AH896" s="2"/>
      <c r="AI896" s="2"/>
    </row>
    <row r="897" spans="19:35">
      <c r="S897" s="2"/>
      <c r="T897" s="2"/>
      <c r="U897" s="26"/>
      <c r="V897" s="18"/>
      <c r="W897" s="18"/>
      <c r="X897" s="2"/>
      <c r="Y897" s="2"/>
      <c r="Z897" s="2"/>
      <c r="AA897" s="19"/>
      <c r="AB897" s="2"/>
      <c r="AC897" s="2"/>
      <c r="AD897" s="2"/>
      <c r="AE897" s="2"/>
      <c r="AF897" s="2"/>
      <c r="AG897" s="2"/>
      <c r="AH897" s="2"/>
      <c r="AI897" s="2"/>
    </row>
    <row r="898" spans="19:35">
      <c r="S898" s="2"/>
      <c r="T898" s="2"/>
      <c r="U898" s="26"/>
      <c r="V898" s="18"/>
      <c r="W898" s="18"/>
      <c r="X898" s="2"/>
      <c r="Y898" s="2"/>
      <c r="Z898" s="2"/>
      <c r="AA898" s="19"/>
      <c r="AB898" s="2"/>
      <c r="AC898" s="2"/>
      <c r="AD898" s="2"/>
      <c r="AE898" s="2"/>
      <c r="AF898" s="2"/>
      <c r="AG898" s="2"/>
      <c r="AH898" s="2"/>
      <c r="AI898" s="2"/>
    </row>
    <row r="899" spans="19:35">
      <c r="S899" s="2"/>
      <c r="T899" s="2"/>
      <c r="U899" s="26"/>
      <c r="V899" s="18"/>
      <c r="W899" s="18"/>
      <c r="X899" s="2"/>
      <c r="Y899" s="2"/>
      <c r="Z899" s="2"/>
      <c r="AA899" s="19"/>
      <c r="AB899" s="2"/>
      <c r="AC899" s="2"/>
      <c r="AD899" s="2"/>
      <c r="AE899" s="2"/>
      <c r="AF899" s="2"/>
      <c r="AG899" s="2"/>
      <c r="AH899" s="2"/>
      <c r="AI899" s="2"/>
    </row>
    <row r="900" spans="19:35">
      <c r="S900" s="2"/>
      <c r="T900" s="2"/>
      <c r="U900" s="26"/>
      <c r="V900" s="18"/>
      <c r="W900" s="18"/>
      <c r="X900" s="2"/>
      <c r="Y900" s="2"/>
      <c r="Z900" s="2"/>
      <c r="AA900" s="19"/>
      <c r="AB900" s="2"/>
      <c r="AC900" s="2"/>
      <c r="AD900" s="2"/>
      <c r="AE900" s="2"/>
      <c r="AF900" s="2"/>
      <c r="AG900" s="2"/>
      <c r="AH900" s="2"/>
      <c r="AI900" s="2"/>
    </row>
    <row r="901" spans="19:35">
      <c r="S901" s="2"/>
      <c r="T901" s="2"/>
      <c r="U901" s="26"/>
      <c r="V901" s="18"/>
      <c r="W901" s="18"/>
      <c r="X901" s="2"/>
      <c r="Y901" s="2"/>
      <c r="Z901" s="2"/>
      <c r="AA901" s="19"/>
      <c r="AB901" s="2"/>
      <c r="AC901" s="2"/>
      <c r="AD901" s="2"/>
      <c r="AE901" s="2"/>
      <c r="AF901" s="2"/>
      <c r="AG901" s="2"/>
      <c r="AH901" s="2"/>
      <c r="AI901" s="2"/>
    </row>
    <row r="902" spans="19:35">
      <c r="S902" s="2"/>
      <c r="T902" s="2"/>
      <c r="U902" s="26"/>
      <c r="V902" s="18"/>
      <c r="W902" s="18"/>
      <c r="X902" s="2"/>
      <c r="Y902" s="2"/>
      <c r="Z902" s="2"/>
      <c r="AA902" s="19"/>
      <c r="AB902" s="2"/>
      <c r="AC902" s="2"/>
      <c r="AD902" s="2"/>
      <c r="AE902" s="2"/>
      <c r="AF902" s="2"/>
      <c r="AG902" s="2"/>
      <c r="AH902" s="2"/>
      <c r="AI902" s="2"/>
    </row>
    <row r="903" spans="19:35">
      <c r="S903" s="2"/>
      <c r="T903" s="2"/>
      <c r="U903" s="26"/>
      <c r="V903" s="18"/>
      <c r="W903" s="18"/>
      <c r="X903" s="2"/>
      <c r="Y903" s="2"/>
      <c r="Z903" s="2"/>
      <c r="AA903" s="19"/>
      <c r="AB903" s="2"/>
      <c r="AC903" s="2"/>
      <c r="AD903" s="2"/>
      <c r="AE903" s="2"/>
      <c r="AF903" s="2"/>
      <c r="AG903" s="2"/>
      <c r="AH903" s="2"/>
      <c r="AI903" s="2"/>
    </row>
  </sheetData>
  <sortState ref="R2:AI47">
    <sortCondition ref="R2:R4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959"/>
  <sheetViews>
    <sheetView topLeftCell="A121" zoomScale="75" zoomScaleNormal="75" workbookViewId="0">
      <selection activeCell="J30" sqref="J30"/>
    </sheetView>
  </sheetViews>
  <sheetFormatPr defaultColWidth="9.140625" defaultRowHeight="15"/>
  <cols>
    <col min="1" max="1" width="4" style="43" bestFit="1" customWidth="1"/>
    <col min="2" max="2" width="11" style="43" bestFit="1" customWidth="1"/>
    <col min="3" max="3" width="16.42578125" style="43" bestFit="1" customWidth="1"/>
    <col min="4" max="4" width="12.28515625" style="43" bestFit="1" customWidth="1"/>
    <col min="5" max="5" width="9.42578125" style="43" bestFit="1" customWidth="1"/>
    <col min="6" max="6" width="12" style="43" bestFit="1" customWidth="1"/>
    <col min="7" max="8" width="9.7109375" style="43" bestFit="1" customWidth="1"/>
    <col min="9" max="9" width="9.5703125" style="43" bestFit="1" customWidth="1"/>
    <col min="10" max="10" width="10.7109375" style="43" bestFit="1" customWidth="1"/>
    <col min="11" max="11" width="6.5703125" style="43" bestFit="1" customWidth="1"/>
    <col min="12" max="12" width="23.28515625" style="43" customWidth="1"/>
    <col min="13" max="13" width="12.28515625" style="43" bestFit="1" customWidth="1"/>
    <col min="14" max="16" width="9.28515625" style="43" bestFit="1" customWidth="1"/>
    <col min="17" max="17" width="9.140625" style="43"/>
    <col min="18" max="18" width="22.85546875" style="43" customWidth="1"/>
    <col min="19" max="19" width="19" style="43" customWidth="1"/>
    <col min="20" max="20" width="26.5703125" style="43" customWidth="1"/>
    <col min="21" max="22" width="22.85546875" style="43" customWidth="1"/>
    <col min="23" max="23" width="2.7109375" style="43" customWidth="1"/>
    <col min="24" max="24" width="8.42578125" style="43" customWidth="1"/>
    <col min="25" max="25" width="18.28515625" style="43" customWidth="1"/>
    <col min="26" max="26" width="15.7109375" style="43" customWidth="1"/>
    <col min="27" max="32" width="22.85546875" style="43" customWidth="1"/>
    <col min="33" max="16384" width="9.140625" style="43"/>
  </cols>
  <sheetData>
    <row r="1" spans="1:32" ht="15.75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6</v>
      </c>
      <c r="I1" s="43" t="s">
        <v>7</v>
      </c>
      <c r="J1" s="43" t="s">
        <v>8</v>
      </c>
      <c r="K1" s="43" t="s">
        <v>9</v>
      </c>
      <c r="L1" s="43" t="s">
        <v>10</v>
      </c>
      <c r="M1" s="43" t="s">
        <v>3</v>
      </c>
      <c r="N1" s="43" t="s">
        <v>30</v>
      </c>
      <c r="O1" s="43" t="s">
        <v>31</v>
      </c>
      <c r="P1" s="43" t="s">
        <v>32</v>
      </c>
      <c r="R1" s="45" t="s">
        <v>33</v>
      </c>
      <c r="S1" s="45" t="s">
        <v>34</v>
      </c>
      <c r="T1" s="46" t="s">
        <v>35</v>
      </c>
      <c r="U1" s="47" t="s">
        <v>36</v>
      </c>
      <c r="V1" s="47" t="s">
        <v>37</v>
      </c>
      <c r="W1" s="48"/>
      <c r="X1" s="45" t="s">
        <v>38</v>
      </c>
      <c r="Y1" s="45" t="s">
        <v>41</v>
      </c>
      <c r="Z1" s="45" t="s">
        <v>42</v>
      </c>
      <c r="AA1" s="45" t="s">
        <v>43</v>
      </c>
      <c r="AB1" s="45" t="s">
        <v>44</v>
      </c>
      <c r="AC1" s="45" t="s">
        <v>45</v>
      </c>
      <c r="AD1" s="45" t="s">
        <v>46</v>
      </c>
      <c r="AE1" s="45" t="s">
        <v>47</v>
      </c>
      <c r="AF1" s="45" t="s">
        <v>48</v>
      </c>
    </row>
    <row r="2" spans="1:32" ht="15.75">
      <c r="A2" s="43">
        <v>13</v>
      </c>
      <c r="B2" s="43">
        <v>13</v>
      </c>
      <c r="C2" s="43" t="s">
        <v>12</v>
      </c>
      <c r="D2" s="43">
        <v>2116</v>
      </c>
      <c r="E2" s="43">
        <v>10.36</v>
      </c>
      <c r="G2" s="43">
        <v>1.59161</v>
      </c>
      <c r="H2" s="43">
        <v>8.1700000000000002E-3</v>
      </c>
      <c r="I2" s="43">
        <v>2.077</v>
      </c>
      <c r="J2" s="43">
        <v>200.483</v>
      </c>
      <c r="K2" s="43" t="s">
        <v>14</v>
      </c>
      <c r="L2" s="49">
        <v>44564.544444444444</v>
      </c>
      <c r="M2" s="43">
        <v>2116</v>
      </c>
      <c r="N2" s="43">
        <f>AVERAGE(J2:J3)</f>
        <v>200.916</v>
      </c>
      <c r="O2" s="43">
        <f>_xlfn.STDEV.P(J2:J3)</f>
        <v>0.43299999999999272</v>
      </c>
      <c r="P2" s="43">
        <f>O2/N2*100</f>
        <v>0.21551295068585516</v>
      </c>
      <c r="R2" s="2">
        <v>2116</v>
      </c>
      <c r="S2" s="27">
        <v>44295</v>
      </c>
      <c r="T2" s="26" t="s">
        <v>76</v>
      </c>
      <c r="U2" s="18">
        <v>28.371852000000001</v>
      </c>
      <c r="V2" s="18">
        <v>-80.870960999999994</v>
      </c>
      <c r="X2" s="2" t="s">
        <v>50</v>
      </c>
      <c r="Y2" s="2">
        <v>309.2</v>
      </c>
      <c r="Z2" s="2">
        <v>159.80000000000001</v>
      </c>
      <c r="AA2" s="2">
        <v>80.2</v>
      </c>
      <c r="AB2" s="2">
        <v>26.6</v>
      </c>
      <c r="AC2" s="2">
        <v>46</v>
      </c>
      <c r="AD2" s="2">
        <v>31</v>
      </c>
      <c r="AE2" s="73">
        <v>27</v>
      </c>
      <c r="AF2" s="2">
        <v>21.2</v>
      </c>
    </row>
    <row r="3" spans="1:32" ht="15.75">
      <c r="A3" s="43">
        <v>14</v>
      </c>
      <c r="B3" s="43">
        <v>14</v>
      </c>
      <c r="C3" s="43" t="s">
        <v>12</v>
      </c>
      <c r="D3" s="43">
        <v>2116</v>
      </c>
      <c r="E3" s="43">
        <v>10.38</v>
      </c>
      <c r="G3" s="43">
        <v>1.6017999999999999</v>
      </c>
      <c r="H3" s="43">
        <v>7.62E-3</v>
      </c>
      <c r="I3" s="43">
        <v>2.09</v>
      </c>
      <c r="J3" s="43">
        <v>201.34899999999999</v>
      </c>
      <c r="K3" s="43" t="s">
        <v>14</v>
      </c>
      <c r="L3" s="49">
        <v>44564.55</v>
      </c>
      <c r="M3" s="43">
        <v>2116</v>
      </c>
      <c r="R3" s="2"/>
      <c r="S3" s="27"/>
      <c r="T3" s="26"/>
      <c r="U3" s="18"/>
      <c r="V3" s="18"/>
      <c r="X3" s="2"/>
      <c r="Y3" s="2"/>
      <c r="Z3" s="2"/>
      <c r="AA3" s="2"/>
      <c r="AB3" s="2"/>
      <c r="AC3" s="2"/>
      <c r="AD3" s="2"/>
      <c r="AE3" s="73"/>
      <c r="AF3" s="2"/>
    </row>
    <row r="4" spans="1:32">
      <c r="A4" s="43">
        <v>15</v>
      </c>
      <c r="B4" s="43">
        <v>15</v>
      </c>
      <c r="C4" s="43" t="s">
        <v>12</v>
      </c>
      <c r="D4" s="43">
        <v>2117</v>
      </c>
      <c r="E4" s="43">
        <v>9.7899999999999991</v>
      </c>
      <c r="G4" s="43">
        <v>1.2027600000000001</v>
      </c>
      <c r="H4" s="43">
        <v>5.8100000000000001E-3</v>
      </c>
      <c r="I4" s="43">
        <v>1.5680000000000001</v>
      </c>
      <c r="J4" s="43">
        <v>160.16300000000001</v>
      </c>
      <c r="K4" s="43" t="s">
        <v>14</v>
      </c>
      <c r="L4" s="49">
        <v>44564.555555555555</v>
      </c>
      <c r="M4" s="43">
        <v>2117</v>
      </c>
      <c r="N4" s="43">
        <f>AVERAGE(J4:J5)</f>
        <v>161.85650000000001</v>
      </c>
      <c r="O4" s="43">
        <f>_xlfn.STDEV.P(J4:J5)</f>
        <v>1.6935000000000002</v>
      </c>
      <c r="P4" s="43">
        <f>O4/N4*100</f>
        <v>1.0462971829985204</v>
      </c>
      <c r="R4" s="2">
        <v>2117</v>
      </c>
      <c r="S4" s="27">
        <v>44292</v>
      </c>
      <c r="T4" s="26" t="s">
        <v>76</v>
      </c>
      <c r="U4" s="18">
        <v>28.406521999999999</v>
      </c>
      <c r="V4" s="18">
        <v>-80.884476000000006</v>
      </c>
      <c r="X4" s="2" t="s">
        <v>50</v>
      </c>
      <c r="Y4" s="2">
        <v>247.2</v>
      </c>
      <c r="Z4" s="2">
        <v>129.5</v>
      </c>
      <c r="AA4" s="2">
        <v>61</v>
      </c>
      <c r="AB4" s="2">
        <v>18.899999999999999</v>
      </c>
      <c r="AC4" s="2">
        <v>34.200000000000003</v>
      </c>
      <c r="AD4" s="2">
        <v>21.1</v>
      </c>
      <c r="AE4" s="2">
        <v>19.600000000000001</v>
      </c>
      <c r="AF4" s="2">
        <v>16</v>
      </c>
    </row>
    <row r="5" spans="1:32">
      <c r="A5" s="43">
        <v>16</v>
      </c>
      <c r="B5" s="43">
        <v>16</v>
      </c>
      <c r="C5" s="43" t="s">
        <v>12</v>
      </c>
      <c r="D5" s="43">
        <v>2117</v>
      </c>
      <c r="E5" s="43">
        <v>10.48</v>
      </c>
      <c r="G5" s="43">
        <v>1.3146</v>
      </c>
      <c r="H5" s="43">
        <v>5.1500000000000001E-3</v>
      </c>
      <c r="I5" s="43">
        <v>1.714</v>
      </c>
      <c r="J5" s="43">
        <v>163.55000000000001</v>
      </c>
      <c r="K5" s="43" t="s">
        <v>14</v>
      </c>
      <c r="L5" s="49">
        <v>44564.561111111114</v>
      </c>
      <c r="M5" s="43">
        <v>2117</v>
      </c>
      <c r="R5" s="2"/>
      <c r="S5" s="27"/>
      <c r="T5" s="26"/>
      <c r="U5" s="18"/>
      <c r="V5" s="18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43">
        <v>17</v>
      </c>
      <c r="B6" s="43">
        <v>17</v>
      </c>
      <c r="C6" s="43" t="s">
        <v>12</v>
      </c>
      <c r="D6" s="43">
        <v>2118</v>
      </c>
      <c r="E6" s="43">
        <v>9.9</v>
      </c>
      <c r="G6" s="43">
        <v>1.3612299999999999</v>
      </c>
      <c r="H6" s="43">
        <v>6.8999999999999999E-3</v>
      </c>
      <c r="I6" s="43">
        <v>1.7749999999999999</v>
      </c>
      <c r="J6" s="43">
        <v>179.29300000000001</v>
      </c>
      <c r="K6" s="43" t="s">
        <v>14</v>
      </c>
      <c r="L6" s="49">
        <v>44564.567361111112</v>
      </c>
      <c r="M6" s="43">
        <v>2118</v>
      </c>
      <c r="N6" s="43">
        <f>AVERAGE(J6:J7)</f>
        <v>179.655</v>
      </c>
      <c r="O6" s="43">
        <f>_xlfn.STDEV.P(J6:J7)</f>
        <v>0.36199999999999477</v>
      </c>
      <c r="P6" s="43">
        <f>O6/N6*100</f>
        <v>0.20149731429684381</v>
      </c>
      <c r="R6" s="2">
        <v>2118</v>
      </c>
      <c r="S6" s="27">
        <v>44292</v>
      </c>
      <c r="T6" s="26" t="s">
        <v>76</v>
      </c>
      <c r="U6" s="18">
        <v>28.405662</v>
      </c>
      <c r="V6" s="18">
        <v>-80.885198299999999</v>
      </c>
      <c r="X6" s="2" t="s">
        <v>53</v>
      </c>
      <c r="Y6" s="2">
        <v>109</v>
      </c>
      <c r="Z6" s="2">
        <v>50.9</v>
      </c>
      <c r="AA6" s="2">
        <v>23.6</v>
      </c>
      <c r="AB6" s="2">
        <v>8.3000000000000007</v>
      </c>
      <c r="AC6" s="2">
        <v>15</v>
      </c>
      <c r="AD6" s="2">
        <v>8.1</v>
      </c>
      <c r="AE6" s="2">
        <v>7.4</v>
      </c>
      <c r="AF6" s="2">
        <v>6.3</v>
      </c>
    </row>
    <row r="7" spans="1:32">
      <c r="A7" s="43">
        <v>18</v>
      </c>
      <c r="B7" s="43">
        <v>18</v>
      </c>
      <c r="C7" s="43" t="s">
        <v>12</v>
      </c>
      <c r="D7" s="43">
        <v>2118</v>
      </c>
      <c r="E7" s="43">
        <v>11.91</v>
      </c>
      <c r="G7" s="43">
        <v>1.6432199999999999</v>
      </c>
      <c r="H7" s="43">
        <v>7.3699999999999998E-3</v>
      </c>
      <c r="I7" s="43">
        <v>2.1440000000000001</v>
      </c>
      <c r="J7" s="43">
        <v>180.017</v>
      </c>
      <c r="K7" s="43" t="s">
        <v>14</v>
      </c>
      <c r="L7" s="49">
        <v>44564.572916666664</v>
      </c>
      <c r="M7" s="43">
        <v>2118</v>
      </c>
      <c r="R7" s="2"/>
      <c r="S7" s="27"/>
      <c r="T7" s="26"/>
      <c r="U7" s="18"/>
      <c r="V7" s="18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43">
        <v>19</v>
      </c>
      <c r="B8" s="43">
        <v>19</v>
      </c>
      <c r="C8" s="43" t="s">
        <v>12</v>
      </c>
      <c r="D8" s="43">
        <v>2119</v>
      </c>
      <c r="E8" s="43">
        <v>9.4499999999999993</v>
      </c>
      <c r="G8" s="43">
        <v>0.78515999999999997</v>
      </c>
      <c r="H8" s="43">
        <v>3.79E-3</v>
      </c>
      <c r="I8" s="43">
        <v>1.022</v>
      </c>
      <c r="J8" s="43">
        <v>108.148</v>
      </c>
      <c r="K8" s="43" t="s">
        <v>14</v>
      </c>
      <c r="L8" s="49">
        <v>44564.578472222223</v>
      </c>
      <c r="M8" s="43">
        <v>2119</v>
      </c>
      <c r="N8" s="43">
        <f>AVERAGE(J8:J9)</f>
        <v>109.036</v>
      </c>
      <c r="O8" s="43">
        <f>_xlfn.STDEV.P(J8:J9)</f>
        <v>0.88800000000000523</v>
      </c>
      <c r="P8" s="43">
        <f>O8/N8*100</f>
        <v>0.81440991965956666</v>
      </c>
      <c r="R8" s="2">
        <v>2119</v>
      </c>
      <c r="S8" s="27">
        <v>44292</v>
      </c>
      <c r="T8" s="26" t="s">
        <v>76</v>
      </c>
      <c r="U8" s="18">
        <v>28.4056617</v>
      </c>
      <c r="V8" s="18">
        <v>-80.885198299999999</v>
      </c>
      <c r="X8" s="2" t="s">
        <v>50</v>
      </c>
      <c r="Y8" s="2">
        <v>184.8</v>
      </c>
      <c r="Z8" s="2">
        <v>92.2</v>
      </c>
      <c r="AA8" s="2">
        <v>42.2</v>
      </c>
      <c r="AB8" s="2">
        <v>13</v>
      </c>
      <c r="AC8" s="2">
        <v>24.8</v>
      </c>
      <c r="AD8" s="2">
        <v>14.8</v>
      </c>
      <c r="AE8" s="2">
        <v>13.2</v>
      </c>
      <c r="AF8" s="2">
        <v>10.8</v>
      </c>
    </row>
    <row r="9" spans="1:32">
      <c r="A9" s="43">
        <v>20</v>
      </c>
      <c r="B9" s="43">
        <v>20</v>
      </c>
      <c r="C9" s="43" t="s">
        <v>12</v>
      </c>
      <c r="D9" s="43">
        <v>2119</v>
      </c>
      <c r="E9" s="43">
        <v>10.58</v>
      </c>
      <c r="G9" s="43">
        <v>0.89329000000000003</v>
      </c>
      <c r="H9" s="43">
        <v>4.0800000000000003E-3</v>
      </c>
      <c r="I9" s="43">
        <v>1.163</v>
      </c>
      <c r="J9" s="43">
        <v>109.92400000000001</v>
      </c>
      <c r="K9" s="43" t="s">
        <v>14</v>
      </c>
      <c r="L9" s="49">
        <v>44564.584027777775</v>
      </c>
      <c r="M9" s="43">
        <v>2119</v>
      </c>
      <c r="R9" s="2"/>
      <c r="S9" s="27"/>
      <c r="T9" s="26"/>
      <c r="U9" s="18"/>
      <c r="V9" s="18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43">
        <v>21</v>
      </c>
      <c r="B10" s="43">
        <v>21</v>
      </c>
      <c r="C10" s="43" t="s">
        <v>12</v>
      </c>
      <c r="D10" s="43">
        <v>2120</v>
      </c>
      <c r="E10" s="43">
        <v>9.83</v>
      </c>
      <c r="G10" s="43">
        <v>1.3777900000000001</v>
      </c>
      <c r="H10" s="43">
        <v>6.5300000000000002E-3</v>
      </c>
      <c r="I10" s="43">
        <v>1.7969999999999999</v>
      </c>
      <c r="J10" s="43">
        <v>182.80799999999999</v>
      </c>
      <c r="K10" s="43" t="s">
        <v>14</v>
      </c>
      <c r="L10" s="49">
        <v>44564.59097222222</v>
      </c>
      <c r="M10" s="43">
        <v>2120</v>
      </c>
      <c r="N10" s="43">
        <f>AVERAGE(J10:J11)</f>
        <v>175.79399999999998</v>
      </c>
      <c r="O10" s="43">
        <f>_xlfn.STDEV.P(J10:J11)</f>
        <v>7.0139999999999958</v>
      </c>
      <c r="P10" s="43">
        <f>O10/N10*100</f>
        <v>3.9898972661182954</v>
      </c>
      <c r="R10" s="2">
        <v>2120</v>
      </c>
      <c r="S10" s="27">
        <v>44292</v>
      </c>
      <c r="T10" s="26" t="s">
        <v>76</v>
      </c>
      <c r="U10" s="18">
        <v>28.409928600000001</v>
      </c>
      <c r="V10" s="18">
        <v>-80.885860800000003</v>
      </c>
      <c r="X10" s="2" t="s">
        <v>50</v>
      </c>
      <c r="Y10" s="2">
        <v>239</v>
      </c>
      <c r="Z10" s="2">
        <v>123.1</v>
      </c>
      <c r="AA10" s="2">
        <v>57.5</v>
      </c>
      <c r="AB10" s="2">
        <v>18</v>
      </c>
      <c r="AC10" s="2">
        <v>32.5</v>
      </c>
      <c r="AD10" s="2">
        <v>19.8</v>
      </c>
      <c r="AE10" s="2">
        <v>17.2</v>
      </c>
      <c r="AF10" s="2">
        <v>14.6</v>
      </c>
    </row>
    <row r="11" spans="1:32">
      <c r="A11" s="43">
        <v>22</v>
      </c>
      <c r="B11" s="43">
        <v>22</v>
      </c>
      <c r="C11" s="43" t="s">
        <v>12</v>
      </c>
      <c r="D11" s="43">
        <v>2120</v>
      </c>
      <c r="E11" s="43">
        <v>10.41</v>
      </c>
      <c r="G11" s="43">
        <v>1.34707</v>
      </c>
      <c r="H11" s="43">
        <v>5.9800000000000001E-3</v>
      </c>
      <c r="I11" s="43">
        <v>1.7569999999999999</v>
      </c>
      <c r="J11" s="43">
        <v>168.78</v>
      </c>
      <c r="K11" s="43" t="s">
        <v>14</v>
      </c>
      <c r="L11" s="49">
        <v>44564.59652777778</v>
      </c>
      <c r="M11" s="43">
        <v>2120</v>
      </c>
      <c r="R11" s="2"/>
      <c r="S11" s="27"/>
      <c r="T11" s="26"/>
      <c r="U11" s="18"/>
      <c r="V11" s="18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5.75">
      <c r="A12" s="43">
        <v>23</v>
      </c>
      <c r="B12" s="43">
        <v>23</v>
      </c>
      <c r="C12" s="43" t="s">
        <v>12</v>
      </c>
      <c r="D12" s="43">
        <v>2121</v>
      </c>
      <c r="E12" s="43">
        <v>9.94</v>
      </c>
      <c r="G12" s="43">
        <v>0.88902999999999999</v>
      </c>
      <c r="H12" s="43">
        <v>4.5100000000000001E-3</v>
      </c>
      <c r="I12" s="43">
        <v>1.1579999999999999</v>
      </c>
      <c r="J12" s="43">
        <v>116.499</v>
      </c>
      <c r="K12" s="43" t="s">
        <v>14</v>
      </c>
      <c r="L12" s="49">
        <v>44564.602083333331</v>
      </c>
      <c r="M12" s="43">
        <v>2121</v>
      </c>
      <c r="N12" s="44">
        <f>AVERAGE(J12:J13)</f>
        <v>116.508</v>
      </c>
      <c r="O12" s="44">
        <f>_xlfn.STDEV.P(J12:J13)</f>
        <v>9.0000000000003411E-3</v>
      </c>
      <c r="P12" s="44">
        <f>O12/N12*100</f>
        <v>7.7247914306316666E-3</v>
      </c>
      <c r="R12" s="2">
        <v>2121</v>
      </c>
      <c r="S12" s="27">
        <v>44292</v>
      </c>
      <c r="T12" s="26" t="s">
        <v>76</v>
      </c>
      <c r="U12" s="18">
        <v>28.415381400000001</v>
      </c>
      <c r="V12" s="18">
        <v>-80.888419600000006</v>
      </c>
      <c r="X12" s="2" t="s">
        <v>50</v>
      </c>
      <c r="Y12" s="2">
        <v>218.2</v>
      </c>
      <c r="Z12" s="2">
        <v>148</v>
      </c>
      <c r="AA12" s="2">
        <v>52.8</v>
      </c>
      <c r="AB12" s="2">
        <v>19.600000000000001</v>
      </c>
      <c r="AC12" s="2">
        <v>29.9</v>
      </c>
      <c r="AD12" s="2">
        <v>18.100000000000001</v>
      </c>
      <c r="AE12" s="73">
        <v>17.3</v>
      </c>
      <c r="AF12" s="2">
        <v>5.9</v>
      </c>
    </row>
    <row r="13" spans="1:32" ht="15.75">
      <c r="A13" s="43">
        <v>24</v>
      </c>
      <c r="B13" s="43">
        <v>24</v>
      </c>
      <c r="C13" s="43" t="s">
        <v>12</v>
      </c>
      <c r="D13" s="43">
        <v>2121</v>
      </c>
      <c r="E13" s="43">
        <v>10.050000000000001</v>
      </c>
      <c r="G13" s="43">
        <v>0.89951000000000003</v>
      </c>
      <c r="H13" s="43">
        <v>3.9699999999999996E-3</v>
      </c>
      <c r="I13" s="43">
        <v>1.171</v>
      </c>
      <c r="J13" s="43">
        <v>116.517</v>
      </c>
      <c r="K13" s="43" t="s">
        <v>14</v>
      </c>
      <c r="L13" s="49">
        <v>44564.607638888891</v>
      </c>
      <c r="M13" s="43">
        <v>2121</v>
      </c>
      <c r="N13" s="44"/>
      <c r="O13" s="44"/>
      <c r="P13" s="44"/>
      <c r="R13" s="2"/>
      <c r="S13" s="27"/>
      <c r="T13" s="26"/>
      <c r="U13" s="18"/>
      <c r="V13" s="18"/>
      <c r="X13" s="2"/>
      <c r="Y13" s="2"/>
      <c r="Z13" s="2"/>
      <c r="AA13" s="2"/>
      <c r="AB13" s="2"/>
      <c r="AC13" s="2"/>
      <c r="AD13" s="2"/>
      <c r="AE13" s="73"/>
      <c r="AF13" s="2"/>
    </row>
    <row r="14" spans="1:32" ht="15.75">
      <c r="A14" s="43">
        <v>27</v>
      </c>
      <c r="B14" s="43">
        <v>27</v>
      </c>
      <c r="C14" s="43" t="s">
        <v>12</v>
      </c>
      <c r="D14" s="43">
        <v>2122</v>
      </c>
      <c r="E14" s="43">
        <v>10.36</v>
      </c>
      <c r="G14" s="43">
        <v>0.78003999999999996</v>
      </c>
      <c r="H14" s="43">
        <v>4.0699999999999998E-3</v>
      </c>
      <c r="I14" s="43">
        <v>1.0149999999999999</v>
      </c>
      <c r="J14" s="43">
        <v>97.972999999999999</v>
      </c>
      <c r="K14" s="43" t="s">
        <v>14</v>
      </c>
      <c r="L14" s="49">
        <v>44564.625</v>
      </c>
      <c r="M14" s="43">
        <v>2122</v>
      </c>
      <c r="N14" s="43">
        <f>AVERAGE(J14:J15)</f>
        <v>97.381</v>
      </c>
      <c r="O14" s="43">
        <f>_xlfn.STDEV.P(J14:J15)</f>
        <v>0.59199999999999875</v>
      </c>
      <c r="P14" s="43">
        <f>O14/N14*100</f>
        <v>0.60792146311908768</v>
      </c>
      <c r="R14" s="2">
        <v>2122</v>
      </c>
      <c r="S14" s="27">
        <v>44292</v>
      </c>
      <c r="T14" s="26" t="s">
        <v>76</v>
      </c>
      <c r="U14" s="18">
        <v>28.415381400000001</v>
      </c>
      <c r="V14" s="18">
        <v>-80.888419600000006</v>
      </c>
      <c r="X14" s="2" t="s">
        <v>50</v>
      </c>
      <c r="Y14" s="2">
        <v>215.4</v>
      </c>
      <c r="Z14" s="2">
        <v>111.1</v>
      </c>
      <c r="AA14" s="2">
        <v>50.8</v>
      </c>
      <c r="AB14" s="2">
        <v>14.8</v>
      </c>
      <c r="AC14" s="2">
        <v>29.9</v>
      </c>
      <c r="AD14" s="2">
        <v>18.5</v>
      </c>
      <c r="AE14" s="73">
        <v>16.8</v>
      </c>
      <c r="AF14" s="2">
        <v>13.5</v>
      </c>
    </row>
    <row r="15" spans="1:32" ht="15.75">
      <c r="A15" s="43">
        <v>28</v>
      </c>
      <c r="B15" s="43">
        <v>28</v>
      </c>
      <c r="C15" s="43" t="s">
        <v>12</v>
      </c>
      <c r="D15" s="43">
        <v>2122</v>
      </c>
      <c r="E15" s="43">
        <v>10.9</v>
      </c>
      <c r="G15" s="43">
        <v>0.81069999999999998</v>
      </c>
      <c r="H15" s="43">
        <v>3.6099999999999999E-3</v>
      </c>
      <c r="I15" s="43">
        <v>1.0549999999999999</v>
      </c>
      <c r="J15" s="43">
        <v>96.789000000000001</v>
      </c>
      <c r="K15" s="43" t="s">
        <v>14</v>
      </c>
      <c r="L15" s="49">
        <v>44564.630555555559</v>
      </c>
      <c r="M15" s="43">
        <v>2122</v>
      </c>
      <c r="R15" s="2"/>
      <c r="S15" s="27"/>
      <c r="T15" s="26"/>
      <c r="U15" s="18"/>
      <c r="V15" s="18"/>
      <c r="X15" s="2"/>
      <c r="Y15" s="2"/>
      <c r="Z15" s="2"/>
      <c r="AA15" s="2"/>
      <c r="AB15" s="2"/>
      <c r="AC15" s="2"/>
      <c r="AD15" s="2"/>
      <c r="AE15" s="73"/>
      <c r="AF15" s="2"/>
    </row>
    <row r="16" spans="1:32" ht="15.75">
      <c r="A16" s="43">
        <v>29</v>
      </c>
      <c r="B16" s="43">
        <v>29</v>
      </c>
      <c r="C16" s="43" t="s">
        <v>12</v>
      </c>
      <c r="D16" s="43">
        <v>2123</v>
      </c>
      <c r="E16" s="43">
        <v>8.58</v>
      </c>
      <c r="G16" s="43">
        <v>0.65454999999999997</v>
      </c>
      <c r="H16" s="43">
        <v>3.62E-3</v>
      </c>
      <c r="I16" s="43">
        <v>0.85099999999999998</v>
      </c>
      <c r="J16" s="43">
        <v>99.183999999999997</v>
      </c>
      <c r="K16" s="43" t="s">
        <v>14</v>
      </c>
      <c r="L16" s="49">
        <v>44564.636805555558</v>
      </c>
      <c r="M16" s="43">
        <v>2123</v>
      </c>
      <c r="N16" s="43">
        <f>AVERAGE(J16:J17)</f>
        <v>99.949999999999989</v>
      </c>
      <c r="O16" s="43">
        <f>_xlfn.STDEV.P(J16:J17)</f>
        <v>0.76599999999999824</v>
      </c>
      <c r="P16" s="43">
        <f>O16/N16*100</f>
        <v>0.76638319159579626</v>
      </c>
      <c r="R16" s="2">
        <v>2123</v>
      </c>
      <c r="S16" s="27">
        <v>44292</v>
      </c>
      <c r="T16" s="26" t="s">
        <v>76</v>
      </c>
      <c r="U16" s="18">
        <v>28.415642999999999</v>
      </c>
      <c r="V16" s="18">
        <v>-80.891620200000006</v>
      </c>
      <c r="X16" s="2" t="s">
        <v>50</v>
      </c>
      <c r="Y16" s="2">
        <v>192.2</v>
      </c>
      <c r="Z16" s="2">
        <v>96</v>
      </c>
      <c r="AA16" s="2">
        <v>43.2</v>
      </c>
      <c r="AB16" s="2">
        <v>13.4</v>
      </c>
      <c r="AC16" s="2">
        <v>25.8</v>
      </c>
      <c r="AD16" s="2">
        <v>15</v>
      </c>
      <c r="AE16" s="73">
        <v>13.3</v>
      </c>
      <c r="AF16" s="2">
        <v>11.7</v>
      </c>
    </row>
    <row r="17" spans="1:32" ht="15.75">
      <c r="A17" s="43">
        <v>30</v>
      </c>
      <c r="B17" s="43">
        <v>30</v>
      </c>
      <c r="C17" s="43" t="s">
        <v>12</v>
      </c>
      <c r="D17" s="43">
        <v>2123</v>
      </c>
      <c r="E17" s="43">
        <v>8.3800000000000008</v>
      </c>
      <c r="G17" s="43">
        <v>0.64937</v>
      </c>
      <c r="H17" s="43">
        <v>3.7299999999999998E-3</v>
      </c>
      <c r="I17" s="43">
        <v>0.84399999999999997</v>
      </c>
      <c r="J17" s="43">
        <v>100.71599999999999</v>
      </c>
      <c r="K17" s="43" t="s">
        <v>14</v>
      </c>
      <c r="L17" s="49">
        <v>44564.642361111109</v>
      </c>
      <c r="M17" s="43">
        <v>2123</v>
      </c>
      <c r="R17" s="2"/>
      <c r="S17" s="27"/>
      <c r="T17" s="26"/>
      <c r="U17" s="18"/>
      <c r="V17" s="18"/>
      <c r="X17" s="2"/>
      <c r="Y17" s="2"/>
      <c r="Z17" s="2"/>
      <c r="AA17" s="2"/>
      <c r="AB17" s="2"/>
      <c r="AC17" s="2"/>
      <c r="AD17" s="2"/>
      <c r="AE17" s="73"/>
      <c r="AF17" s="2"/>
    </row>
    <row r="18" spans="1:32" ht="15.75">
      <c r="A18" s="43">
        <v>31</v>
      </c>
      <c r="B18" s="43">
        <v>31</v>
      </c>
      <c r="C18" s="43" t="s">
        <v>12</v>
      </c>
      <c r="D18" s="43">
        <v>2124</v>
      </c>
      <c r="E18" s="43">
        <v>10.11</v>
      </c>
      <c r="G18" s="43">
        <v>0.85819000000000001</v>
      </c>
      <c r="H18" s="43">
        <v>4.1599999999999996E-3</v>
      </c>
      <c r="I18" s="43">
        <v>1.117</v>
      </c>
      <c r="J18" s="43">
        <v>110.485</v>
      </c>
      <c r="K18" s="43" t="s">
        <v>14</v>
      </c>
      <c r="L18" s="49">
        <v>44564.648611111108</v>
      </c>
      <c r="M18" s="43">
        <v>2124</v>
      </c>
      <c r="N18" s="43">
        <f>AVERAGE(J18:J19)</f>
        <v>110.41849999999999</v>
      </c>
      <c r="O18" s="43">
        <f>_xlfn.STDEV.P(J18:J19)</f>
        <v>6.6499999999997783E-2</v>
      </c>
      <c r="P18" s="43">
        <f>O18/N18*100</f>
        <v>6.0225415125180828E-2</v>
      </c>
      <c r="R18" s="2">
        <v>2124</v>
      </c>
      <c r="S18" s="27">
        <v>44293</v>
      </c>
      <c r="T18" s="26" t="s">
        <v>76</v>
      </c>
      <c r="U18" s="18">
        <v>28.414722000000001</v>
      </c>
      <c r="V18" s="18">
        <v>-80.888056000000006</v>
      </c>
      <c r="X18" s="2" t="s">
        <v>50</v>
      </c>
      <c r="Y18" s="2">
        <v>201.5</v>
      </c>
      <c r="Z18" s="2">
        <v>100.8</v>
      </c>
      <c r="AA18" s="2">
        <v>44.2</v>
      </c>
      <c r="AB18" s="2">
        <v>15.9</v>
      </c>
      <c r="AC18" s="2">
        <v>26.8</v>
      </c>
      <c r="AD18" s="2">
        <v>16</v>
      </c>
      <c r="AE18" s="73">
        <v>14.4</v>
      </c>
      <c r="AF18" s="2">
        <v>12</v>
      </c>
    </row>
    <row r="19" spans="1:32" ht="15.75">
      <c r="A19" s="43">
        <v>32</v>
      </c>
      <c r="B19" s="43">
        <v>32</v>
      </c>
      <c r="C19" s="43" t="s">
        <v>12</v>
      </c>
      <c r="D19" s="43">
        <v>2124</v>
      </c>
      <c r="E19" s="43">
        <v>9.9499999999999993</v>
      </c>
      <c r="G19" s="43">
        <v>0.84304000000000001</v>
      </c>
      <c r="H19" s="43">
        <v>4.9100000000000003E-3</v>
      </c>
      <c r="I19" s="43">
        <v>1.0980000000000001</v>
      </c>
      <c r="J19" s="43">
        <v>110.352</v>
      </c>
      <c r="K19" s="43" t="s">
        <v>14</v>
      </c>
      <c r="L19" s="49">
        <v>44564.654166666667</v>
      </c>
      <c r="M19" s="43">
        <v>2124</v>
      </c>
      <c r="R19" s="2"/>
      <c r="S19" s="27"/>
      <c r="T19" s="26"/>
      <c r="U19" s="18"/>
      <c r="V19" s="18"/>
      <c r="X19" s="2"/>
      <c r="Y19" s="2"/>
      <c r="Z19" s="2"/>
      <c r="AA19" s="2"/>
      <c r="AB19" s="2"/>
      <c r="AC19" s="2"/>
      <c r="AD19" s="2"/>
      <c r="AE19" s="73"/>
      <c r="AF19" s="2"/>
    </row>
    <row r="20" spans="1:32" ht="15.75">
      <c r="A20" s="43">
        <v>33</v>
      </c>
      <c r="B20" s="43">
        <v>33</v>
      </c>
      <c r="C20" s="43" t="s">
        <v>12</v>
      </c>
      <c r="D20" s="43">
        <v>2125</v>
      </c>
      <c r="E20" s="43">
        <v>10.119999999999999</v>
      </c>
      <c r="G20" s="43">
        <v>0.90903</v>
      </c>
      <c r="H20" s="43">
        <v>5.0099999999999997E-3</v>
      </c>
      <c r="I20" s="43">
        <v>1.1839999999999999</v>
      </c>
      <c r="J20" s="43">
        <v>116.996</v>
      </c>
      <c r="K20" s="43" t="s">
        <v>14</v>
      </c>
      <c r="L20" s="49">
        <v>44564.659722222219</v>
      </c>
      <c r="M20" s="43">
        <v>2125</v>
      </c>
      <c r="N20" s="43">
        <f>AVERAGE(J20:J21)</f>
        <v>118.87</v>
      </c>
      <c r="O20" s="43">
        <f>_xlfn.STDEV.P(J20:J21)</f>
        <v>1.8740000000000023</v>
      </c>
      <c r="P20" s="43">
        <f>O20/N20*100</f>
        <v>1.5765121561369582</v>
      </c>
      <c r="R20" s="2">
        <v>2125</v>
      </c>
      <c r="S20" s="27">
        <v>44292</v>
      </c>
      <c r="T20" s="26" t="s">
        <v>76</v>
      </c>
      <c r="U20" s="18">
        <v>28.4168965</v>
      </c>
      <c r="V20" s="18">
        <v>-80.891917899999996</v>
      </c>
      <c r="X20" s="2" t="s">
        <v>50</v>
      </c>
      <c r="Y20" s="2">
        <v>212.6</v>
      </c>
      <c r="Z20" s="2">
        <v>106.8</v>
      </c>
      <c r="AA20" s="2">
        <v>49.6</v>
      </c>
      <c r="AB20" s="2">
        <v>17.399999999999999</v>
      </c>
      <c r="AC20" s="2">
        <v>29.6</v>
      </c>
      <c r="AD20" s="2">
        <v>18.399999999999999</v>
      </c>
      <c r="AE20" s="73">
        <v>17</v>
      </c>
      <c r="AF20" s="2">
        <v>13.8</v>
      </c>
    </row>
    <row r="21" spans="1:32" ht="15.75">
      <c r="A21" s="43">
        <v>34</v>
      </c>
      <c r="B21" s="43">
        <v>34</v>
      </c>
      <c r="C21" s="43" t="s">
        <v>12</v>
      </c>
      <c r="D21" s="43">
        <v>2125</v>
      </c>
      <c r="E21" s="43">
        <v>10.220000000000001</v>
      </c>
      <c r="G21" s="43">
        <v>0.94718999999999998</v>
      </c>
      <c r="H21" s="43">
        <v>3.9300000000000003E-3</v>
      </c>
      <c r="I21" s="43">
        <v>1.234</v>
      </c>
      <c r="J21" s="43">
        <v>120.744</v>
      </c>
      <c r="K21" s="43" t="s">
        <v>14</v>
      </c>
      <c r="L21" s="49">
        <v>44564.665972222225</v>
      </c>
      <c r="M21" s="43">
        <v>2125</v>
      </c>
      <c r="R21" s="2"/>
      <c r="S21" s="27"/>
      <c r="T21" s="26"/>
      <c r="U21" s="18"/>
      <c r="V21" s="18"/>
      <c r="X21" s="2"/>
      <c r="Y21" s="2"/>
      <c r="Z21" s="2"/>
      <c r="AA21" s="2"/>
      <c r="AB21" s="2"/>
      <c r="AC21" s="2"/>
      <c r="AD21" s="2"/>
      <c r="AE21" s="73"/>
      <c r="AF21" s="2"/>
    </row>
    <row r="22" spans="1:32">
      <c r="A22" s="43">
        <v>91</v>
      </c>
      <c r="B22" s="43">
        <v>91</v>
      </c>
      <c r="C22" s="43" t="s">
        <v>12</v>
      </c>
      <c r="D22" s="43">
        <v>2128</v>
      </c>
      <c r="E22" s="43">
        <v>10.8</v>
      </c>
      <c r="G22" s="43">
        <v>7.6677400000000002</v>
      </c>
      <c r="H22" s="43">
        <v>4.011E-2</v>
      </c>
      <c r="I22" s="43">
        <v>10.459</v>
      </c>
      <c r="J22" s="43">
        <v>968.42600000000004</v>
      </c>
      <c r="K22" s="43" t="s">
        <v>21</v>
      </c>
      <c r="L22" s="49">
        <v>44523.169444444444</v>
      </c>
      <c r="M22" s="43">
        <v>2128</v>
      </c>
      <c r="N22" s="43">
        <f>AVERAGE(J22:J23)</f>
        <v>938.74450000000002</v>
      </c>
      <c r="O22" s="43">
        <f>_xlfn.STDEV.P(J22:J23)</f>
        <v>29.681500000000028</v>
      </c>
      <c r="P22" s="43">
        <f>O22/N22*100</f>
        <v>3.1618294434747716</v>
      </c>
      <c r="R22" s="50">
        <v>2128</v>
      </c>
      <c r="S22" s="51">
        <v>44333</v>
      </c>
      <c r="T22" s="52" t="s">
        <v>51</v>
      </c>
      <c r="U22" s="53">
        <v>34.294736</v>
      </c>
      <c r="V22" s="53">
        <v>-78.474197500000002</v>
      </c>
      <c r="W22" s="50"/>
      <c r="X22" s="50" t="s">
        <v>50</v>
      </c>
      <c r="Y22" s="50">
        <v>190.4</v>
      </c>
      <c r="Z22" s="50">
        <v>107</v>
      </c>
      <c r="AA22" s="50">
        <v>48.2</v>
      </c>
      <c r="AB22" s="50">
        <v>15.6</v>
      </c>
      <c r="AC22" s="50">
        <v>27.2</v>
      </c>
      <c r="AD22" s="50">
        <v>15.8</v>
      </c>
      <c r="AE22" s="50">
        <v>17</v>
      </c>
      <c r="AF22" s="50">
        <v>12.7</v>
      </c>
    </row>
    <row r="23" spans="1:32">
      <c r="A23" s="43">
        <v>92</v>
      </c>
      <c r="B23" s="43">
        <v>92</v>
      </c>
      <c r="C23" s="43" t="s">
        <v>12</v>
      </c>
      <c r="D23" s="43">
        <v>2128</v>
      </c>
      <c r="E23" s="43">
        <v>9.6</v>
      </c>
      <c r="G23" s="43">
        <v>6.6763399999999997</v>
      </c>
      <c r="H23" s="43">
        <v>3.4700000000000002E-2</v>
      </c>
      <c r="I23" s="43">
        <v>8.7270000000000003</v>
      </c>
      <c r="J23" s="43">
        <v>909.06299999999999</v>
      </c>
      <c r="K23" s="43" t="s">
        <v>14</v>
      </c>
      <c r="L23" s="49">
        <v>44523.175000000003</v>
      </c>
      <c r="M23" s="43">
        <v>2128</v>
      </c>
      <c r="R23" s="50"/>
      <c r="S23" s="51"/>
      <c r="T23" s="52"/>
      <c r="U23" s="53"/>
      <c r="V23" s="53"/>
      <c r="W23" s="50"/>
      <c r="X23" s="50"/>
      <c r="Y23" s="50"/>
      <c r="Z23" s="50"/>
      <c r="AA23" s="50"/>
      <c r="AB23" s="50"/>
      <c r="AC23" s="50"/>
      <c r="AD23" s="50"/>
      <c r="AE23" s="50"/>
      <c r="AF23" s="50"/>
    </row>
    <row r="24" spans="1:32" ht="15.75">
      <c r="A24" s="43">
        <v>35</v>
      </c>
      <c r="B24" s="43">
        <v>35</v>
      </c>
      <c r="C24" s="43" t="s">
        <v>12</v>
      </c>
      <c r="D24" s="43">
        <v>2129</v>
      </c>
      <c r="E24" s="43">
        <v>10.14</v>
      </c>
      <c r="G24" s="43">
        <v>0.96009999999999995</v>
      </c>
      <c r="H24" s="43">
        <v>5.13E-3</v>
      </c>
      <c r="I24" s="43">
        <v>1.2509999999999999</v>
      </c>
      <c r="J24" s="43">
        <v>123.373</v>
      </c>
      <c r="K24" s="43" t="s">
        <v>14</v>
      </c>
      <c r="L24" s="49">
        <v>44564.671527777777</v>
      </c>
      <c r="M24" s="43">
        <v>2129</v>
      </c>
      <c r="N24" s="43">
        <f>AVERAGE(J24:J25)</f>
        <v>125.60249999999999</v>
      </c>
      <c r="O24" s="43">
        <f>_xlfn.STDEV.P(J24:J25)</f>
        <v>2.2294999999999945</v>
      </c>
      <c r="P24" s="43">
        <f>O24/N24*100</f>
        <v>1.7750442865388782</v>
      </c>
      <c r="R24" s="2">
        <v>2129</v>
      </c>
      <c r="S24" s="27">
        <v>44294</v>
      </c>
      <c r="T24" s="26" t="s">
        <v>76</v>
      </c>
      <c r="U24" s="18">
        <v>28.405213</v>
      </c>
      <c r="V24" s="18">
        <v>-80.885464999999996</v>
      </c>
      <c r="X24" s="2" t="s">
        <v>50</v>
      </c>
      <c r="Y24" s="2">
        <v>256</v>
      </c>
      <c r="Z24" s="2">
        <v>131</v>
      </c>
      <c r="AA24" s="2">
        <v>60.2</v>
      </c>
      <c r="AB24" s="2">
        <v>22.5</v>
      </c>
      <c r="AC24" s="2">
        <v>35.299999999999997</v>
      </c>
      <c r="AD24" s="2">
        <v>22</v>
      </c>
      <c r="AE24" s="73">
        <v>19.2</v>
      </c>
      <c r="AF24" s="2">
        <v>15.7</v>
      </c>
    </row>
    <row r="25" spans="1:32" ht="15.75">
      <c r="A25" s="43">
        <v>36</v>
      </c>
      <c r="B25" s="43">
        <v>36</v>
      </c>
      <c r="C25" s="43" t="s">
        <v>12</v>
      </c>
      <c r="D25" s="43">
        <v>2129</v>
      </c>
      <c r="E25" s="43">
        <v>10.24</v>
      </c>
      <c r="G25" s="43">
        <v>1.0044</v>
      </c>
      <c r="H25" s="43">
        <v>5.9300000000000004E-3</v>
      </c>
      <c r="I25" s="43">
        <v>1.3089999999999999</v>
      </c>
      <c r="J25" s="43">
        <v>127.83199999999999</v>
      </c>
      <c r="K25" s="43" t="s">
        <v>14</v>
      </c>
      <c r="L25" s="49">
        <v>44564.677083333336</v>
      </c>
      <c r="M25" s="43">
        <v>2129</v>
      </c>
      <c r="R25" s="2"/>
      <c r="S25" s="27"/>
      <c r="T25" s="26"/>
      <c r="U25" s="18"/>
      <c r="V25" s="18"/>
      <c r="X25" s="2"/>
      <c r="Y25" s="2"/>
      <c r="Z25" s="2"/>
      <c r="AA25" s="2"/>
      <c r="AB25" s="2"/>
      <c r="AC25" s="2"/>
      <c r="AD25" s="2"/>
      <c r="AE25" s="73"/>
      <c r="AF25" s="2"/>
    </row>
    <row r="26" spans="1:32" ht="15.75">
      <c r="A26" s="43">
        <v>39</v>
      </c>
      <c r="B26" s="43">
        <v>39</v>
      </c>
      <c r="C26" s="43" t="s">
        <v>12</v>
      </c>
      <c r="D26" s="43">
        <v>2130</v>
      </c>
      <c r="E26" s="43">
        <v>10.47</v>
      </c>
      <c r="G26" s="43">
        <v>1.1129500000000001</v>
      </c>
      <c r="H26" s="43">
        <v>5.1599999999999997E-3</v>
      </c>
      <c r="I26" s="43">
        <v>1.4510000000000001</v>
      </c>
      <c r="J26" s="43">
        <v>138.58600000000001</v>
      </c>
      <c r="K26" s="43" t="s">
        <v>14</v>
      </c>
      <c r="L26" s="49">
        <v>44564.694444444445</v>
      </c>
      <c r="M26" s="43">
        <v>2130</v>
      </c>
      <c r="N26" s="43">
        <f>AVERAGE(J26:J27)</f>
        <v>144.3665</v>
      </c>
      <c r="O26" s="43">
        <f>_xlfn.STDEV.P(J26:J27)</f>
        <v>5.7804999999999893</v>
      </c>
      <c r="P26" s="43">
        <f>O26/N26*100</f>
        <v>4.004045259807496</v>
      </c>
      <c r="R26" s="2">
        <v>2130</v>
      </c>
      <c r="S26" s="27">
        <v>44294</v>
      </c>
      <c r="T26" s="26" t="s">
        <v>76</v>
      </c>
      <c r="U26" s="18">
        <v>28.413674</v>
      </c>
      <c r="V26" s="18">
        <v>-80.888672</v>
      </c>
      <c r="X26" s="2" t="s">
        <v>50</v>
      </c>
      <c r="Y26" s="2">
        <v>293</v>
      </c>
      <c r="Z26" s="2">
        <v>151.4</v>
      </c>
      <c r="AA26" s="2">
        <v>63.2</v>
      </c>
      <c r="AB26" s="2">
        <v>21.2</v>
      </c>
      <c r="AC26" s="2">
        <v>39.9</v>
      </c>
      <c r="AD26" s="2">
        <v>24.8</v>
      </c>
      <c r="AE26" s="73">
        <v>23.9</v>
      </c>
      <c r="AF26" s="2">
        <v>17.899999999999999</v>
      </c>
    </row>
    <row r="27" spans="1:32" ht="15.75">
      <c r="A27" s="43">
        <v>40</v>
      </c>
      <c r="B27" s="43">
        <v>40</v>
      </c>
      <c r="C27" s="43" t="s">
        <v>12</v>
      </c>
      <c r="D27" s="43">
        <v>2130</v>
      </c>
      <c r="E27" s="43">
        <v>10.210000000000001</v>
      </c>
      <c r="G27" s="43">
        <v>1.17557</v>
      </c>
      <c r="H27" s="43">
        <v>6.1199999999999996E-3</v>
      </c>
      <c r="I27" s="43">
        <v>1.5329999999999999</v>
      </c>
      <c r="J27" s="43">
        <v>150.14699999999999</v>
      </c>
      <c r="K27" s="43" t="s">
        <v>14</v>
      </c>
      <c r="L27" s="49">
        <v>44564.7</v>
      </c>
      <c r="M27" s="43">
        <v>2130</v>
      </c>
      <c r="R27" s="2"/>
      <c r="S27" s="27"/>
      <c r="T27" s="26"/>
      <c r="U27" s="18"/>
      <c r="V27" s="18"/>
      <c r="X27" s="2"/>
      <c r="Y27" s="2"/>
      <c r="Z27" s="2"/>
      <c r="AA27" s="2"/>
      <c r="AB27" s="2"/>
      <c r="AC27" s="2"/>
      <c r="AD27" s="2"/>
      <c r="AE27" s="73"/>
      <c r="AF27" s="2"/>
    </row>
    <row r="28" spans="1:32" ht="15.75">
      <c r="A28" s="43">
        <v>41</v>
      </c>
      <c r="B28" s="43">
        <v>41</v>
      </c>
      <c r="C28" s="43" t="s">
        <v>12</v>
      </c>
      <c r="D28" s="43">
        <v>2135</v>
      </c>
      <c r="E28" s="43">
        <v>11.47</v>
      </c>
      <c r="G28" s="43">
        <v>0.57813000000000003</v>
      </c>
      <c r="H28" s="43">
        <v>2.7499999999999998E-3</v>
      </c>
      <c r="I28" s="43">
        <v>0.751</v>
      </c>
      <c r="J28" s="43">
        <v>65.474999999999994</v>
      </c>
      <c r="K28" s="43" t="s">
        <v>14</v>
      </c>
      <c r="L28" s="49">
        <v>44564.706250000003</v>
      </c>
      <c r="M28" s="43">
        <v>2135</v>
      </c>
      <c r="N28" s="43">
        <f>AVERAGE(J28:J29)</f>
        <v>66.186999999999998</v>
      </c>
      <c r="O28" s="43">
        <f>_xlfn.STDEV.P(J28:J29)</f>
        <v>0.7120000000000033</v>
      </c>
      <c r="P28" s="43">
        <f>O28/N28*100</f>
        <v>1.075739948932575</v>
      </c>
      <c r="R28" s="2">
        <v>2135</v>
      </c>
      <c r="S28" s="27">
        <v>44294</v>
      </c>
      <c r="T28" s="26" t="s">
        <v>76</v>
      </c>
      <c r="U28" s="18">
        <v>28.415589000000001</v>
      </c>
      <c r="V28" s="18">
        <v>-80.888194999999996</v>
      </c>
      <c r="X28" s="2" t="s">
        <v>50</v>
      </c>
      <c r="Y28" s="2">
        <v>199.2</v>
      </c>
      <c r="Z28" s="2">
        <v>101</v>
      </c>
      <c r="AA28" s="2">
        <v>43</v>
      </c>
      <c r="AB28" s="2">
        <v>16</v>
      </c>
      <c r="AC28" s="2">
        <v>26.6</v>
      </c>
      <c r="AD28" s="2">
        <v>16.3</v>
      </c>
      <c r="AE28" s="73">
        <v>14</v>
      </c>
      <c r="AF28" s="2">
        <v>12.4</v>
      </c>
    </row>
    <row r="29" spans="1:32" ht="15.75">
      <c r="A29" s="43">
        <v>42</v>
      </c>
      <c r="B29" s="43">
        <v>42</v>
      </c>
      <c r="C29" s="43" t="s">
        <v>12</v>
      </c>
      <c r="D29" s="43">
        <v>2135</v>
      </c>
      <c r="E29" s="43">
        <v>10.06</v>
      </c>
      <c r="G29" s="43">
        <v>0.51853000000000005</v>
      </c>
      <c r="H29" s="43">
        <v>1.6999999999999999E-3</v>
      </c>
      <c r="I29" s="43">
        <v>0.67300000000000004</v>
      </c>
      <c r="J29" s="43">
        <v>66.899000000000001</v>
      </c>
      <c r="K29" s="43" t="s">
        <v>14</v>
      </c>
      <c r="L29" s="49">
        <v>44564.711805555555</v>
      </c>
      <c r="M29" s="43">
        <v>2135</v>
      </c>
      <c r="R29" s="2"/>
      <c r="S29" s="27"/>
      <c r="T29" s="26"/>
      <c r="U29" s="18"/>
      <c r="V29" s="18"/>
      <c r="X29" s="2"/>
      <c r="Y29" s="2"/>
      <c r="Z29" s="2"/>
      <c r="AA29" s="2"/>
      <c r="AB29" s="2"/>
      <c r="AC29" s="2"/>
      <c r="AD29" s="2"/>
      <c r="AE29" s="73"/>
      <c r="AF29" s="2"/>
    </row>
    <row r="30" spans="1:32" ht="15.75">
      <c r="A30" s="60">
        <v>93</v>
      </c>
      <c r="B30" s="60">
        <v>93</v>
      </c>
      <c r="C30" s="60" t="s">
        <v>12</v>
      </c>
      <c r="D30" s="60">
        <v>2136</v>
      </c>
      <c r="E30" s="60">
        <v>10.25</v>
      </c>
      <c r="F30" s="60"/>
      <c r="G30" s="60">
        <v>1.3616299999999999</v>
      </c>
      <c r="H30" s="60">
        <v>6.3699999999999998E-3</v>
      </c>
      <c r="I30" s="60">
        <v>1.776</v>
      </c>
      <c r="J30" s="60">
        <v>173.268</v>
      </c>
      <c r="K30" s="60" t="s">
        <v>14</v>
      </c>
      <c r="L30" s="61">
        <v>44565.472916666666</v>
      </c>
      <c r="M30" s="62" t="s">
        <v>70</v>
      </c>
      <c r="N30" s="60">
        <f>AVERAGE(J30:J31)</f>
        <v>171.54149999999998</v>
      </c>
      <c r="O30" s="60">
        <f>_xlfn.STDEV.P(J30:J31)</f>
        <v>1.7265000000000015</v>
      </c>
      <c r="P30" s="60">
        <f>O30/N30*100</f>
        <v>1.0064619931620054</v>
      </c>
      <c r="R30" s="2">
        <v>2136</v>
      </c>
      <c r="S30" s="27">
        <v>44294</v>
      </c>
      <c r="T30" s="26" t="s">
        <v>76</v>
      </c>
      <c r="U30" s="18">
        <v>28.373097000000001</v>
      </c>
      <c r="V30" s="18">
        <v>-80.875349</v>
      </c>
      <c r="X30" s="2" t="s">
        <v>50</v>
      </c>
      <c r="Y30" s="2">
        <v>326.3</v>
      </c>
      <c r="Z30" s="2">
        <v>163.1</v>
      </c>
      <c r="AA30" s="2">
        <v>76.3</v>
      </c>
      <c r="AB30" s="2">
        <v>26.3</v>
      </c>
      <c r="AC30" s="2">
        <v>45.7</v>
      </c>
      <c r="AD30" s="2">
        <v>28</v>
      </c>
      <c r="AE30" s="73">
        <v>25.3</v>
      </c>
      <c r="AF30" s="2">
        <v>20.3</v>
      </c>
    </row>
    <row r="31" spans="1:32" ht="15.75">
      <c r="A31" s="43">
        <v>94</v>
      </c>
      <c r="B31" s="60">
        <v>94</v>
      </c>
      <c r="C31" s="60" t="s">
        <v>12</v>
      </c>
      <c r="D31" s="60">
        <v>2136</v>
      </c>
      <c r="E31" s="60">
        <v>9.74</v>
      </c>
      <c r="F31" s="60"/>
      <c r="G31" s="60">
        <v>1.26878</v>
      </c>
      <c r="H31" s="60">
        <v>6.3800000000000003E-3</v>
      </c>
      <c r="I31" s="60">
        <v>1.6539999999999999</v>
      </c>
      <c r="J31" s="60">
        <v>169.815</v>
      </c>
      <c r="K31" s="60" t="s">
        <v>14</v>
      </c>
      <c r="L31" s="61">
        <v>44565.478472222225</v>
      </c>
      <c r="M31" s="62" t="s">
        <v>70</v>
      </c>
      <c r="N31" s="60"/>
      <c r="O31" s="60"/>
      <c r="P31" s="60"/>
      <c r="R31" s="2"/>
      <c r="S31" s="27"/>
      <c r="T31" s="26"/>
      <c r="U31" s="18"/>
      <c r="V31" s="18"/>
      <c r="X31" s="2"/>
      <c r="Y31" s="2"/>
      <c r="Z31" s="2"/>
      <c r="AA31" s="2"/>
      <c r="AB31" s="2"/>
      <c r="AC31" s="2"/>
      <c r="AD31" s="2"/>
      <c r="AE31" s="73"/>
      <c r="AF31" s="2"/>
    </row>
    <row r="32" spans="1:32" ht="15.75">
      <c r="A32" s="43">
        <v>45</v>
      </c>
      <c r="B32" s="43">
        <v>45</v>
      </c>
      <c r="C32" s="43" t="s">
        <v>12</v>
      </c>
      <c r="D32" s="43">
        <v>2138</v>
      </c>
      <c r="E32" s="43">
        <v>9.8699999999999992</v>
      </c>
      <c r="G32" s="43">
        <v>1.08325</v>
      </c>
      <c r="H32" s="43">
        <v>4.8199999999999996E-3</v>
      </c>
      <c r="I32" s="43">
        <v>1.4119999999999999</v>
      </c>
      <c r="J32" s="43">
        <v>143.06</v>
      </c>
      <c r="K32" s="43" t="s">
        <v>14</v>
      </c>
      <c r="L32" s="49">
        <v>44564.729166666664</v>
      </c>
      <c r="M32" s="43">
        <v>2138</v>
      </c>
      <c r="N32" s="43">
        <f>AVERAGE(J32:J33)</f>
        <v>142.7115</v>
      </c>
      <c r="O32" s="43">
        <f>_xlfn.STDEV.P(J32:J33)</f>
        <v>0.34850000000000136</v>
      </c>
      <c r="P32" s="43">
        <f>O32/N32*100</f>
        <v>0.24419896084057791</v>
      </c>
      <c r="R32" s="2">
        <v>2138</v>
      </c>
      <c r="S32" s="27">
        <v>44294</v>
      </c>
      <c r="T32" s="26" t="s">
        <v>76</v>
      </c>
      <c r="U32" s="18">
        <v>28.380701999999999</v>
      </c>
      <c r="V32" s="18">
        <v>-80.880385000000004</v>
      </c>
      <c r="X32" s="2" t="s">
        <v>53</v>
      </c>
      <c r="Y32" s="2">
        <v>121</v>
      </c>
      <c r="Z32" s="2">
        <v>60.5</v>
      </c>
      <c r="AA32" s="2">
        <v>26.5</v>
      </c>
      <c r="AB32" s="2">
        <v>8.6</v>
      </c>
      <c r="AC32" s="2">
        <v>19.7</v>
      </c>
      <c r="AD32" s="2">
        <v>9</v>
      </c>
      <c r="AE32" s="73">
        <v>8.6999999999999993</v>
      </c>
      <c r="AF32" s="2">
        <v>7.8</v>
      </c>
    </row>
    <row r="33" spans="1:32" ht="15.75">
      <c r="A33" s="43">
        <v>46</v>
      </c>
      <c r="B33" s="43">
        <v>46</v>
      </c>
      <c r="C33" s="43" t="s">
        <v>12</v>
      </c>
      <c r="D33" s="43">
        <v>2138</v>
      </c>
      <c r="E33" s="43">
        <v>10.41</v>
      </c>
      <c r="G33" s="43">
        <v>1.1371899999999999</v>
      </c>
      <c r="H33" s="43">
        <v>5.3600000000000002E-3</v>
      </c>
      <c r="I33" s="43">
        <v>1.482</v>
      </c>
      <c r="J33" s="43">
        <v>142.363</v>
      </c>
      <c r="K33" s="43" t="s">
        <v>14</v>
      </c>
      <c r="L33" s="49">
        <v>44564.734722222223</v>
      </c>
      <c r="M33" s="43">
        <v>2138</v>
      </c>
      <c r="R33" s="2"/>
      <c r="S33" s="27"/>
      <c r="T33" s="26"/>
      <c r="U33" s="18"/>
      <c r="V33" s="18"/>
      <c r="X33" s="2"/>
      <c r="Y33" s="2"/>
      <c r="Z33" s="2"/>
      <c r="AA33" s="2"/>
      <c r="AB33" s="2"/>
      <c r="AC33" s="2"/>
      <c r="AD33" s="2"/>
      <c r="AE33" s="73"/>
      <c r="AF33" s="2"/>
    </row>
    <row r="34" spans="1:32" ht="15.75">
      <c r="A34" s="43">
        <v>47</v>
      </c>
      <c r="B34" s="43">
        <v>47</v>
      </c>
      <c r="C34" s="43" t="s">
        <v>12</v>
      </c>
      <c r="D34" s="43">
        <v>2139</v>
      </c>
      <c r="E34" s="43">
        <v>10.33</v>
      </c>
      <c r="G34" s="43">
        <v>1.28745</v>
      </c>
      <c r="H34" s="43">
        <v>5.7099999999999998E-3</v>
      </c>
      <c r="I34" s="43">
        <v>1.679</v>
      </c>
      <c r="J34" s="43">
        <v>162.536</v>
      </c>
      <c r="K34" s="43" t="s">
        <v>14</v>
      </c>
      <c r="L34" s="49">
        <v>44564.740972222222</v>
      </c>
      <c r="M34" s="43">
        <v>2139</v>
      </c>
      <c r="N34" s="43">
        <f>AVERAGE(J34:J35)</f>
        <v>162.857</v>
      </c>
      <c r="O34" s="43">
        <f>_xlfn.STDEV.P(J34:J35)</f>
        <v>0.32099999999999795</v>
      </c>
      <c r="P34" s="43">
        <f>O34/N34*100</f>
        <v>0.1971054360573988</v>
      </c>
      <c r="R34" s="2">
        <v>2139</v>
      </c>
      <c r="S34" s="27">
        <v>44293</v>
      </c>
      <c r="T34" s="26" t="s">
        <v>76</v>
      </c>
      <c r="U34" s="18">
        <v>28.413653</v>
      </c>
      <c r="V34" s="18">
        <v>-80.888229999999993</v>
      </c>
      <c r="X34" s="2" t="s">
        <v>50</v>
      </c>
      <c r="Y34" s="2">
        <v>261.10000000000002</v>
      </c>
      <c r="Z34" s="2">
        <v>129.19999999999999</v>
      </c>
      <c r="AA34" s="2">
        <v>67.3</v>
      </c>
      <c r="AB34" s="2">
        <v>21</v>
      </c>
      <c r="AC34" s="2">
        <v>36</v>
      </c>
      <c r="AD34" s="2">
        <v>23.6</v>
      </c>
      <c r="AE34" s="73">
        <v>21.2</v>
      </c>
      <c r="AF34" s="2">
        <v>16.8</v>
      </c>
    </row>
    <row r="35" spans="1:32" ht="15.75">
      <c r="A35" s="43">
        <v>48</v>
      </c>
      <c r="B35" s="43">
        <v>48</v>
      </c>
      <c r="C35" s="43" t="s">
        <v>12</v>
      </c>
      <c r="D35" s="43">
        <v>2139</v>
      </c>
      <c r="E35" s="43">
        <v>10.51</v>
      </c>
      <c r="G35" s="43">
        <v>1.31497</v>
      </c>
      <c r="H35" s="43">
        <v>7.0800000000000004E-3</v>
      </c>
      <c r="I35" s="43">
        <v>1.7150000000000001</v>
      </c>
      <c r="J35" s="43">
        <v>163.178</v>
      </c>
      <c r="K35" s="43" t="s">
        <v>14</v>
      </c>
      <c r="L35" s="49">
        <v>44564.746527777781</v>
      </c>
      <c r="M35" s="43">
        <v>2139</v>
      </c>
      <c r="R35" s="2"/>
      <c r="S35" s="27"/>
      <c r="T35" s="26"/>
      <c r="U35" s="18"/>
      <c r="V35" s="18"/>
      <c r="X35" s="2"/>
      <c r="Y35" s="2"/>
      <c r="Z35" s="2"/>
      <c r="AA35" s="2"/>
      <c r="AB35" s="2"/>
      <c r="AC35" s="2"/>
      <c r="AD35" s="2"/>
      <c r="AE35" s="73"/>
      <c r="AF35" s="2"/>
    </row>
    <row r="36" spans="1:32" ht="15.75">
      <c r="A36" s="60">
        <v>52</v>
      </c>
      <c r="B36" s="60">
        <v>52</v>
      </c>
      <c r="C36" s="60" t="s">
        <v>12</v>
      </c>
      <c r="D36" s="60">
        <v>2169</v>
      </c>
      <c r="E36" s="60">
        <v>10.91</v>
      </c>
      <c r="F36" s="60"/>
      <c r="G36" s="60">
        <v>1.4479299999999999</v>
      </c>
      <c r="H36" s="60">
        <v>7.8499999999999993E-3</v>
      </c>
      <c r="I36" s="60">
        <v>1.889</v>
      </c>
      <c r="J36" s="60">
        <v>173.14400000000001</v>
      </c>
      <c r="K36" s="60" t="s">
        <v>14</v>
      </c>
      <c r="L36" s="61">
        <v>44564.770138888889</v>
      </c>
      <c r="M36" s="60">
        <v>2169</v>
      </c>
      <c r="N36" s="60">
        <f>AVERAGE(J36:J38)</f>
        <v>176.5393333333333</v>
      </c>
      <c r="O36" s="60">
        <f>_xlfn.STDEV.P(J36:J38)</f>
        <v>2.7407270730389888</v>
      </c>
      <c r="P36" s="60">
        <f>O36/N36*100</f>
        <v>1.5524738998895369</v>
      </c>
      <c r="R36" s="2">
        <v>2169</v>
      </c>
      <c r="S36" s="27">
        <v>44293</v>
      </c>
      <c r="T36" s="26" t="s">
        <v>76</v>
      </c>
      <c r="U36" s="18">
        <v>28.410833</v>
      </c>
      <c r="V36" s="18">
        <v>-80.885278</v>
      </c>
      <c r="X36" s="2" t="s">
        <v>50</v>
      </c>
      <c r="Y36" s="2">
        <v>316.39999999999998</v>
      </c>
      <c r="Z36" s="2">
        <v>163</v>
      </c>
      <c r="AA36" s="2">
        <v>72.3</v>
      </c>
      <c r="AB36" s="2">
        <v>22.2</v>
      </c>
      <c r="AC36" s="2">
        <v>45.2</v>
      </c>
      <c r="AD36" s="2">
        <v>30</v>
      </c>
      <c r="AE36" s="73">
        <v>24.2</v>
      </c>
      <c r="AF36" s="2">
        <v>19.3</v>
      </c>
    </row>
    <row r="37" spans="1:32" ht="15.75">
      <c r="A37" s="60">
        <v>98</v>
      </c>
      <c r="B37" s="60">
        <v>98</v>
      </c>
      <c r="C37" s="60" t="s">
        <v>12</v>
      </c>
      <c r="D37" s="60">
        <v>2169</v>
      </c>
      <c r="E37" s="60">
        <v>9.73</v>
      </c>
      <c r="F37" s="60"/>
      <c r="G37" s="60">
        <v>1.3421000000000001</v>
      </c>
      <c r="H37" s="60">
        <v>7.7000000000000002E-3</v>
      </c>
      <c r="I37" s="60">
        <v>1.75</v>
      </c>
      <c r="J37" s="60">
        <v>179.85599999999999</v>
      </c>
      <c r="K37" s="60" t="s">
        <v>14</v>
      </c>
      <c r="L37" s="61">
        <v>44565.501388888886</v>
      </c>
      <c r="M37" s="62" t="s">
        <v>72</v>
      </c>
      <c r="N37" s="60"/>
      <c r="O37" s="60"/>
      <c r="P37" s="60"/>
      <c r="R37" s="2"/>
      <c r="S37" s="27"/>
      <c r="T37" s="26"/>
      <c r="U37" s="18"/>
      <c r="V37" s="18"/>
      <c r="X37" s="2"/>
      <c r="Y37" s="2"/>
      <c r="Z37" s="2"/>
      <c r="AA37" s="2"/>
      <c r="AB37" s="2"/>
      <c r="AC37" s="2"/>
      <c r="AD37" s="2"/>
      <c r="AE37" s="73"/>
      <c r="AF37" s="2"/>
    </row>
    <row r="38" spans="1:32" ht="15.75">
      <c r="A38" s="60">
        <v>99</v>
      </c>
      <c r="B38" s="60">
        <v>99</v>
      </c>
      <c r="C38" s="60" t="s">
        <v>12</v>
      </c>
      <c r="D38" s="60">
        <v>2169</v>
      </c>
      <c r="E38" s="60">
        <v>10.35</v>
      </c>
      <c r="F38" s="60"/>
      <c r="G38" s="60">
        <v>1.4010899999999999</v>
      </c>
      <c r="H38" s="60">
        <v>6.9499999999999996E-3</v>
      </c>
      <c r="I38" s="60">
        <v>1.8280000000000001</v>
      </c>
      <c r="J38" s="60">
        <v>176.61799999999999</v>
      </c>
      <c r="K38" s="60" t="s">
        <v>14</v>
      </c>
      <c r="L38" s="61">
        <v>44565.507638888892</v>
      </c>
      <c r="M38" s="62" t="s">
        <v>72</v>
      </c>
      <c r="N38" s="60"/>
      <c r="O38" s="60"/>
      <c r="P38" s="60"/>
      <c r="R38" s="2"/>
      <c r="S38" s="27"/>
      <c r="T38" s="26"/>
      <c r="U38" s="18"/>
      <c r="V38" s="18"/>
      <c r="X38" s="2"/>
      <c r="Y38" s="2"/>
      <c r="Z38" s="2"/>
      <c r="AA38" s="2"/>
      <c r="AB38" s="2"/>
      <c r="AC38" s="2"/>
      <c r="AD38" s="2"/>
      <c r="AE38" s="73"/>
      <c r="AF38" s="2"/>
    </row>
    <row r="39" spans="1:32" ht="15.75">
      <c r="A39" s="43">
        <v>53</v>
      </c>
      <c r="B39" s="43">
        <v>53</v>
      </c>
      <c r="C39" s="43" t="s">
        <v>12</v>
      </c>
      <c r="D39" s="43">
        <v>2170</v>
      </c>
      <c r="E39" s="43">
        <v>9.77</v>
      </c>
      <c r="G39" s="43">
        <v>1.8396600000000001</v>
      </c>
      <c r="H39" s="43">
        <v>9.8200000000000006E-3</v>
      </c>
      <c r="I39" s="43">
        <v>2.4009999999999998</v>
      </c>
      <c r="J39" s="43">
        <v>245.75200000000001</v>
      </c>
      <c r="K39" s="43" t="s">
        <v>14</v>
      </c>
      <c r="L39" s="49">
        <v>44564.775694444441</v>
      </c>
      <c r="M39" s="43">
        <v>2170</v>
      </c>
      <c r="N39" s="43">
        <f>AVERAGE(J39:J40)</f>
        <v>244.32550000000001</v>
      </c>
      <c r="O39" s="43">
        <f>_xlfn.STDEV.P(J39:J40)</f>
        <v>1.4265000000000043</v>
      </c>
      <c r="P39" s="43">
        <f>O39/N39*100</f>
        <v>0.58385227902941128</v>
      </c>
      <c r="R39" s="2">
        <v>2170</v>
      </c>
      <c r="S39" s="27">
        <v>44292</v>
      </c>
      <c r="T39" s="26" t="s">
        <v>76</v>
      </c>
      <c r="U39" s="18">
        <v>28.386282600000001</v>
      </c>
      <c r="V39" s="18">
        <v>-80.888214399999995</v>
      </c>
      <c r="X39" s="2" t="s">
        <v>50</v>
      </c>
      <c r="Y39" s="2">
        <v>232.5</v>
      </c>
      <c r="Z39" s="2">
        <v>116.3</v>
      </c>
      <c r="AA39" s="2">
        <v>53.6</v>
      </c>
      <c r="AB39" s="2">
        <v>16.5</v>
      </c>
      <c r="AC39" s="2">
        <v>30.9</v>
      </c>
      <c r="AD39" s="2">
        <v>19.399999999999999</v>
      </c>
      <c r="AE39" s="73">
        <v>16.899999999999999</v>
      </c>
      <c r="AF39" s="2">
        <v>14.1</v>
      </c>
    </row>
    <row r="40" spans="1:32" ht="15.75">
      <c r="A40" s="43">
        <v>54</v>
      </c>
      <c r="B40" s="43">
        <v>54</v>
      </c>
      <c r="C40" s="43" t="s">
        <v>12</v>
      </c>
      <c r="D40" s="43">
        <v>2170</v>
      </c>
      <c r="E40" s="43">
        <v>10.210000000000001</v>
      </c>
      <c r="G40" s="43">
        <v>1.89998</v>
      </c>
      <c r="H40" s="43">
        <v>1.0290000000000001E-2</v>
      </c>
      <c r="I40" s="43">
        <v>2.48</v>
      </c>
      <c r="J40" s="43">
        <v>242.899</v>
      </c>
      <c r="K40" s="43" t="s">
        <v>14</v>
      </c>
      <c r="L40" s="49">
        <v>44564.78125</v>
      </c>
      <c r="M40" s="43">
        <v>2170</v>
      </c>
      <c r="R40" s="2"/>
      <c r="S40" s="27"/>
      <c r="T40" s="26"/>
      <c r="U40" s="18"/>
      <c r="V40" s="18"/>
      <c r="X40" s="2"/>
      <c r="Y40" s="2"/>
      <c r="Z40" s="2"/>
      <c r="AA40" s="2"/>
      <c r="AB40" s="2"/>
      <c r="AC40" s="2"/>
      <c r="AD40" s="2"/>
      <c r="AE40" s="73"/>
      <c r="AF40" s="2"/>
    </row>
    <row r="41" spans="1:32">
      <c r="A41" s="43">
        <v>9</v>
      </c>
      <c r="B41" s="43">
        <v>9</v>
      </c>
      <c r="C41" s="43" t="s">
        <v>12</v>
      </c>
      <c r="D41" s="43">
        <v>2177</v>
      </c>
      <c r="E41" s="43">
        <v>10.32</v>
      </c>
      <c r="G41" s="43">
        <v>2.4336799999999998</v>
      </c>
      <c r="H41" s="43">
        <v>1.175E-2</v>
      </c>
      <c r="I41" s="43">
        <v>3.1779999999999999</v>
      </c>
      <c r="J41" s="43">
        <v>307.94600000000003</v>
      </c>
      <c r="K41" s="43" t="s">
        <v>14</v>
      </c>
      <c r="L41" s="49">
        <v>44545.63958333333</v>
      </c>
      <c r="M41" s="43">
        <v>2177</v>
      </c>
      <c r="N41" s="43">
        <f>AVERAGE(J41:J42)</f>
        <v>304.86200000000002</v>
      </c>
      <c r="O41" s="43">
        <f>_xlfn.STDEV.P(J41:J42)</f>
        <v>3.0840000000000032</v>
      </c>
      <c r="P41" s="43">
        <f>O41/N41*100</f>
        <v>1.0116052509004083</v>
      </c>
      <c r="R41" s="50">
        <v>2177</v>
      </c>
      <c r="S41" s="51">
        <v>44431</v>
      </c>
      <c r="T41" s="52" t="s">
        <v>51</v>
      </c>
      <c r="U41" s="53">
        <v>34.303136299999998</v>
      </c>
      <c r="V41" s="53">
        <v>-78.553277699999995</v>
      </c>
      <c r="W41" s="50"/>
      <c r="X41" s="50" t="s">
        <v>50</v>
      </c>
      <c r="Y41" s="50">
        <v>122.2</v>
      </c>
      <c r="Z41" s="50">
        <v>60.8</v>
      </c>
      <c r="AA41" s="50">
        <v>27.8</v>
      </c>
      <c r="AB41" s="50">
        <v>9.8000000000000007</v>
      </c>
      <c r="AC41" s="50">
        <v>16</v>
      </c>
      <c r="AD41" s="50">
        <v>8.8000000000000007</v>
      </c>
      <c r="AE41" s="50">
        <v>8.4</v>
      </c>
      <c r="AF41" s="50">
        <v>7.8</v>
      </c>
    </row>
    <row r="42" spans="1:32">
      <c r="A42" s="43">
        <v>10</v>
      </c>
      <c r="B42" s="43">
        <v>10</v>
      </c>
      <c r="C42" s="43" t="s">
        <v>12</v>
      </c>
      <c r="D42" s="43">
        <v>2177</v>
      </c>
      <c r="E42" s="43">
        <v>11.81</v>
      </c>
      <c r="G42" s="43">
        <v>2.7289500000000002</v>
      </c>
      <c r="H42" s="43">
        <v>1.3089999999999999E-2</v>
      </c>
      <c r="I42" s="43">
        <v>3.5640000000000001</v>
      </c>
      <c r="J42" s="43">
        <v>301.77800000000002</v>
      </c>
      <c r="K42" s="43" t="s">
        <v>14</v>
      </c>
      <c r="L42" s="49">
        <v>44545.645138888889</v>
      </c>
      <c r="M42" s="43">
        <v>2177</v>
      </c>
      <c r="R42" s="50"/>
      <c r="S42" s="51"/>
      <c r="T42" s="52"/>
      <c r="U42" s="53"/>
      <c r="V42" s="53"/>
      <c r="W42" s="50"/>
      <c r="X42" s="50"/>
      <c r="Y42" s="50"/>
      <c r="Z42" s="50"/>
      <c r="AA42" s="50"/>
      <c r="AB42" s="50"/>
      <c r="AC42" s="50"/>
      <c r="AD42" s="50"/>
      <c r="AE42" s="50"/>
      <c r="AF42" s="50"/>
    </row>
    <row r="43" spans="1:32" ht="15.75">
      <c r="A43" s="43">
        <v>55</v>
      </c>
      <c r="B43" s="43">
        <v>55</v>
      </c>
      <c r="C43" s="43" t="s">
        <v>12</v>
      </c>
      <c r="D43" s="43">
        <v>2178</v>
      </c>
      <c r="E43" s="43">
        <v>10.27</v>
      </c>
      <c r="G43" s="43">
        <v>0.43624000000000002</v>
      </c>
      <c r="H43" s="43">
        <v>2.7299999999999998E-3</v>
      </c>
      <c r="I43" s="43">
        <v>0.56599999999999995</v>
      </c>
      <c r="J43" s="43">
        <v>55.112000000000002</v>
      </c>
      <c r="K43" s="43" t="s">
        <v>14</v>
      </c>
      <c r="L43" s="49">
        <v>44564.786805555559</v>
      </c>
      <c r="M43" s="43">
        <v>2178</v>
      </c>
      <c r="N43" s="43">
        <f>AVERAGE(J43:J44)</f>
        <v>54.351500000000001</v>
      </c>
      <c r="O43" s="43">
        <f>_xlfn.STDEV.P(J43:J44)</f>
        <v>0.7605000000000004</v>
      </c>
      <c r="P43" s="43">
        <f>O43/N43*100</f>
        <v>1.3992254123621251</v>
      </c>
      <c r="R43" s="2">
        <v>2178</v>
      </c>
      <c r="S43" s="27">
        <v>44294</v>
      </c>
      <c r="T43" s="26" t="s">
        <v>76</v>
      </c>
      <c r="U43" s="18">
        <v>28.415589000000001</v>
      </c>
      <c r="V43" s="18">
        <v>-80.888194999999996</v>
      </c>
      <c r="X43" s="2" t="s">
        <v>53</v>
      </c>
      <c r="Y43" s="2">
        <v>146.9</v>
      </c>
      <c r="Z43" s="2">
        <v>71.599999999999994</v>
      </c>
      <c r="AA43" s="2">
        <v>31.2</v>
      </c>
      <c r="AB43" s="2">
        <v>10.6</v>
      </c>
      <c r="AC43" s="2">
        <v>19</v>
      </c>
      <c r="AD43" s="2">
        <v>11</v>
      </c>
      <c r="AE43" s="73">
        <v>10.7</v>
      </c>
      <c r="AF43" s="2">
        <v>9.3000000000000007</v>
      </c>
    </row>
    <row r="44" spans="1:32" ht="15.75">
      <c r="A44" s="43">
        <v>56</v>
      </c>
      <c r="B44" s="43">
        <v>56</v>
      </c>
      <c r="C44" s="43" t="s">
        <v>12</v>
      </c>
      <c r="D44" s="43">
        <v>2178</v>
      </c>
      <c r="E44" s="43">
        <v>10.86</v>
      </c>
      <c r="G44" s="43">
        <v>0.44883000000000001</v>
      </c>
      <c r="H44" s="43">
        <v>1.48E-3</v>
      </c>
      <c r="I44" s="43">
        <v>0.58199999999999996</v>
      </c>
      <c r="J44" s="43">
        <v>53.591000000000001</v>
      </c>
      <c r="K44" s="43" t="s">
        <v>14</v>
      </c>
      <c r="L44" s="49">
        <v>44564.793055555558</v>
      </c>
      <c r="M44" s="43">
        <v>2178</v>
      </c>
      <c r="R44" s="2"/>
      <c r="S44" s="27"/>
      <c r="T44" s="26"/>
      <c r="U44" s="18"/>
      <c r="V44" s="18"/>
      <c r="X44" s="2"/>
      <c r="Y44" s="2"/>
      <c r="Z44" s="2"/>
      <c r="AA44" s="2"/>
      <c r="AB44" s="2"/>
      <c r="AC44" s="2"/>
      <c r="AD44" s="2"/>
      <c r="AE44" s="73"/>
      <c r="AF44" s="2"/>
    </row>
    <row r="45" spans="1:32" ht="15.75">
      <c r="A45" s="43">
        <v>57</v>
      </c>
      <c r="B45" s="43">
        <v>57</v>
      </c>
      <c r="C45" s="43" t="s">
        <v>12</v>
      </c>
      <c r="D45" s="43">
        <v>2179</v>
      </c>
      <c r="E45" s="43">
        <v>10.43</v>
      </c>
      <c r="G45" s="43">
        <v>1.76139</v>
      </c>
      <c r="H45" s="43">
        <v>9.3699999999999999E-3</v>
      </c>
      <c r="I45" s="43">
        <v>2.2989999999999999</v>
      </c>
      <c r="J45" s="43">
        <v>220.422</v>
      </c>
      <c r="K45" s="43" t="s">
        <v>14</v>
      </c>
      <c r="L45" s="49">
        <v>44564.798611111109</v>
      </c>
      <c r="M45" s="43">
        <v>2179</v>
      </c>
      <c r="N45" s="43">
        <f>AVERAGE(J45:J46)</f>
        <v>220.95099999999999</v>
      </c>
      <c r="O45" s="43">
        <f>_xlfn.STDEV.P(J45:J46)</f>
        <v>0.52899999999999636</v>
      </c>
      <c r="P45" s="43">
        <f>O45/N45*100</f>
        <v>0.2394195998207731</v>
      </c>
      <c r="R45" s="2">
        <v>2179</v>
      </c>
      <c r="S45" s="27">
        <v>44293</v>
      </c>
      <c r="T45" s="26" t="s">
        <v>76</v>
      </c>
      <c r="U45" s="18">
        <v>28.394166999999999</v>
      </c>
      <c r="V45" s="18">
        <v>-80.889443999999997</v>
      </c>
      <c r="X45" s="2"/>
      <c r="Y45" s="2">
        <v>190.2</v>
      </c>
      <c r="Z45" s="2">
        <v>93.2</v>
      </c>
      <c r="AA45" s="2">
        <v>38.9</v>
      </c>
      <c r="AB45" s="2">
        <v>12.6</v>
      </c>
      <c r="AC45" s="2">
        <v>25.8</v>
      </c>
      <c r="AD45" s="2">
        <v>14.8</v>
      </c>
      <c r="AE45" s="73">
        <v>13.5</v>
      </c>
      <c r="AF45" s="2">
        <v>11.8</v>
      </c>
    </row>
    <row r="46" spans="1:32" ht="15.75">
      <c r="A46" s="43">
        <v>58</v>
      </c>
      <c r="B46" s="43">
        <v>58</v>
      </c>
      <c r="C46" s="43" t="s">
        <v>12</v>
      </c>
      <c r="D46" s="43">
        <v>2179</v>
      </c>
      <c r="E46" s="43">
        <v>11.22</v>
      </c>
      <c r="G46" s="43">
        <v>1.90374</v>
      </c>
      <c r="H46" s="43">
        <v>1.018E-2</v>
      </c>
      <c r="I46" s="43">
        <v>2.4849999999999999</v>
      </c>
      <c r="J46" s="43">
        <v>221.48</v>
      </c>
      <c r="K46" s="43" t="s">
        <v>14</v>
      </c>
      <c r="L46" s="49">
        <v>44564.804166666669</v>
      </c>
      <c r="M46" s="43">
        <v>2179</v>
      </c>
      <c r="R46" s="2"/>
      <c r="S46" s="27"/>
      <c r="T46" s="26"/>
      <c r="U46" s="18"/>
      <c r="V46" s="18"/>
      <c r="X46" s="2"/>
      <c r="Y46" s="2"/>
      <c r="Z46" s="2"/>
      <c r="AA46" s="2"/>
      <c r="AB46" s="2"/>
      <c r="AC46" s="2"/>
      <c r="AD46" s="2"/>
      <c r="AE46" s="73"/>
      <c r="AF46" s="2"/>
    </row>
    <row r="47" spans="1:32" ht="15.75">
      <c r="A47" s="43">
        <v>59</v>
      </c>
      <c r="B47" s="43">
        <v>59</v>
      </c>
      <c r="C47" s="43" t="s">
        <v>12</v>
      </c>
      <c r="D47" s="43">
        <v>2188</v>
      </c>
      <c r="E47" s="43">
        <v>10.119999999999999</v>
      </c>
      <c r="G47" s="43">
        <v>1.77929</v>
      </c>
      <c r="H47" s="43">
        <v>8.6499999999999997E-3</v>
      </c>
      <c r="I47" s="43">
        <v>2.3220000000000001</v>
      </c>
      <c r="J47" s="43">
        <v>229.447</v>
      </c>
      <c r="K47" s="43" t="s">
        <v>14</v>
      </c>
      <c r="L47" s="49">
        <v>44564.80972222222</v>
      </c>
      <c r="M47" s="43">
        <v>2188</v>
      </c>
      <c r="N47" s="43">
        <f>AVERAGE(J47:J48)</f>
        <v>233.69049999999999</v>
      </c>
      <c r="O47" s="43">
        <f>_xlfn.STDEV.P(J47:J48)</f>
        <v>4.2434999999999974</v>
      </c>
      <c r="P47" s="43">
        <f>O47/N47*100</f>
        <v>1.8158632892650739</v>
      </c>
      <c r="R47" s="2">
        <v>2188</v>
      </c>
      <c r="S47" s="27">
        <v>44293</v>
      </c>
      <c r="T47" s="26" t="s">
        <v>76</v>
      </c>
      <c r="U47" s="18">
        <v>28.414722000000001</v>
      </c>
      <c r="V47" s="18">
        <v>-80.888056000000006</v>
      </c>
      <c r="X47" s="2" t="s">
        <v>50</v>
      </c>
      <c r="Y47" s="2">
        <v>311.8</v>
      </c>
      <c r="Z47" s="2">
        <v>161.9</v>
      </c>
      <c r="AA47" s="2">
        <v>75</v>
      </c>
      <c r="AB47" s="2">
        <v>23.8</v>
      </c>
      <c r="AC47" s="2">
        <v>44.2</v>
      </c>
      <c r="AD47" s="2">
        <v>27.8</v>
      </c>
      <c r="AE47" s="73">
        <v>26</v>
      </c>
      <c r="AF47" s="2">
        <v>20.2</v>
      </c>
    </row>
    <row r="48" spans="1:32" ht="15.75">
      <c r="A48" s="43">
        <v>60</v>
      </c>
      <c r="B48" s="43">
        <v>60</v>
      </c>
      <c r="C48" s="43" t="s">
        <v>12</v>
      </c>
      <c r="D48" s="43">
        <v>2188</v>
      </c>
      <c r="E48" s="43">
        <v>10.65</v>
      </c>
      <c r="G48" s="43">
        <v>1.9410700000000001</v>
      </c>
      <c r="H48" s="43">
        <v>1.01E-2</v>
      </c>
      <c r="I48" s="43">
        <v>2.5339999999999998</v>
      </c>
      <c r="J48" s="43">
        <v>237.934</v>
      </c>
      <c r="K48" s="43" t="s">
        <v>14</v>
      </c>
      <c r="L48" s="49">
        <v>44564.815972222219</v>
      </c>
      <c r="M48" s="43">
        <v>2188</v>
      </c>
      <c r="R48" s="2"/>
      <c r="S48" s="27"/>
      <c r="T48" s="26"/>
      <c r="U48" s="18"/>
      <c r="V48" s="18"/>
      <c r="X48" s="2"/>
      <c r="Y48" s="2"/>
      <c r="Z48" s="2"/>
      <c r="AA48" s="2"/>
      <c r="AB48" s="2"/>
      <c r="AC48" s="2"/>
      <c r="AD48" s="2"/>
      <c r="AE48" s="73"/>
      <c r="AF48" s="2"/>
    </row>
    <row r="49" spans="1:32" ht="15.75">
      <c r="A49" s="43">
        <v>63</v>
      </c>
      <c r="B49" s="43">
        <v>63</v>
      </c>
      <c r="C49" s="43" t="s">
        <v>12</v>
      </c>
      <c r="D49" s="43">
        <v>2201</v>
      </c>
      <c r="E49" s="43">
        <v>9.6</v>
      </c>
      <c r="G49" s="43">
        <v>1.4362699999999999</v>
      </c>
      <c r="H49" s="43">
        <v>6.7000000000000002E-3</v>
      </c>
      <c r="I49" s="43">
        <v>1.8740000000000001</v>
      </c>
      <c r="J49" s="43">
        <v>195.208</v>
      </c>
      <c r="K49" s="43" t="s">
        <v>14</v>
      </c>
      <c r="L49" s="49">
        <v>44564.833333333336</v>
      </c>
      <c r="M49" s="43">
        <v>2201</v>
      </c>
      <c r="N49" s="43">
        <f>AVERAGE(J49:J50)</f>
        <v>194.13499999999999</v>
      </c>
      <c r="O49" s="43">
        <f>_xlfn.STDEV.P(J49:J50)</f>
        <v>1.0729999999999933</v>
      </c>
      <c r="P49" s="43">
        <f>O49/N49*100</f>
        <v>0.55270816699718928</v>
      </c>
      <c r="R49" s="2">
        <v>2201</v>
      </c>
      <c r="S49" s="27">
        <v>44293</v>
      </c>
      <c r="T49" s="26" t="s">
        <v>76</v>
      </c>
      <c r="U49" s="18">
        <v>28.414722000000001</v>
      </c>
      <c r="V49" s="18">
        <v>-80.888056000000006</v>
      </c>
      <c r="X49" s="2" t="s">
        <v>50</v>
      </c>
      <c r="Y49" s="2">
        <v>253.9</v>
      </c>
      <c r="Z49" s="2">
        <v>132.19999999999999</v>
      </c>
      <c r="AA49" s="2">
        <v>61</v>
      </c>
      <c r="AB49" s="2">
        <v>19</v>
      </c>
      <c r="AC49" s="2">
        <v>34</v>
      </c>
      <c r="AD49" s="2">
        <v>21.7</v>
      </c>
      <c r="AE49" s="73">
        <v>18.899999999999999</v>
      </c>
      <c r="AF49" s="2">
        <v>15.7</v>
      </c>
    </row>
    <row r="50" spans="1:32" ht="15.75">
      <c r="A50" s="43">
        <v>64</v>
      </c>
      <c r="B50" s="43">
        <v>64</v>
      </c>
      <c r="C50" s="43" t="s">
        <v>12</v>
      </c>
      <c r="D50" s="43">
        <v>2201</v>
      </c>
      <c r="E50" s="43">
        <v>10.09</v>
      </c>
      <c r="G50" s="43">
        <v>1.4934499999999999</v>
      </c>
      <c r="H50" s="43">
        <v>6.8599999999999998E-3</v>
      </c>
      <c r="I50" s="43">
        <v>1.948</v>
      </c>
      <c r="J50" s="43">
        <v>193.06200000000001</v>
      </c>
      <c r="K50" s="43" t="s">
        <v>14</v>
      </c>
      <c r="L50" s="49">
        <v>44564.839583333334</v>
      </c>
      <c r="M50" s="43">
        <v>2201</v>
      </c>
      <c r="R50" s="2"/>
      <c r="S50" s="27"/>
      <c r="T50" s="26"/>
      <c r="U50" s="18"/>
      <c r="V50" s="18"/>
      <c r="X50" s="2"/>
      <c r="Y50" s="2"/>
      <c r="Z50" s="2"/>
      <c r="AA50" s="2"/>
      <c r="AB50" s="2"/>
      <c r="AC50" s="2"/>
      <c r="AD50" s="2"/>
      <c r="AE50" s="73"/>
      <c r="AF50" s="2"/>
    </row>
    <row r="51" spans="1:32">
      <c r="A51" s="43">
        <v>15</v>
      </c>
      <c r="B51" s="43">
        <v>15</v>
      </c>
      <c r="C51" s="43" t="s">
        <v>12</v>
      </c>
      <c r="D51" s="43">
        <v>2202</v>
      </c>
      <c r="E51" s="43">
        <v>10.6</v>
      </c>
      <c r="G51" s="43">
        <v>5.2688699999999997</v>
      </c>
      <c r="H51" s="43">
        <v>2.6749999999999999E-2</v>
      </c>
      <c r="I51" s="43">
        <v>6.8869999999999996</v>
      </c>
      <c r="J51" s="43">
        <v>649.71699999999998</v>
      </c>
      <c r="K51" s="43" t="s">
        <v>14</v>
      </c>
      <c r="L51" s="49">
        <v>44522.728472222225</v>
      </c>
      <c r="M51" s="43">
        <v>2202</v>
      </c>
      <c r="N51" s="43">
        <f>AVERAGE(J51:J52)</f>
        <v>652.20100000000002</v>
      </c>
      <c r="O51" s="43">
        <f>_xlfn.STDEV.P(J51:J52)</f>
        <v>2.4839999999999804</v>
      </c>
      <c r="P51" s="43">
        <f>O51/N51*100</f>
        <v>0.38086418144099449</v>
      </c>
      <c r="R51" s="50">
        <v>2202</v>
      </c>
      <c r="S51" s="51">
        <v>44333</v>
      </c>
      <c r="T51" s="52" t="s">
        <v>51</v>
      </c>
      <c r="U51" s="53">
        <v>34.293796999999998</v>
      </c>
      <c r="V51" s="53">
        <v>-78.472964000000005</v>
      </c>
      <c r="W51" s="50"/>
      <c r="X51" s="50" t="s">
        <v>50</v>
      </c>
      <c r="Y51" s="50">
        <v>197.8</v>
      </c>
      <c r="Z51" s="50">
        <v>103.6</v>
      </c>
      <c r="AA51" s="50">
        <v>46.8</v>
      </c>
      <c r="AB51" s="50">
        <v>17.2</v>
      </c>
      <c r="AC51" s="50">
        <v>26.8</v>
      </c>
      <c r="AD51" s="50">
        <v>16.8</v>
      </c>
      <c r="AE51" s="50">
        <v>14.8</v>
      </c>
      <c r="AF51" s="50">
        <v>12.6</v>
      </c>
    </row>
    <row r="52" spans="1:32">
      <c r="A52" s="43">
        <v>16</v>
      </c>
      <c r="B52" s="43">
        <v>16</v>
      </c>
      <c r="C52" s="43" t="s">
        <v>12</v>
      </c>
      <c r="D52" s="43">
        <v>2202</v>
      </c>
      <c r="E52" s="43">
        <v>11.1</v>
      </c>
      <c r="G52" s="43">
        <v>5.5594200000000003</v>
      </c>
      <c r="H52" s="43">
        <v>2.9860000000000001E-2</v>
      </c>
      <c r="I52" s="43">
        <v>7.2670000000000003</v>
      </c>
      <c r="J52" s="43">
        <v>654.68499999999995</v>
      </c>
      <c r="K52" s="43" t="s">
        <v>14</v>
      </c>
      <c r="L52" s="49">
        <v>44522.734027777777</v>
      </c>
      <c r="M52" s="43">
        <v>2202</v>
      </c>
      <c r="R52" s="50"/>
      <c r="S52" s="51"/>
      <c r="T52" s="52"/>
      <c r="U52" s="53"/>
      <c r="V52" s="53"/>
      <c r="W52" s="50"/>
      <c r="X52" s="50"/>
      <c r="Y52" s="50"/>
      <c r="Z52" s="50"/>
      <c r="AA52" s="50"/>
      <c r="AB52" s="50"/>
      <c r="AC52" s="50"/>
      <c r="AD52" s="50"/>
      <c r="AE52" s="50"/>
      <c r="AF52" s="50"/>
    </row>
    <row r="53" spans="1:32">
      <c r="A53" s="43">
        <v>17</v>
      </c>
      <c r="B53" s="43">
        <v>17</v>
      </c>
      <c r="C53" s="43" t="s">
        <v>12</v>
      </c>
      <c r="D53" s="43">
        <v>2211</v>
      </c>
      <c r="E53" s="43">
        <v>10.5</v>
      </c>
      <c r="G53" s="43">
        <v>1.71763</v>
      </c>
      <c r="H53" s="43">
        <v>8.5299999999999994E-3</v>
      </c>
      <c r="I53" s="43">
        <v>2.242</v>
      </c>
      <c r="J53" s="43">
        <v>213.524</v>
      </c>
      <c r="K53" s="43" t="s">
        <v>14</v>
      </c>
      <c r="L53" s="49">
        <v>44522.739583333336</v>
      </c>
      <c r="M53" s="43">
        <v>2211</v>
      </c>
      <c r="N53" s="43">
        <f>AVERAGE(J53:J54)</f>
        <v>215.54149999999998</v>
      </c>
      <c r="O53" s="43">
        <f>_xlfn.STDEV.P(J53:J54)</f>
        <v>2.0174999999999983</v>
      </c>
      <c r="P53" s="43">
        <f>O53/N53*100</f>
        <v>0.93601464219187414</v>
      </c>
      <c r="R53" s="50">
        <v>2211</v>
      </c>
      <c r="S53" s="51">
        <v>44333</v>
      </c>
      <c r="T53" s="52" t="s">
        <v>51</v>
      </c>
      <c r="U53" s="53">
        <v>34.293880299999998</v>
      </c>
      <c r="V53" s="53">
        <v>-78.549432499999995</v>
      </c>
      <c r="W53" s="50"/>
      <c r="X53" s="50" t="s">
        <v>53</v>
      </c>
      <c r="Y53" s="50">
        <v>115.1</v>
      </c>
      <c r="Z53" s="50">
        <v>57.6</v>
      </c>
      <c r="AA53" s="50">
        <v>24.9</v>
      </c>
      <c r="AB53" s="50">
        <v>8</v>
      </c>
      <c r="AC53" s="50">
        <v>14.5</v>
      </c>
      <c r="AD53" s="50">
        <v>8</v>
      </c>
      <c r="AE53" s="50">
        <v>7.8</v>
      </c>
      <c r="AF53" s="50">
        <v>6.6</v>
      </c>
    </row>
    <row r="54" spans="1:32">
      <c r="A54" s="43">
        <v>18</v>
      </c>
      <c r="B54" s="43">
        <v>18</v>
      </c>
      <c r="C54" s="43" t="s">
        <v>12</v>
      </c>
      <c r="D54" s="43">
        <v>2211</v>
      </c>
      <c r="E54" s="43">
        <v>12.7</v>
      </c>
      <c r="G54" s="43">
        <v>2.1165099999999999</v>
      </c>
      <c r="H54" s="43">
        <v>1.082E-2</v>
      </c>
      <c r="I54" s="43">
        <v>2.7629999999999999</v>
      </c>
      <c r="J54" s="43">
        <v>217.559</v>
      </c>
      <c r="K54" s="43" t="s">
        <v>14</v>
      </c>
      <c r="L54" s="49">
        <v>44522.745138888888</v>
      </c>
      <c r="M54" s="43">
        <v>2211</v>
      </c>
      <c r="R54" s="50"/>
      <c r="S54" s="51"/>
      <c r="T54" s="52"/>
      <c r="U54" s="53"/>
      <c r="V54" s="53"/>
      <c r="W54" s="50"/>
      <c r="X54" s="50"/>
      <c r="Y54" s="50"/>
      <c r="Z54" s="50"/>
      <c r="AA54" s="50"/>
      <c r="AB54" s="50"/>
      <c r="AC54" s="50"/>
      <c r="AD54" s="50"/>
      <c r="AE54" s="50"/>
      <c r="AF54" s="50"/>
    </row>
    <row r="55" spans="1:32">
      <c r="A55" s="43">
        <v>65</v>
      </c>
      <c r="B55" s="43">
        <v>65</v>
      </c>
      <c r="C55" s="43" t="s">
        <v>12</v>
      </c>
      <c r="D55" s="43">
        <v>2212</v>
      </c>
      <c r="E55" s="43">
        <v>10.31</v>
      </c>
      <c r="G55" s="43">
        <v>7.42584</v>
      </c>
      <c r="H55" s="43">
        <v>3.8830000000000003E-2</v>
      </c>
      <c r="I55" s="43">
        <v>9.7080000000000002</v>
      </c>
      <c r="J55" s="43">
        <v>941.61</v>
      </c>
      <c r="K55" s="43" t="s">
        <v>14</v>
      </c>
      <c r="L55" s="49">
        <v>44564.845138888886</v>
      </c>
      <c r="M55" s="43">
        <v>2212</v>
      </c>
      <c r="N55" s="43">
        <f>AVERAGE(J55:J56)</f>
        <v>940.76499999999999</v>
      </c>
      <c r="O55" s="43">
        <f>_xlfn.STDEV.P(J55:J56)</f>
        <v>0.84500000000002728</v>
      </c>
      <c r="P55" s="43">
        <f>O55/N55*100</f>
        <v>8.9820518407894345E-2</v>
      </c>
      <c r="R55" s="50">
        <v>2212</v>
      </c>
      <c r="S55" s="51">
        <v>44334</v>
      </c>
      <c r="T55" s="52" t="s">
        <v>51</v>
      </c>
      <c r="U55" s="53">
        <v>34.297787</v>
      </c>
      <c r="V55" s="54">
        <v>-78.477428000000003</v>
      </c>
      <c r="W55" s="50"/>
      <c r="X55" s="50" t="s">
        <v>50</v>
      </c>
      <c r="Y55" s="50">
        <v>210</v>
      </c>
      <c r="Z55" s="50">
        <v>113</v>
      </c>
      <c r="AA55" s="50">
        <v>58</v>
      </c>
      <c r="AB55" s="50">
        <v>17.100000000000001</v>
      </c>
      <c r="AC55" s="50">
        <v>29.6</v>
      </c>
      <c r="AD55" s="50">
        <v>17.2</v>
      </c>
      <c r="AE55" s="50">
        <v>18.8</v>
      </c>
      <c r="AF55" s="50">
        <v>13.7</v>
      </c>
    </row>
    <row r="56" spans="1:32">
      <c r="A56" s="43">
        <v>66</v>
      </c>
      <c r="B56" s="43">
        <v>66</v>
      </c>
      <c r="C56" s="43" t="s">
        <v>12</v>
      </c>
      <c r="D56" s="43">
        <v>2212</v>
      </c>
      <c r="E56" s="43">
        <v>9.9700000000000006</v>
      </c>
      <c r="G56" s="43">
        <v>7.16805</v>
      </c>
      <c r="H56" s="43">
        <v>3.7589999999999998E-2</v>
      </c>
      <c r="I56" s="43">
        <v>9.3710000000000004</v>
      </c>
      <c r="J56" s="43">
        <v>939.92</v>
      </c>
      <c r="K56" s="43" t="s">
        <v>14</v>
      </c>
      <c r="L56" s="49">
        <v>44564.850694444445</v>
      </c>
      <c r="M56" s="43">
        <v>2212</v>
      </c>
      <c r="R56" s="50"/>
      <c r="S56" s="51"/>
      <c r="T56" s="52"/>
      <c r="U56" s="53"/>
      <c r="V56" s="54"/>
      <c r="W56" s="50"/>
      <c r="X56" s="50"/>
      <c r="Y56" s="50"/>
      <c r="Z56" s="50"/>
      <c r="AA56" s="50"/>
      <c r="AB56" s="50"/>
      <c r="AC56" s="50"/>
      <c r="AD56" s="50"/>
      <c r="AE56" s="50"/>
      <c r="AF56" s="50"/>
    </row>
    <row r="57" spans="1:32" ht="15.75">
      <c r="A57" s="43">
        <v>67</v>
      </c>
      <c r="B57" s="43">
        <v>67</v>
      </c>
      <c r="C57" s="43" t="s">
        <v>12</v>
      </c>
      <c r="D57" s="43">
        <v>2213</v>
      </c>
      <c r="E57" s="43">
        <v>10.17</v>
      </c>
      <c r="G57" s="43">
        <v>0.86192999999999997</v>
      </c>
      <c r="H57" s="43">
        <v>4.3899999999999998E-3</v>
      </c>
      <c r="I57" s="43">
        <v>1.1220000000000001</v>
      </c>
      <c r="J57" s="43">
        <v>110.324</v>
      </c>
      <c r="K57" s="43" t="s">
        <v>14</v>
      </c>
      <c r="L57" s="49">
        <v>44564.856249999997</v>
      </c>
      <c r="M57" s="43">
        <v>2213</v>
      </c>
      <c r="N57" s="43">
        <f>AVERAGE(J57:J58)</f>
        <v>111.119</v>
      </c>
      <c r="O57" s="43">
        <f>_xlfn.STDEV.P(J57:J58)</f>
        <v>0.79500000000000171</v>
      </c>
      <c r="P57" s="43">
        <f>O57/N57*100</f>
        <v>0.715449203106581</v>
      </c>
      <c r="R57" s="2">
        <v>2213</v>
      </c>
      <c r="S57" s="27">
        <v>44294</v>
      </c>
      <c r="T57" s="26" t="s">
        <v>76</v>
      </c>
      <c r="U57" s="18">
        <v>28.410919</v>
      </c>
      <c r="V57" s="18">
        <v>-80.885441</v>
      </c>
      <c r="X57" s="2" t="s">
        <v>50</v>
      </c>
      <c r="Y57" s="2">
        <v>281.39999999999998</v>
      </c>
      <c r="Z57" s="2">
        <v>138.6</v>
      </c>
      <c r="AA57" s="2">
        <v>65</v>
      </c>
      <c r="AB57" s="2">
        <v>23</v>
      </c>
      <c r="AC57" s="2">
        <v>37.799999999999997</v>
      </c>
      <c r="AD57" s="2">
        <v>22.4</v>
      </c>
      <c r="AE57" s="73">
        <v>21.8</v>
      </c>
      <c r="AF57" s="2">
        <v>16.5</v>
      </c>
    </row>
    <row r="58" spans="1:32" ht="15.75">
      <c r="A58" s="43">
        <v>68</v>
      </c>
      <c r="B58" s="43">
        <v>68</v>
      </c>
      <c r="C58" s="43" t="s">
        <v>12</v>
      </c>
      <c r="D58" s="43">
        <v>2213</v>
      </c>
      <c r="E58" s="43">
        <v>10.66</v>
      </c>
      <c r="G58" s="43">
        <v>0.91630999999999996</v>
      </c>
      <c r="H58" s="43">
        <v>5.2399999999999999E-3</v>
      </c>
      <c r="I58" s="43">
        <v>1.1930000000000001</v>
      </c>
      <c r="J58" s="43">
        <v>111.914</v>
      </c>
      <c r="K58" s="43" t="s">
        <v>14</v>
      </c>
      <c r="L58" s="49">
        <v>44564.861805555556</v>
      </c>
      <c r="M58" s="43">
        <v>2213</v>
      </c>
      <c r="R58" s="2"/>
      <c r="S58" s="27"/>
      <c r="T58" s="26"/>
      <c r="U58" s="18"/>
      <c r="V58" s="18"/>
      <c r="X58" s="2"/>
      <c r="Y58" s="2"/>
      <c r="Z58" s="2"/>
      <c r="AA58" s="2"/>
      <c r="AB58" s="2"/>
      <c r="AC58" s="2"/>
      <c r="AD58" s="2"/>
      <c r="AE58" s="73"/>
      <c r="AF58" s="2"/>
    </row>
    <row r="59" spans="1:32" ht="15.75">
      <c r="A59" s="43">
        <v>69</v>
      </c>
      <c r="B59" s="43">
        <v>69</v>
      </c>
      <c r="C59" s="43" t="s">
        <v>12</v>
      </c>
      <c r="D59" s="43">
        <v>2215</v>
      </c>
      <c r="E59" s="43">
        <v>10.71</v>
      </c>
      <c r="G59" s="43">
        <v>1.0983499999999999</v>
      </c>
      <c r="H59" s="43">
        <v>6.0000000000000001E-3</v>
      </c>
      <c r="I59" s="43">
        <v>1.4319999999999999</v>
      </c>
      <c r="J59" s="43">
        <v>133.70699999999999</v>
      </c>
      <c r="K59" s="43" t="s">
        <v>14</v>
      </c>
      <c r="L59" s="49">
        <v>44564.868055555555</v>
      </c>
      <c r="M59" s="43">
        <v>2215</v>
      </c>
      <c r="N59" s="43">
        <f>AVERAGE(J59:J60)</f>
        <v>140.65600000000001</v>
      </c>
      <c r="O59" s="43">
        <f>_xlfn.STDEV.P(J59:J60)</f>
        <v>6.9489999999999981</v>
      </c>
      <c r="P59" s="43">
        <f>O59/N59*100</f>
        <v>4.9404220225230331</v>
      </c>
      <c r="R59" s="2">
        <v>2215</v>
      </c>
      <c r="S59" s="27">
        <v>44293</v>
      </c>
      <c r="T59" s="26" t="s">
        <v>76</v>
      </c>
      <c r="U59" s="18">
        <v>28.403286999999999</v>
      </c>
      <c r="V59" s="18">
        <v>-80.886629999999997</v>
      </c>
      <c r="X59" s="2" t="s">
        <v>50</v>
      </c>
      <c r="Y59" s="2">
        <v>248</v>
      </c>
      <c r="Z59" s="2">
        <v>126.4</v>
      </c>
      <c r="AA59" s="2">
        <v>56.8</v>
      </c>
      <c r="AB59" s="2">
        <v>18.100000000000001</v>
      </c>
      <c r="AC59" s="2">
        <v>34.1</v>
      </c>
      <c r="AD59" s="2">
        <v>22.1</v>
      </c>
      <c r="AE59" s="73">
        <v>19.600000000000001</v>
      </c>
      <c r="AF59" s="2">
        <v>15.8</v>
      </c>
    </row>
    <row r="60" spans="1:32" ht="15.75">
      <c r="A60" s="43">
        <v>70</v>
      </c>
      <c r="B60" s="43">
        <v>70</v>
      </c>
      <c r="C60" s="43" t="s">
        <v>12</v>
      </c>
      <c r="D60" s="43">
        <v>2215</v>
      </c>
      <c r="E60" s="43">
        <v>10.44</v>
      </c>
      <c r="G60" s="43">
        <v>1.1821999999999999</v>
      </c>
      <c r="H60" s="43">
        <v>6.3800000000000003E-3</v>
      </c>
      <c r="I60" s="43">
        <v>1.5409999999999999</v>
      </c>
      <c r="J60" s="43">
        <v>147.60499999999999</v>
      </c>
      <c r="K60" s="43" t="s">
        <v>14</v>
      </c>
      <c r="L60" s="49">
        <v>44564.873611111114</v>
      </c>
      <c r="M60" s="43">
        <v>2215</v>
      </c>
      <c r="R60" s="2"/>
      <c r="S60" s="27"/>
      <c r="T60" s="26"/>
      <c r="U60" s="18"/>
      <c r="V60" s="18"/>
      <c r="X60" s="2"/>
      <c r="Y60" s="2"/>
      <c r="Z60" s="2"/>
      <c r="AA60" s="2"/>
      <c r="AB60" s="2"/>
      <c r="AC60" s="2"/>
      <c r="AD60" s="2"/>
      <c r="AE60" s="73"/>
      <c r="AF60" s="2"/>
    </row>
    <row r="61" spans="1:32">
      <c r="A61" s="60">
        <v>72</v>
      </c>
      <c r="B61" s="60">
        <v>72</v>
      </c>
      <c r="C61" s="60" t="s">
        <v>12</v>
      </c>
      <c r="D61" s="60">
        <v>2216</v>
      </c>
      <c r="E61" s="60">
        <v>10.33</v>
      </c>
      <c r="F61" s="60"/>
      <c r="G61" s="60">
        <v>0.90822999999999998</v>
      </c>
      <c r="H61" s="60">
        <v>3.7200000000000002E-3</v>
      </c>
      <c r="I61" s="60">
        <v>1.1830000000000001</v>
      </c>
      <c r="J61" s="60">
        <v>114.521</v>
      </c>
      <c r="K61" s="60" t="s">
        <v>14</v>
      </c>
      <c r="L61" s="61">
        <v>44564.885416666664</v>
      </c>
      <c r="M61" s="60">
        <v>2216</v>
      </c>
      <c r="N61" s="60">
        <f>AVERAGE(J61:J63)</f>
        <v>113.42200000000001</v>
      </c>
      <c r="O61" s="60">
        <f>_xlfn.STDEV.P(J61:J63)</f>
        <v>0.96829988467760431</v>
      </c>
      <c r="P61" s="60">
        <f>O61/N61*100</f>
        <v>0.85371434525718481</v>
      </c>
      <c r="R61" s="50">
        <v>2216</v>
      </c>
      <c r="S61" s="51">
        <v>44315</v>
      </c>
      <c r="T61" s="52" t="s">
        <v>54</v>
      </c>
      <c r="U61" s="53">
        <v>34.209637000000001</v>
      </c>
      <c r="V61" s="53">
        <v>-77.931629999999998</v>
      </c>
      <c r="W61" s="50"/>
      <c r="X61" s="50" t="s">
        <v>50</v>
      </c>
      <c r="Y61" s="50">
        <v>352.8</v>
      </c>
      <c r="Z61" s="50">
        <v>190.8</v>
      </c>
      <c r="AA61" s="50">
        <v>97</v>
      </c>
      <c r="AB61" s="50">
        <v>27</v>
      </c>
      <c r="AC61" s="50">
        <v>55.6</v>
      </c>
      <c r="AD61" s="50">
        <v>33</v>
      </c>
      <c r="AE61" s="50">
        <v>37.799999999999997</v>
      </c>
      <c r="AF61" s="50">
        <v>25.7</v>
      </c>
    </row>
    <row r="62" spans="1:32">
      <c r="A62" s="60">
        <v>95</v>
      </c>
      <c r="B62" s="60">
        <v>95</v>
      </c>
      <c r="C62" s="60" t="s">
        <v>12</v>
      </c>
      <c r="D62" s="60">
        <v>2216</v>
      </c>
      <c r="E62" s="60">
        <v>9.6999999999999993</v>
      </c>
      <c r="F62" s="60"/>
      <c r="G62" s="60">
        <v>0.83601999999999999</v>
      </c>
      <c r="H62" s="60">
        <v>4.3299999999999996E-3</v>
      </c>
      <c r="I62" s="60">
        <v>1.0880000000000001</v>
      </c>
      <c r="J62" s="60">
        <v>112.16500000000001</v>
      </c>
      <c r="K62" s="60" t="s">
        <v>14</v>
      </c>
      <c r="L62" s="61">
        <v>44565.484722222223</v>
      </c>
      <c r="M62" s="62" t="s">
        <v>71</v>
      </c>
      <c r="N62" s="60"/>
      <c r="O62" s="60"/>
      <c r="P62" s="60"/>
      <c r="R62" s="50"/>
      <c r="S62" s="51"/>
      <c r="T62" s="52"/>
      <c r="U62" s="53"/>
      <c r="V62" s="53"/>
      <c r="W62" s="50"/>
      <c r="X62" s="50"/>
      <c r="Y62" s="50"/>
      <c r="Z62" s="50"/>
      <c r="AA62" s="50"/>
      <c r="AB62" s="50"/>
      <c r="AC62" s="50"/>
      <c r="AD62" s="50"/>
      <c r="AE62" s="50"/>
      <c r="AF62" s="50"/>
    </row>
    <row r="63" spans="1:32">
      <c r="A63" s="60">
        <v>96</v>
      </c>
      <c r="B63" s="60">
        <v>96</v>
      </c>
      <c r="C63" s="60" t="s">
        <v>12</v>
      </c>
      <c r="D63" s="60">
        <v>2216</v>
      </c>
      <c r="E63" s="60">
        <v>9.7200000000000006</v>
      </c>
      <c r="F63" s="60"/>
      <c r="G63" s="60">
        <v>0.84772000000000003</v>
      </c>
      <c r="H63" s="60">
        <v>3.9699999999999996E-3</v>
      </c>
      <c r="I63" s="60">
        <v>1.1040000000000001</v>
      </c>
      <c r="J63" s="60">
        <v>113.58</v>
      </c>
      <c r="K63" s="60" t="s">
        <v>14</v>
      </c>
      <c r="L63" s="61">
        <v>44565.490277777775</v>
      </c>
      <c r="M63" s="62" t="s">
        <v>71</v>
      </c>
      <c r="N63" s="60"/>
      <c r="O63" s="60"/>
      <c r="P63" s="60"/>
      <c r="R63" s="50"/>
      <c r="S63" s="51"/>
      <c r="T63" s="52"/>
      <c r="U63" s="53"/>
      <c r="V63" s="53"/>
      <c r="W63" s="50"/>
      <c r="X63" s="50"/>
      <c r="Y63" s="50"/>
      <c r="Z63" s="50"/>
      <c r="AA63" s="50"/>
      <c r="AB63" s="50"/>
      <c r="AC63" s="50"/>
      <c r="AD63" s="50"/>
      <c r="AE63" s="50"/>
      <c r="AF63" s="50"/>
    </row>
    <row r="64" spans="1:32">
      <c r="A64" s="43">
        <v>21</v>
      </c>
      <c r="B64" s="43">
        <v>21</v>
      </c>
      <c r="C64" s="43" t="s">
        <v>12</v>
      </c>
      <c r="D64" s="43">
        <v>2217</v>
      </c>
      <c r="E64" s="43">
        <v>10</v>
      </c>
      <c r="G64" s="43">
        <v>0.32157000000000002</v>
      </c>
      <c r="H64" s="43">
        <v>2.7000000000000001E-3</v>
      </c>
      <c r="I64" s="43">
        <v>0.41599999999999998</v>
      </c>
      <c r="J64" s="43">
        <v>41.6</v>
      </c>
      <c r="K64" s="43" t="s">
        <v>14</v>
      </c>
      <c r="L64" s="49">
        <v>44522.763194444444</v>
      </c>
      <c r="M64" s="43">
        <v>2217</v>
      </c>
      <c r="N64" s="43">
        <f>AVERAGE(J64:J65)</f>
        <v>40.9925</v>
      </c>
      <c r="O64" s="43">
        <f>_xlfn.STDEV.P(J64:J65)</f>
        <v>0.60750000000000171</v>
      </c>
      <c r="P64" s="43">
        <f>O64/N64*100</f>
        <v>1.4819784106848854</v>
      </c>
      <c r="R64" s="50">
        <v>2217</v>
      </c>
      <c r="S64" s="51">
        <v>44332</v>
      </c>
      <c r="T64" s="52" t="s">
        <v>54</v>
      </c>
      <c r="U64" s="53">
        <v>34.205601999999999</v>
      </c>
      <c r="V64" s="53">
        <v>-77.935957000000002</v>
      </c>
      <c r="W64" s="50"/>
      <c r="X64" s="50" t="s">
        <v>50</v>
      </c>
      <c r="Y64" s="50">
        <v>190.6</v>
      </c>
      <c r="Z64" s="50">
        <v>96.8</v>
      </c>
      <c r="AA64" s="50">
        <v>46.4</v>
      </c>
      <c r="AB64" s="50">
        <v>14.9</v>
      </c>
      <c r="AC64" s="50">
        <v>25.6</v>
      </c>
      <c r="AD64" s="50">
        <v>14.3</v>
      </c>
      <c r="AE64" s="50">
        <v>15.5</v>
      </c>
      <c r="AF64" s="50">
        <v>12</v>
      </c>
    </row>
    <row r="65" spans="1:32">
      <c r="A65" s="43">
        <v>22</v>
      </c>
      <c r="B65" s="43">
        <v>22</v>
      </c>
      <c r="C65" s="43" t="s">
        <v>12</v>
      </c>
      <c r="D65" s="43">
        <v>2217</v>
      </c>
      <c r="E65" s="43">
        <v>10.4</v>
      </c>
      <c r="G65" s="43">
        <v>0.32479000000000002</v>
      </c>
      <c r="H65" s="43">
        <v>1.9599999999999999E-3</v>
      </c>
      <c r="I65" s="43">
        <v>0.42</v>
      </c>
      <c r="J65" s="43">
        <v>40.384999999999998</v>
      </c>
      <c r="K65" s="43" t="s">
        <v>14</v>
      </c>
      <c r="L65" s="49">
        <v>44522.768750000003</v>
      </c>
      <c r="M65" s="43">
        <v>2217</v>
      </c>
      <c r="R65" s="50"/>
      <c r="S65" s="51"/>
      <c r="T65" s="52"/>
      <c r="U65" s="53"/>
      <c r="V65" s="53"/>
      <c r="W65" s="50"/>
      <c r="X65" s="50"/>
      <c r="Y65" s="50"/>
      <c r="Z65" s="50"/>
      <c r="AA65" s="50"/>
      <c r="AB65" s="50"/>
      <c r="AC65" s="50"/>
      <c r="AD65" s="50"/>
      <c r="AE65" s="50"/>
      <c r="AF65" s="50"/>
    </row>
    <row r="66" spans="1:32">
      <c r="A66" s="43">
        <v>23</v>
      </c>
      <c r="B66" s="43">
        <v>23</v>
      </c>
      <c r="C66" s="43" t="s">
        <v>12</v>
      </c>
      <c r="D66" s="43">
        <v>2218</v>
      </c>
      <c r="E66" s="43">
        <v>10.6</v>
      </c>
      <c r="G66" s="43">
        <v>7.4555199999999999</v>
      </c>
      <c r="H66" s="43">
        <v>4.0030000000000003E-2</v>
      </c>
      <c r="I66" s="43">
        <v>9.7469999999999999</v>
      </c>
      <c r="J66" s="43">
        <v>919.52800000000002</v>
      </c>
      <c r="K66" s="43" t="s">
        <v>14</v>
      </c>
      <c r="L66" s="49">
        <v>44522.775000000001</v>
      </c>
      <c r="M66" s="43">
        <v>2218</v>
      </c>
      <c r="N66" s="43">
        <f>AVERAGE(J66:J67)</f>
        <v>920.55349999999999</v>
      </c>
      <c r="O66" s="43">
        <f>_xlfn.STDEV.P(J66:J67)</f>
        <v>1.0254999999999654</v>
      </c>
      <c r="P66" s="43">
        <f>O66/N66*100</f>
        <v>0.11140036945163595</v>
      </c>
      <c r="R66" s="50">
        <v>2218</v>
      </c>
      <c r="S66" s="51">
        <v>44333</v>
      </c>
      <c r="T66" s="52" t="s">
        <v>51</v>
      </c>
      <c r="U66" s="53">
        <v>34.294727999999999</v>
      </c>
      <c r="V66" s="53">
        <v>-78.474632999999997</v>
      </c>
      <c r="W66" s="50"/>
      <c r="X66" s="50" t="s">
        <v>50</v>
      </c>
      <c r="Y66" s="50">
        <v>206</v>
      </c>
      <c r="Z66" s="50">
        <v>117.1</v>
      </c>
      <c r="AA66" s="50">
        <v>50.9</v>
      </c>
      <c r="AB66" s="50">
        <v>16.600000000000001</v>
      </c>
      <c r="AC66" s="50">
        <v>28.5</v>
      </c>
      <c r="AD66" s="50">
        <v>16</v>
      </c>
      <c r="AE66" s="50">
        <v>18.2</v>
      </c>
      <c r="AF66" s="50">
        <v>12.9</v>
      </c>
    </row>
    <row r="67" spans="1:32">
      <c r="A67" s="43">
        <v>24</v>
      </c>
      <c r="B67" s="43">
        <v>24</v>
      </c>
      <c r="C67" s="43" t="s">
        <v>12</v>
      </c>
      <c r="D67" s="43">
        <v>2218</v>
      </c>
      <c r="E67" s="43">
        <v>11.4</v>
      </c>
      <c r="G67" s="43">
        <v>7.7946600000000004</v>
      </c>
      <c r="H67" s="43">
        <v>4.0289999999999999E-2</v>
      </c>
      <c r="I67" s="43">
        <v>10.506</v>
      </c>
      <c r="J67" s="43">
        <v>921.57899999999995</v>
      </c>
      <c r="K67" s="43" t="s">
        <v>21</v>
      </c>
      <c r="L67" s="49">
        <v>44522.780555555553</v>
      </c>
      <c r="M67" s="43">
        <v>2218</v>
      </c>
      <c r="R67" s="50"/>
      <c r="S67" s="51"/>
      <c r="T67" s="52"/>
      <c r="U67" s="53"/>
      <c r="V67" s="53"/>
      <c r="W67" s="50"/>
      <c r="X67" s="50"/>
      <c r="Y67" s="50"/>
      <c r="Z67" s="50"/>
      <c r="AA67" s="50"/>
      <c r="AB67" s="50"/>
      <c r="AC67" s="50"/>
      <c r="AD67" s="50"/>
      <c r="AE67" s="50"/>
      <c r="AF67" s="50"/>
    </row>
    <row r="68" spans="1:32">
      <c r="A68" s="43">
        <v>27</v>
      </c>
      <c r="B68" s="43">
        <v>27</v>
      </c>
      <c r="C68" s="43" t="s">
        <v>12</v>
      </c>
      <c r="D68" s="43">
        <v>2219</v>
      </c>
      <c r="E68" s="43">
        <v>11.5</v>
      </c>
      <c r="G68" s="43">
        <v>4.8336499999999996</v>
      </c>
      <c r="H68" s="43">
        <v>2.495E-2</v>
      </c>
      <c r="I68" s="43">
        <v>6.3170000000000002</v>
      </c>
      <c r="J68" s="43">
        <v>549.30399999999997</v>
      </c>
      <c r="K68" s="43" t="s">
        <v>14</v>
      </c>
      <c r="L68" s="49">
        <v>44522.797222222223</v>
      </c>
      <c r="M68" s="43">
        <v>2219</v>
      </c>
      <c r="N68" s="43">
        <f>AVERAGE(J68:J69)</f>
        <v>550.51549999999997</v>
      </c>
      <c r="O68" s="43">
        <f>_xlfn.STDEV.P(J68:J69)</f>
        <v>1.2115000000000009</v>
      </c>
      <c r="P68" s="43">
        <f>O68/N68*100</f>
        <v>0.22006646497691726</v>
      </c>
      <c r="R68" s="50">
        <v>2219</v>
      </c>
      <c r="S68" s="13">
        <v>44333</v>
      </c>
      <c r="T68" s="14" t="s">
        <v>51</v>
      </c>
      <c r="U68" s="15">
        <v>34.294727999999999</v>
      </c>
      <c r="V68" s="15">
        <v>-78.474301999999994</v>
      </c>
      <c r="W68" s="50"/>
      <c r="X68" s="12" t="s">
        <v>50</v>
      </c>
      <c r="Y68" s="12">
        <v>134</v>
      </c>
      <c r="Z68" s="12">
        <v>68</v>
      </c>
      <c r="AA68" s="12">
        <v>31.8</v>
      </c>
      <c r="AB68" s="12">
        <v>10.4</v>
      </c>
      <c r="AC68" s="12">
        <v>17.8</v>
      </c>
      <c r="AD68" s="12">
        <v>9.8000000000000007</v>
      </c>
      <c r="AE68" s="12">
        <v>8.4</v>
      </c>
      <c r="AF68" s="12">
        <v>7.2</v>
      </c>
    </row>
    <row r="69" spans="1:32">
      <c r="A69" s="43">
        <v>28</v>
      </c>
      <c r="B69" s="43">
        <v>28</v>
      </c>
      <c r="C69" s="43" t="s">
        <v>12</v>
      </c>
      <c r="D69" s="43">
        <v>2219</v>
      </c>
      <c r="E69" s="43">
        <v>11</v>
      </c>
      <c r="G69" s="43">
        <v>4.6437900000000001</v>
      </c>
      <c r="H69" s="43">
        <v>2.393E-2</v>
      </c>
      <c r="I69" s="43">
        <v>6.069</v>
      </c>
      <c r="J69" s="43">
        <v>551.72699999999998</v>
      </c>
      <c r="K69" s="43" t="s">
        <v>14</v>
      </c>
      <c r="L69" s="49">
        <v>44522.803472222222</v>
      </c>
      <c r="M69" s="43">
        <v>2219</v>
      </c>
      <c r="R69" s="50"/>
      <c r="S69" s="51"/>
      <c r="T69" s="52"/>
      <c r="U69" s="53"/>
      <c r="V69" s="53"/>
      <c r="W69" s="50"/>
      <c r="X69" s="50"/>
      <c r="Y69" s="50"/>
      <c r="Z69" s="50"/>
      <c r="AA69" s="50"/>
      <c r="AB69" s="50"/>
      <c r="AC69" s="50"/>
      <c r="AD69" s="50"/>
      <c r="AE69" s="50"/>
      <c r="AF69" s="50"/>
    </row>
    <row r="70" spans="1:32">
      <c r="A70" s="43">
        <v>29</v>
      </c>
      <c r="B70" s="43">
        <v>29</v>
      </c>
      <c r="C70" s="43" t="s">
        <v>12</v>
      </c>
      <c r="D70" s="43">
        <v>2220</v>
      </c>
      <c r="E70" s="43">
        <v>10.7</v>
      </c>
      <c r="G70" s="43">
        <v>7.4989699999999999</v>
      </c>
      <c r="H70" s="43">
        <v>4.0059999999999998E-2</v>
      </c>
      <c r="I70" s="43">
        <v>9.8030000000000008</v>
      </c>
      <c r="J70" s="43">
        <v>916.16800000000001</v>
      </c>
      <c r="K70" s="43" t="s">
        <v>14</v>
      </c>
      <c r="L70" s="49">
        <v>44522.809027777781</v>
      </c>
      <c r="M70" s="43">
        <v>2220</v>
      </c>
      <c r="N70" s="43">
        <f>AVERAGE(J70:J71)</f>
        <v>945.87699999999995</v>
      </c>
      <c r="O70" s="43">
        <f>_xlfn.STDEV.P(J70:J71)</f>
        <v>29.709000000000003</v>
      </c>
      <c r="P70" s="43">
        <f>O70/N70*100</f>
        <v>3.1408946406350937</v>
      </c>
      <c r="R70" s="50">
        <v>2220</v>
      </c>
      <c r="S70" s="51">
        <v>44333</v>
      </c>
      <c r="T70" s="52" t="s">
        <v>51</v>
      </c>
      <c r="U70" s="53">
        <v>34.308266000000003</v>
      </c>
      <c r="V70" s="53">
        <v>-78.550303999999997</v>
      </c>
      <c r="W70" s="50"/>
      <c r="X70" s="50" t="s">
        <v>50</v>
      </c>
      <c r="Y70" s="50">
        <v>281.7</v>
      </c>
      <c r="Z70" s="50">
        <v>147.5</v>
      </c>
      <c r="AA70" s="50">
        <v>69.599999999999994</v>
      </c>
      <c r="AB70" s="50">
        <v>20.7</v>
      </c>
      <c r="AC70" s="50">
        <v>39.6</v>
      </c>
      <c r="AD70" s="50">
        <v>23.8</v>
      </c>
      <c r="AE70" s="50">
        <v>25.8</v>
      </c>
      <c r="AF70" s="50">
        <v>18.100000000000001</v>
      </c>
    </row>
    <row r="71" spans="1:32">
      <c r="A71" s="43">
        <v>30</v>
      </c>
      <c r="B71" s="43">
        <v>30</v>
      </c>
      <c r="C71" s="43" t="s">
        <v>12</v>
      </c>
      <c r="D71" s="43">
        <v>2220</v>
      </c>
      <c r="E71" s="43">
        <v>11.1</v>
      </c>
      <c r="G71" s="43">
        <v>7.8647200000000002</v>
      </c>
      <c r="H71" s="43">
        <v>4.1540000000000001E-2</v>
      </c>
      <c r="I71" s="43">
        <v>10.829000000000001</v>
      </c>
      <c r="J71" s="43">
        <v>975.58600000000001</v>
      </c>
      <c r="K71" s="43" t="s">
        <v>21</v>
      </c>
      <c r="L71" s="49">
        <v>44522.814583333333</v>
      </c>
      <c r="M71" s="43">
        <v>2220</v>
      </c>
      <c r="R71" s="50"/>
      <c r="S71" s="51"/>
      <c r="T71" s="52"/>
      <c r="U71" s="53"/>
      <c r="V71" s="53"/>
      <c r="W71" s="50"/>
      <c r="X71" s="50"/>
      <c r="Y71" s="50"/>
      <c r="Z71" s="50"/>
      <c r="AA71" s="50"/>
      <c r="AB71" s="50"/>
      <c r="AC71" s="50"/>
      <c r="AD71" s="50"/>
      <c r="AE71" s="50"/>
      <c r="AF71" s="50"/>
    </row>
    <row r="72" spans="1:32">
      <c r="A72" s="43">
        <v>31</v>
      </c>
      <c r="B72" s="43">
        <v>31</v>
      </c>
      <c r="C72" s="43" t="s">
        <v>12</v>
      </c>
      <c r="D72" s="43">
        <v>2221</v>
      </c>
      <c r="E72" s="43">
        <v>10.3</v>
      </c>
      <c r="G72" s="43">
        <v>1.4713400000000001</v>
      </c>
      <c r="H72" s="43">
        <v>7.0699999999999999E-3</v>
      </c>
      <c r="I72" s="43">
        <v>1.919</v>
      </c>
      <c r="J72" s="43">
        <v>186.31100000000001</v>
      </c>
      <c r="K72" s="43" t="s">
        <v>14</v>
      </c>
      <c r="L72" s="49">
        <v>44522.820833333331</v>
      </c>
      <c r="M72" s="43">
        <v>2221</v>
      </c>
      <c r="N72" s="43">
        <f>AVERAGE(J72:J73)</f>
        <v>187.10050000000001</v>
      </c>
      <c r="O72" s="43">
        <f>_xlfn.STDEV.P(J72:J73)</f>
        <v>0.78949999999998965</v>
      </c>
      <c r="P72" s="43">
        <f>O72/N72*100</f>
        <v>0.42196573499268558</v>
      </c>
      <c r="R72" s="50">
        <v>2221</v>
      </c>
      <c r="S72" s="51">
        <v>44333</v>
      </c>
      <c r="T72" s="52" t="s">
        <v>51</v>
      </c>
      <c r="U72" s="53">
        <v>34.3033888</v>
      </c>
      <c r="V72" s="53">
        <v>-78.552898499999998</v>
      </c>
      <c r="W72" s="50"/>
      <c r="X72" s="50" t="s">
        <v>50</v>
      </c>
      <c r="Y72" s="50">
        <v>160.1</v>
      </c>
      <c r="Z72" s="50">
        <v>81.5</v>
      </c>
      <c r="AA72" s="50">
        <v>37.9</v>
      </c>
      <c r="AB72" s="50">
        <v>11.3</v>
      </c>
      <c r="AC72" s="50">
        <v>21.2</v>
      </c>
      <c r="AD72" s="50">
        <v>11.7</v>
      </c>
      <c r="AE72" s="50">
        <v>12.7</v>
      </c>
      <c r="AF72" s="50">
        <v>9.5</v>
      </c>
    </row>
    <row r="73" spans="1:32">
      <c r="A73" s="43">
        <v>32</v>
      </c>
      <c r="B73" s="43">
        <v>32</v>
      </c>
      <c r="C73" s="43" t="s">
        <v>12</v>
      </c>
      <c r="D73" s="43">
        <v>2221</v>
      </c>
      <c r="E73" s="43">
        <v>10.9</v>
      </c>
      <c r="G73" s="43">
        <v>1.5694999999999999</v>
      </c>
      <c r="H73" s="43">
        <v>7.8499999999999993E-3</v>
      </c>
      <c r="I73" s="43">
        <v>2.048</v>
      </c>
      <c r="J73" s="43">
        <v>187.89</v>
      </c>
      <c r="K73" s="43" t="s">
        <v>14</v>
      </c>
      <c r="L73" s="49">
        <v>44522.82708333333</v>
      </c>
      <c r="M73" s="43">
        <v>2221</v>
      </c>
      <c r="R73" s="50"/>
      <c r="S73" s="51"/>
      <c r="T73" s="52"/>
      <c r="U73" s="53"/>
      <c r="V73" s="53"/>
      <c r="W73" s="50"/>
      <c r="X73" s="50"/>
      <c r="Y73" s="50"/>
      <c r="Z73" s="50"/>
      <c r="AA73" s="50"/>
      <c r="AB73" s="50"/>
      <c r="AC73" s="50"/>
      <c r="AD73" s="50"/>
      <c r="AE73" s="50"/>
      <c r="AF73" s="50"/>
    </row>
    <row r="74" spans="1:32">
      <c r="A74" s="43">
        <v>33</v>
      </c>
      <c r="B74" s="43">
        <v>33</v>
      </c>
      <c r="C74" s="43" t="s">
        <v>12</v>
      </c>
      <c r="D74" s="43">
        <v>2222</v>
      </c>
      <c r="E74" s="43">
        <v>10.1</v>
      </c>
      <c r="G74" s="43">
        <v>4.1486700000000001</v>
      </c>
      <c r="H74" s="43">
        <v>2.0549999999999999E-2</v>
      </c>
      <c r="I74" s="43">
        <v>5.4210000000000003</v>
      </c>
      <c r="J74" s="43">
        <v>536.73299999999995</v>
      </c>
      <c r="K74" s="43" t="s">
        <v>14</v>
      </c>
      <c r="L74" s="49">
        <v>44522.832638888889</v>
      </c>
      <c r="M74" s="43">
        <v>2222</v>
      </c>
      <c r="N74" s="43">
        <f>AVERAGE(J74:J75)</f>
        <v>526.1869999999999</v>
      </c>
      <c r="O74" s="43">
        <f>_xlfn.STDEV.P(J74:J75)</f>
        <v>10.545999999999992</v>
      </c>
      <c r="P74" s="43">
        <f>O74/N74*100</f>
        <v>2.0042304351874893</v>
      </c>
      <c r="R74" s="50">
        <v>2222</v>
      </c>
      <c r="S74" s="51">
        <v>44333</v>
      </c>
      <c r="T74" s="52" t="s">
        <v>51</v>
      </c>
      <c r="U74" s="53">
        <v>34.298856100000002</v>
      </c>
      <c r="V74" s="53">
        <v>-78.553762500000005</v>
      </c>
      <c r="W74" s="50"/>
      <c r="X74" s="50" t="s">
        <v>53</v>
      </c>
      <c r="Y74" s="50">
        <v>241.4</v>
      </c>
      <c r="Z74" s="50">
        <v>128.6</v>
      </c>
      <c r="AA74" s="50">
        <v>58.6</v>
      </c>
      <c r="AB74" s="50">
        <v>19.399999999999999</v>
      </c>
      <c r="AC74" s="50">
        <v>34</v>
      </c>
      <c r="AD74" s="50">
        <v>19.7</v>
      </c>
      <c r="AE74" s="50">
        <v>22</v>
      </c>
      <c r="AF74" s="50">
        <v>16</v>
      </c>
    </row>
    <row r="75" spans="1:32">
      <c r="A75" s="43">
        <v>34</v>
      </c>
      <c r="B75" s="43">
        <v>34</v>
      </c>
      <c r="C75" s="43" t="s">
        <v>12</v>
      </c>
      <c r="D75" s="43">
        <v>2222</v>
      </c>
      <c r="E75" s="43">
        <v>11.7</v>
      </c>
      <c r="G75" s="43">
        <v>4.61646</v>
      </c>
      <c r="H75" s="43">
        <v>2.3789999999999999E-2</v>
      </c>
      <c r="I75" s="43">
        <v>6.0330000000000004</v>
      </c>
      <c r="J75" s="43">
        <v>515.64099999999996</v>
      </c>
      <c r="K75" s="43" t="s">
        <v>14</v>
      </c>
      <c r="L75" s="49">
        <v>44522.838194444441</v>
      </c>
      <c r="M75" s="43">
        <v>2222</v>
      </c>
      <c r="R75" s="50"/>
      <c r="S75" s="51"/>
      <c r="T75" s="52"/>
      <c r="U75" s="53"/>
      <c r="V75" s="53"/>
      <c r="W75" s="50"/>
      <c r="X75" s="50"/>
      <c r="Y75" s="50"/>
      <c r="Z75" s="50"/>
      <c r="AA75" s="50"/>
      <c r="AB75" s="50"/>
      <c r="AC75" s="50"/>
      <c r="AD75" s="50"/>
      <c r="AE75" s="50"/>
      <c r="AF75" s="50"/>
    </row>
    <row r="76" spans="1:32">
      <c r="A76" s="43">
        <v>35</v>
      </c>
      <c r="B76" s="43">
        <v>35</v>
      </c>
      <c r="C76" s="43" t="s">
        <v>12</v>
      </c>
      <c r="D76" s="43">
        <v>2224</v>
      </c>
      <c r="E76" s="43">
        <v>10.7</v>
      </c>
      <c r="G76" s="43">
        <v>5.44773</v>
      </c>
      <c r="H76" s="43">
        <v>2.896E-2</v>
      </c>
      <c r="I76" s="43">
        <v>7.12</v>
      </c>
      <c r="J76" s="43">
        <v>665.42100000000005</v>
      </c>
      <c r="K76" s="43" t="s">
        <v>14</v>
      </c>
      <c r="L76" s="49">
        <v>44522.84375</v>
      </c>
      <c r="M76" s="43">
        <v>2224</v>
      </c>
      <c r="N76" s="43">
        <f>AVERAGE(J76:J77)</f>
        <v>685.42499999999995</v>
      </c>
      <c r="O76" s="43">
        <f>_xlfn.STDEV.P(J76:J77)</f>
        <v>20.003999999999962</v>
      </c>
      <c r="P76" s="43">
        <f>O76/N76*100</f>
        <v>2.9184812342707027</v>
      </c>
      <c r="R76" s="50"/>
      <c r="S76" s="51"/>
      <c r="T76" s="52"/>
      <c r="U76" s="53"/>
      <c r="V76" s="53"/>
      <c r="W76" s="50"/>
      <c r="X76" s="50"/>
      <c r="Y76" s="50"/>
      <c r="Z76" s="50"/>
      <c r="AA76" s="50"/>
      <c r="AB76" s="50"/>
      <c r="AC76" s="50"/>
      <c r="AD76" s="50"/>
      <c r="AE76" s="50"/>
      <c r="AF76" s="50"/>
    </row>
    <row r="77" spans="1:32">
      <c r="A77" s="43">
        <v>36</v>
      </c>
      <c r="B77" s="43">
        <v>36</v>
      </c>
      <c r="C77" s="43" t="s">
        <v>12</v>
      </c>
      <c r="D77" s="43">
        <v>2224</v>
      </c>
      <c r="E77" s="43">
        <v>10.5</v>
      </c>
      <c r="G77" s="43">
        <v>5.6664599999999998</v>
      </c>
      <c r="H77" s="43">
        <v>2.8719999999999999E-2</v>
      </c>
      <c r="I77" s="43">
        <v>7.407</v>
      </c>
      <c r="J77" s="43">
        <v>705.42899999999997</v>
      </c>
      <c r="K77" s="43" t="s">
        <v>14</v>
      </c>
      <c r="L77" s="49">
        <v>44522.85</v>
      </c>
      <c r="M77" s="43">
        <v>2224</v>
      </c>
      <c r="R77" s="50"/>
      <c r="S77" s="51"/>
      <c r="T77" s="52"/>
      <c r="U77" s="53"/>
      <c r="V77" s="53"/>
      <c r="W77" s="50"/>
      <c r="X77" s="50"/>
      <c r="Y77" s="50"/>
      <c r="Z77" s="50"/>
      <c r="AA77" s="50"/>
      <c r="AB77" s="50"/>
      <c r="AC77" s="50"/>
      <c r="AD77" s="50"/>
      <c r="AE77" s="50"/>
      <c r="AF77" s="50"/>
    </row>
    <row r="78" spans="1:32">
      <c r="A78" s="43">
        <v>39</v>
      </c>
      <c r="B78" s="43">
        <v>39</v>
      </c>
      <c r="C78" s="43" t="s">
        <v>12</v>
      </c>
      <c r="D78" s="43">
        <v>2225</v>
      </c>
      <c r="E78" s="43">
        <v>10.7</v>
      </c>
      <c r="G78" s="43">
        <v>3.8281399999999999</v>
      </c>
      <c r="H78" s="43">
        <v>1.9230000000000001E-2</v>
      </c>
      <c r="I78" s="43">
        <v>5.0019999999999998</v>
      </c>
      <c r="J78" s="43">
        <v>467.47699999999998</v>
      </c>
      <c r="K78" s="43" t="s">
        <v>14</v>
      </c>
      <c r="L78" s="49">
        <v>44522.866666666669</v>
      </c>
      <c r="M78" s="43">
        <v>2225</v>
      </c>
      <c r="N78" s="43">
        <f>AVERAGE(J78:J79)</f>
        <v>459.73849999999999</v>
      </c>
      <c r="O78" s="43">
        <f>_xlfn.STDEV.P(J78:J79)</f>
        <v>7.7384999999999877</v>
      </c>
      <c r="P78" s="43">
        <f>O78/N78*100</f>
        <v>1.6832394937556865</v>
      </c>
      <c r="R78" s="50">
        <v>2225</v>
      </c>
      <c r="S78" s="51">
        <v>44333</v>
      </c>
      <c r="T78" s="52" t="s">
        <v>51</v>
      </c>
      <c r="U78" s="53">
        <v>34.290376600000002</v>
      </c>
      <c r="V78" s="53">
        <v>-78.472400100000002</v>
      </c>
      <c r="W78" s="50"/>
      <c r="X78" s="50" t="s">
        <v>50</v>
      </c>
      <c r="Y78" s="50">
        <v>145.80000000000001</v>
      </c>
      <c r="Z78" s="50">
        <v>75.400000000000006</v>
      </c>
      <c r="AA78" s="50">
        <v>32</v>
      </c>
      <c r="AB78" s="50">
        <v>10.8</v>
      </c>
      <c r="AC78" s="50">
        <v>19.100000000000001</v>
      </c>
      <c r="AD78" s="50">
        <v>10.7</v>
      </c>
      <c r="AE78" s="50">
        <v>11</v>
      </c>
      <c r="AF78" s="50">
        <v>9.5</v>
      </c>
    </row>
    <row r="79" spans="1:32">
      <c r="A79" s="43">
        <v>40</v>
      </c>
      <c r="B79" s="43">
        <v>40</v>
      </c>
      <c r="C79" s="43" t="s">
        <v>12</v>
      </c>
      <c r="D79" s="43">
        <v>2225</v>
      </c>
      <c r="E79" s="43">
        <v>12</v>
      </c>
      <c r="G79" s="43">
        <v>4.1507800000000001</v>
      </c>
      <c r="H79" s="43">
        <v>2.1100000000000001E-2</v>
      </c>
      <c r="I79" s="43">
        <v>5.4240000000000004</v>
      </c>
      <c r="J79" s="43">
        <v>452</v>
      </c>
      <c r="K79" s="43" t="s">
        <v>14</v>
      </c>
      <c r="L79" s="49">
        <v>44522.872916666667</v>
      </c>
      <c r="M79" s="43">
        <v>2225</v>
      </c>
      <c r="R79" s="50"/>
      <c r="S79" s="51"/>
      <c r="T79" s="52"/>
      <c r="U79" s="53"/>
      <c r="V79" s="53"/>
      <c r="W79" s="50"/>
      <c r="X79" s="50"/>
      <c r="Y79" s="50"/>
      <c r="Z79" s="50"/>
      <c r="AA79" s="50"/>
      <c r="AB79" s="50"/>
      <c r="AC79" s="50"/>
      <c r="AD79" s="50"/>
      <c r="AE79" s="50"/>
      <c r="AF79" s="50"/>
    </row>
    <row r="80" spans="1:32">
      <c r="A80" s="43">
        <v>41</v>
      </c>
      <c r="B80" s="43">
        <v>41</v>
      </c>
      <c r="C80" s="43" t="s">
        <v>12</v>
      </c>
      <c r="D80" s="43">
        <v>2226</v>
      </c>
      <c r="E80" s="43">
        <v>10.6</v>
      </c>
      <c r="G80" s="43">
        <v>1.81297</v>
      </c>
      <c r="H80" s="43">
        <v>9.8099999999999993E-3</v>
      </c>
      <c r="I80" s="43">
        <v>2.3660000000000001</v>
      </c>
      <c r="J80" s="43">
        <v>223.208</v>
      </c>
      <c r="K80" s="43" t="s">
        <v>14</v>
      </c>
      <c r="L80" s="49">
        <v>44522.879166666666</v>
      </c>
      <c r="M80" s="43">
        <v>2226</v>
      </c>
      <c r="N80" s="43">
        <f>AVERAGE(J80:J81)</f>
        <v>216.22649999999999</v>
      </c>
      <c r="O80" s="43">
        <f>_xlfn.STDEV.P(J80:J81)</f>
        <v>6.9814999999999969</v>
      </c>
      <c r="P80" s="43">
        <f>O80/N80*100</f>
        <v>3.2287901806670307</v>
      </c>
      <c r="R80" s="50">
        <v>2226</v>
      </c>
      <c r="S80" s="51">
        <v>44335</v>
      </c>
      <c r="T80" s="52" t="s">
        <v>51</v>
      </c>
      <c r="U80" s="53">
        <v>34.283321000000001</v>
      </c>
      <c r="V80" s="53">
        <v>-78.557209999999998</v>
      </c>
      <c r="W80" s="50"/>
      <c r="X80" s="50" t="s">
        <v>50</v>
      </c>
      <c r="Y80" s="50">
        <v>283</v>
      </c>
      <c r="Z80" s="50">
        <v>148.5</v>
      </c>
      <c r="AA80" s="50">
        <v>78</v>
      </c>
      <c r="AB80" s="50">
        <v>23.3</v>
      </c>
      <c r="AC80" s="50">
        <v>41.6</v>
      </c>
      <c r="AD80" s="50">
        <v>25.2</v>
      </c>
      <c r="AE80" s="50">
        <v>27.8</v>
      </c>
      <c r="AF80" s="50">
        <v>20.5</v>
      </c>
    </row>
    <row r="81" spans="1:32">
      <c r="A81" s="43">
        <v>42</v>
      </c>
      <c r="B81" s="43">
        <v>42</v>
      </c>
      <c r="C81" s="43" t="s">
        <v>12</v>
      </c>
      <c r="D81" s="43">
        <v>2226</v>
      </c>
      <c r="E81" s="43">
        <v>10.6</v>
      </c>
      <c r="G81" s="43">
        <v>1.69981</v>
      </c>
      <c r="H81" s="43">
        <v>8.2299999999999995E-3</v>
      </c>
      <c r="I81" s="43">
        <v>2.218</v>
      </c>
      <c r="J81" s="43">
        <v>209.245</v>
      </c>
      <c r="K81" s="43" t="s">
        <v>14</v>
      </c>
      <c r="L81" s="49">
        <v>44522.884722222225</v>
      </c>
      <c r="M81" s="43">
        <v>2226</v>
      </c>
      <c r="R81" s="50"/>
      <c r="S81" s="51"/>
      <c r="T81" s="52"/>
      <c r="U81" s="53"/>
      <c r="V81" s="53"/>
      <c r="W81" s="50"/>
      <c r="X81" s="50"/>
      <c r="Y81" s="50"/>
      <c r="Z81" s="50"/>
      <c r="AA81" s="50"/>
      <c r="AB81" s="50"/>
      <c r="AC81" s="50"/>
      <c r="AD81" s="50"/>
      <c r="AE81" s="50"/>
      <c r="AF81" s="50"/>
    </row>
    <row r="82" spans="1:32">
      <c r="A82" s="43">
        <v>43</v>
      </c>
      <c r="B82" s="43">
        <v>43</v>
      </c>
      <c r="C82" s="43" t="s">
        <v>12</v>
      </c>
      <c r="D82" s="43">
        <v>2227</v>
      </c>
      <c r="E82" s="43">
        <v>10.3</v>
      </c>
      <c r="G82" s="43">
        <v>5.8220599999999996</v>
      </c>
      <c r="H82" s="43">
        <v>3.0439999999999998E-2</v>
      </c>
      <c r="I82" s="43">
        <v>7.61</v>
      </c>
      <c r="J82" s="43">
        <v>738.83500000000004</v>
      </c>
      <c r="K82" s="43" t="s">
        <v>14</v>
      </c>
      <c r="L82" s="49">
        <v>44522.890277777777</v>
      </c>
      <c r="M82" s="43">
        <v>2227</v>
      </c>
      <c r="N82" s="43">
        <f>AVERAGE(J82:J83)</f>
        <v>738.33050000000003</v>
      </c>
      <c r="O82" s="43">
        <f>_xlfn.STDEV.P(J82:J83)</f>
        <v>0.50450000000000728</v>
      </c>
      <c r="P82" s="43">
        <f>O82/N82*100</f>
        <v>6.832983331990311E-2</v>
      </c>
      <c r="R82" s="50">
        <v>2227</v>
      </c>
      <c r="S82" s="51">
        <v>44333</v>
      </c>
      <c r="T82" s="52" t="s">
        <v>51</v>
      </c>
      <c r="U82" s="53">
        <v>34.294727999999999</v>
      </c>
      <c r="V82" s="53">
        <v>-78.474632999999997</v>
      </c>
      <c r="W82" s="50"/>
      <c r="X82" s="50" t="s">
        <v>50</v>
      </c>
      <c r="Y82" s="50">
        <v>169.8</v>
      </c>
      <c r="Z82" s="50">
        <v>84.6</v>
      </c>
      <c r="AA82" s="50">
        <v>36.6</v>
      </c>
      <c r="AB82" s="50">
        <v>12.9</v>
      </c>
      <c r="AC82" s="50">
        <v>22.2</v>
      </c>
      <c r="AD82" s="50">
        <v>12.2</v>
      </c>
      <c r="AE82" s="50">
        <v>13.7</v>
      </c>
      <c r="AF82" s="50">
        <v>10.199999999999999</v>
      </c>
    </row>
    <row r="83" spans="1:32">
      <c r="A83" s="43">
        <v>44</v>
      </c>
      <c r="B83" s="43">
        <v>44</v>
      </c>
      <c r="C83" s="43" t="s">
        <v>12</v>
      </c>
      <c r="D83" s="43">
        <v>2227</v>
      </c>
      <c r="E83" s="43">
        <v>11.5</v>
      </c>
      <c r="G83" s="43">
        <v>6.4911000000000003</v>
      </c>
      <c r="H83" s="43">
        <v>3.3450000000000001E-2</v>
      </c>
      <c r="I83" s="43">
        <v>8.4849999999999994</v>
      </c>
      <c r="J83" s="43">
        <v>737.82600000000002</v>
      </c>
      <c r="K83" s="43" t="s">
        <v>14</v>
      </c>
      <c r="L83" s="49">
        <v>44522.896527777775</v>
      </c>
      <c r="M83" s="43">
        <v>2227</v>
      </c>
      <c r="R83" s="50"/>
      <c r="S83" s="51"/>
      <c r="T83" s="52"/>
      <c r="U83" s="53"/>
      <c r="V83" s="53"/>
      <c r="W83" s="50"/>
      <c r="X83" s="50"/>
      <c r="Y83" s="50"/>
      <c r="Z83" s="50"/>
      <c r="AA83" s="50"/>
      <c r="AB83" s="50"/>
      <c r="AC83" s="50"/>
      <c r="AD83" s="50"/>
      <c r="AE83" s="50"/>
      <c r="AF83" s="50"/>
    </row>
    <row r="84" spans="1:32">
      <c r="A84" s="60">
        <v>75</v>
      </c>
      <c r="B84" s="60">
        <v>75</v>
      </c>
      <c r="C84" s="60" t="s">
        <v>12</v>
      </c>
      <c r="D84" s="60">
        <v>2228</v>
      </c>
      <c r="E84" s="60">
        <v>10.63</v>
      </c>
      <c r="F84" s="60"/>
      <c r="G84" s="60">
        <v>3.9610300000000001</v>
      </c>
      <c r="H84" s="60">
        <v>1.9859999999999999E-2</v>
      </c>
      <c r="I84" s="60">
        <v>5.1760000000000002</v>
      </c>
      <c r="J84" s="60">
        <v>486.92399999999998</v>
      </c>
      <c r="K84" s="60" t="s">
        <v>14</v>
      </c>
      <c r="L84" s="61">
        <v>44564.902777777781</v>
      </c>
      <c r="M84" s="60">
        <v>2228</v>
      </c>
      <c r="N84" s="60">
        <f>AVERAGE(J84:J85)</f>
        <v>492.91449999999998</v>
      </c>
      <c r="O84" s="60">
        <f>_xlfn.STDEV.P(J84:J85)</f>
        <v>5.9904999999999973</v>
      </c>
      <c r="P84" s="60">
        <f>O84/N84*100</f>
        <v>1.2153223327777936</v>
      </c>
      <c r="R84" s="50">
        <v>2228</v>
      </c>
      <c r="S84" s="51">
        <v>44333</v>
      </c>
      <c r="T84" s="52" t="s">
        <v>51</v>
      </c>
      <c r="U84" s="53">
        <v>34.293519699999997</v>
      </c>
      <c r="V84" s="53">
        <v>-78.472954299999998</v>
      </c>
      <c r="W84" s="50"/>
      <c r="X84" s="50" t="s">
        <v>53</v>
      </c>
      <c r="Y84" s="50">
        <v>160</v>
      </c>
      <c r="Z84" s="50">
        <v>80.650000000000006</v>
      </c>
      <c r="AA84" s="50"/>
      <c r="AB84" s="50"/>
      <c r="AC84" s="50"/>
      <c r="AD84" s="50"/>
      <c r="AE84" s="50"/>
      <c r="AF84" s="50"/>
    </row>
    <row r="85" spans="1:32">
      <c r="A85" s="60">
        <v>76</v>
      </c>
      <c r="B85" s="60">
        <v>76</v>
      </c>
      <c r="C85" s="60" t="s">
        <v>12</v>
      </c>
      <c r="D85" s="60">
        <v>2228</v>
      </c>
      <c r="E85" s="60">
        <v>10.96</v>
      </c>
      <c r="F85" s="60"/>
      <c r="G85" s="60">
        <v>4.1842499999999996</v>
      </c>
      <c r="H85" s="60">
        <v>2.1000000000000001E-2</v>
      </c>
      <c r="I85" s="60">
        <v>5.468</v>
      </c>
      <c r="J85" s="60">
        <v>498.90499999999997</v>
      </c>
      <c r="K85" s="60" t="s">
        <v>14</v>
      </c>
      <c r="L85" s="61">
        <v>44564.908333333333</v>
      </c>
      <c r="M85" s="60">
        <v>2228</v>
      </c>
      <c r="N85" s="60"/>
      <c r="O85" s="60"/>
      <c r="P85" s="60"/>
      <c r="R85" s="50"/>
      <c r="S85" s="51"/>
      <c r="T85" s="52"/>
      <c r="U85" s="53"/>
      <c r="V85" s="53"/>
      <c r="W85" s="50"/>
      <c r="X85" s="50"/>
      <c r="Y85" s="50"/>
      <c r="Z85" s="50"/>
      <c r="AA85" s="50"/>
      <c r="AB85" s="50"/>
      <c r="AC85" s="50"/>
      <c r="AD85" s="50"/>
      <c r="AE85" s="50"/>
      <c r="AF85" s="50"/>
    </row>
    <row r="86" spans="1:32" ht="15.75">
      <c r="A86" s="43">
        <v>48</v>
      </c>
      <c r="B86" s="43">
        <v>48</v>
      </c>
      <c r="C86" s="43" t="s">
        <v>12</v>
      </c>
      <c r="D86" s="43">
        <v>2229</v>
      </c>
      <c r="E86" s="43">
        <v>11.2</v>
      </c>
      <c r="G86" s="43">
        <v>2.3645200000000002</v>
      </c>
      <c r="H86" s="43">
        <v>1.218E-2</v>
      </c>
      <c r="I86" s="43">
        <v>3.0880000000000001</v>
      </c>
      <c r="J86" s="43">
        <v>275.714</v>
      </c>
      <c r="K86" s="43" t="s">
        <v>14</v>
      </c>
      <c r="L86" s="49">
        <v>44522.919444444444</v>
      </c>
      <c r="M86" s="43">
        <v>2229</v>
      </c>
      <c r="N86" s="43">
        <f>AVERAGE(J86:J87)</f>
        <v>277.67849999999999</v>
      </c>
      <c r="O86" s="43">
        <f>_xlfn.STDEV.P(J86:J87)</f>
        <v>1.9644999999999868</v>
      </c>
      <c r="P86" s="43">
        <f>O86/N86*100</f>
        <v>0.70747285079687006</v>
      </c>
      <c r="R86" s="50">
        <v>2229</v>
      </c>
      <c r="S86" s="51">
        <v>44335</v>
      </c>
      <c r="T86" s="52" t="s">
        <v>51</v>
      </c>
      <c r="U86" s="53">
        <v>34.289203322778498</v>
      </c>
      <c r="V86" s="55">
        <v>-78.547712875559796</v>
      </c>
      <c r="W86" s="50"/>
      <c r="X86" s="50" t="s">
        <v>50</v>
      </c>
      <c r="Y86" s="50">
        <v>147</v>
      </c>
      <c r="Z86" s="50">
        <v>73.25</v>
      </c>
      <c r="AA86" s="50">
        <v>32.200000000000003</v>
      </c>
      <c r="AB86" s="50">
        <v>10.7</v>
      </c>
      <c r="AC86" s="50">
        <v>19.8</v>
      </c>
      <c r="AD86" s="50">
        <v>10.4</v>
      </c>
      <c r="AE86" s="50">
        <v>11.6</v>
      </c>
      <c r="AF86" s="50">
        <v>9.1999999999999993</v>
      </c>
    </row>
    <row r="87" spans="1:32" ht="15.75">
      <c r="A87" s="43">
        <v>49</v>
      </c>
      <c r="B87" s="43">
        <v>49</v>
      </c>
      <c r="C87" s="43" t="s">
        <v>12</v>
      </c>
      <c r="D87" s="43">
        <v>2229</v>
      </c>
      <c r="E87" s="43">
        <v>11.2</v>
      </c>
      <c r="G87" s="43">
        <v>2.3987599999999998</v>
      </c>
      <c r="H87" s="43">
        <v>1.225E-2</v>
      </c>
      <c r="I87" s="43">
        <v>3.1320000000000001</v>
      </c>
      <c r="J87" s="43">
        <v>279.64299999999997</v>
      </c>
      <c r="K87" s="43" t="s">
        <v>14</v>
      </c>
      <c r="L87" s="49">
        <v>44522.925000000003</v>
      </c>
      <c r="M87" s="43">
        <v>2229</v>
      </c>
      <c r="R87" s="50"/>
      <c r="S87" s="51"/>
      <c r="T87" s="52"/>
      <c r="U87" s="53"/>
      <c r="V87" s="55"/>
      <c r="W87" s="50"/>
      <c r="X87" s="50"/>
      <c r="Y87" s="50"/>
      <c r="Z87" s="50"/>
      <c r="AA87" s="50"/>
      <c r="AB87" s="50"/>
      <c r="AC87" s="50"/>
      <c r="AD87" s="50"/>
      <c r="AE87" s="50"/>
      <c r="AF87" s="50"/>
    </row>
    <row r="88" spans="1:32" ht="15.75">
      <c r="A88" s="60">
        <v>51</v>
      </c>
      <c r="B88" s="60">
        <v>51</v>
      </c>
      <c r="C88" s="60" t="s">
        <v>12</v>
      </c>
      <c r="D88" s="60">
        <v>2230</v>
      </c>
      <c r="E88" s="60">
        <v>9.4</v>
      </c>
      <c r="F88" s="60"/>
      <c r="G88" s="60">
        <v>2.6625399999999999</v>
      </c>
      <c r="H88" s="60">
        <v>1.325E-2</v>
      </c>
      <c r="I88" s="60">
        <v>3.4769999999999999</v>
      </c>
      <c r="J88" s="60">
        <v>369.89400000000001</v>
      </c>
      <c r="K88" s="60" t="s">
        <v>14</v>
      </c>
      <c r="L88" s="61">
        <v>44522.936805555553</v>
      </c>
      <c r="M88" s="60">
        <v>2230</v>
      </c>
      <c r="N88" s="60">
        <f>AVERAGE(J88:J91)</f>
        <v>359.98474999999996</v>
      </c>
      <c r="O88" s="60">
        <f>_xlfn.STDEV.P(J88:J91)</f>
        <v>10.036051175014009</v>
      </c>
      <c r="P88" s="60">
        <f>O88/N88*100</f>
        <v>2.7879100920286235</v>
      </c>
      <c r="R88" s="50">
        <v>2230</v>
      </c>
      <c r="S88" s="51">
        <v>44335</v>
      </c>
      <c r="T88" s="52" t="s">
        <v>51</v>
      </c>
      <c r="U88" s="53">
        <v>34.289203322778498</v>
      </c>
      <c r="V88" s="55">
        <v>-78.547712875559796</v>
      </c>
      <c r="W88" s="50"/>
      <c r="X88" s="50" t="s">
        <v>53</v>
      </c>
      <c r="Y88" s="50">
        <v>111.5</v>
      </c>
      <c r="Z88" s="50">
        <v>58.5</v>
      </c>
      <c r="AA88" s="50">
        <v>28.8</v>
      </c>
      <c r="AB88" s="50">
        <v>15.6</v>
      </c>
      <c r="AC88" s="50">
        <v>15.6</v>
      </c>
      <c r="AD88" s="50">
        <v>8.1999999999999993</v>
      </c>
      <c r="AE88" s="56">
        <v>8.4</v>
      </c>
      <c r="AF88" s="50">
        <v>7</v>
      </c>
    </row>
    <row r="89" spans="1:32" ht="15.75">
      <c r="A89" s="60">
        <v>52</v>
      </c>
      <c r="B89" s="60">
        <v>52</v>
      </c>
      <c r="C89" s="60" t="s">
        <v>12</v>
      </c>
      <c r="D89" s="60">
        <v>2230</v>
      </c>
      <c r="E89" s="60">
        <v>12.2</v>
      </c>
      <c r="F89" s="60"/>
      <c r="G89" s="60">
        <v>3.20567</v>
      </c>
      <c r="H89" s="60">
        <v>1.6559999999999998E-2</v>
      </c>
      <c r="I89" s="60">
        <v>4.1879999999999997</v>
      </c>
      <c r="J89" s="60">
        <v>343.279</v>
      </c>
      <c r="K89" s="60" t="s">
        <v>14</v>
      </c>
      <c r="L89" s="61">
        <v>44522.943055555559</v>
      </c>
      <c r="M89" s="60">
        <v>2230</v>
      </c>
      <c r="N89" s="60"/>
      <c r="O89" s="60"/>
      <c r="P89" s="60"/>
      <c r="R89" s="50"/>
      <c r="S89" s="51"/>
      <c r="T89" s="52"/>
      <c r="U89" s="53"/>
      <c r="V89" s="55"/>
      <c r="W89" s="50"/>
      <c r="X89" s="50"/>
      <c r="Y89" s="50"/>
      <c r="Z89" s="50"/>
      <c r="AA89" s="50"/>
      <c r="AB89" s="50"/>
      <c r="AC89" s="50"/>
      <c r="AD89" s="50"/>
      <c r="AE89" s="56"/>
      <c r="AF89" s="50"/>
    </row>
    <row r="90" spans="1:32" ht="15.75">
      <c r="A90" s="60">
        <v>77</v>
      </c>
      <c r="B90" s="60">
        <v>77</v>
      </c>
      <c r="C90" s="60" t="s">
        <v>12</v>
      </c>
      <c r="D90" s="60">
        <v>2230</v>
      </c>
      <c r="E90" s="60">
        <v>10.44</v>
      </c>
      <c r="F90" s="60"/>
      <c r="G90" s="60">
        <v>2.89534</v>
      </c>
      <c r="H90" s="60">
        <v>1.524E-2</v>
      </c>
      <c r="I90" s="60">
        <v>3.782</v>
      </c>
      <c r="J90" s="60">
        <v>362.26100000000002</v>
      </c>
      <c r="K90" s="60" t="s">
        <v>14</v>
      </c>
      <c r="L90" s="61">
        <v>44564.914583333331</v>
      </c>
      <c r="M90" s="60">
        <v>2230</v>
      </c>
      <c r="N90" s="60"/>
      <c r="O90" s="60"/>
      <c r="P90" s="60"/>
      <c r="R90" s="50"/>
      <c r="S90" s="51"/>
      <c r="T90" s="52"/>
      <c r="U90" s="53"/>
      <c r="V90" s="55"/>
      <c r="W90" s="50"/>
      <c r="X90" s="50"/>
      <c r="Y90" s="50"/>
      <c r="Z90" s="50"/>
      <c r="AA90" s="50"/>
      <c r="AB90" s="50"/>
      <c r="AC90" s="50"/>
      <c r="AD90" s="50"/>
      <c r="AE90" s="56"/>
      <c r="AF90" s="50"/>
    </row>
    <row r="91" spans="1:32" ht="15.75">
      <c r="A91" s="60">
        <v>78</v>
      </c>
      <c r="B91" s="60">
        <v>78</v>
      </c>
      <c r="C91" s="60" t="s">
        <v>12</v>
      </c>
      <c r="D91" s="60">
        <v>2230</v>
      </c>
      <c r="E91" s="60">
        <v>11.41</v>
      </c>
      <c r="F91" s="60"/>
      <c r="G91" s="60">
        <v>3.1834899999999999</v>
      </c>
      <c r="H91" s="60">
        <v>1.5469999999999999E-2</v>
      </c>
      <c r="I91" s="60">
        <v>4.1589999999999998</v>
      </c>
      <c r="J91" s="60">
        <v>364.505</v>
      </c>
      <c r="K91" s="60" t="s">
        <v>14</v>
      </c>
      <c r="L91" s="61">
        <v>44564.920138888891</v>
      </c>
      <c r="M91" s="60">
        <v>2230</v>
      </c>
      <c r="N91" s="60"/>
      <c r="O91" s="60"/>
      <c r="P91" s="60"/>
      <c r="R91" s="50"/>
      <c r="S91" s="51"/>
      <c r="T91" s="52"/>
      <c r="U91" s="53"/>
      <c r="V91" s="55"/>
      <c r="W91" s="50"/>
      <c r="X91" s="50"/>
      <c r="Y91" s="50"/>
      <c r="Z91" s="50"/>
      <c r="AA91" s="50"/>
      <c r="AB91" s="50"/>
      <c r="AC91" s="50"/>
      <c r="AD91" s="50"/>
      <c r="AE91" s="56"/>
      <c r="AF91" s="50"/>
    </row>
    <row r="92" spans="1:32" ht="15.75">
      <c r="A92" s="43">
        <v>13</v>
      </c>
      <c r="B92" s="43">
        <v>13</v>
      </c>
      <c r="C92" s="43" t="s">
        <v>12</v>
      </c>
      <c r="D92" s="43">
        <v>2231</v>
      </c>
      <c r="E92" s="43">
        <v>10.55</v>
      </c>
      <c r="G92" s="43">
        <v>0.61699000000000004</v>
      </c>
      <c r="H92" s="43">
        <v>2.64E-3</v>
      </c>
      <c r="I92" s="43">
        <v>0.80200000000000005</v>
      </c>
      <c r="J92" s="43">
        <v>76.019000000000005</v>
      </c>
      <c r="K92" s="43" t="s">
        <v>14</v>
      </c>
      <c r="L92" s="49">
        <v>44545.663194444445</v>
      </c>
      <c r="M92" s="43">
        <v>2231</v>
      </c>
      <c r="N92" s="43">
        <f>AVERAGE(J92:J93)</f>
        <v>76.147999999999996</v>
      </c>
      <c r="O92" s="43">
        <f>_xlfn.STDEV.P(J92:J93)</f>
        <v>0.12899999999999778</v>
      </c>
      <c r="P92" s="43">
        <f>O92/N92*100</f>
        <v>0.16940694437148421</v>
      </c>
      <c r="R92" s="50">
        <v>2231</v>
      </c>
      <c r="S92" s="51">
        <v>44361</v>
      </c>
      <c r="T92" s="52" t="s">
        <v>54</v>
      </c>
      <c r="U92" s="57">
        <v>34.2137080126341</v>
      </c>
      <c r="V92" s="58">
        <v>-77.943712984191805</v>
      </c>
      <c r="W92" s="50"/>
      <c r="X92" s="50" t="s">
        <v>50</v>
      </c>
      <c r="Y92" s="50">
        <v>158.30000000000001</v>
      </c>
      <c r="Z92" s="50">
        <v>81.8</v>
      </c>
      <c r="AA92" s="50">
        <v>35.4</v>
      </c>
      <c r="AB92" s="50">
        <v>10.4</v>
      </c>
      <c r="AC92" s="50">
        <v>22</v>
      </c>
      <c r="AD92" s="50">
        <v>12.8</v>
      </c>
      <c r="AE92" s="59">
        <v>13</v>
      </c>
      <c r="AF92" s="50">
        <v>10.6</v>
      </c>
    </row>
    <row r="93" spans="1:32" ht="15.75">
      <c r="A93" s="43">
        <v>14</v>
      </c>
      <c r="B93" s="43">
        <v>14</v>
      </c>
      <c r="C93" s="43" t="s">
        <v>12</v>
      </c>
      <c r="D93" s="43">
        <v>2231</v>
      </c>
      <c r="E93" s="43">
        <v>10.96</v>
      </c>
      <c r="G93" s="43">
        <v>0.64307000000000003</v>
      </c>
      <c r="H93" s="43">
        <v>3.7699999999999999E-3</v>
      </c>
      <c r="I93" s="43">
        <v>0.83599999999999997</v>
      </c>
      <c r="J93" s="43">
        <v>76.277000000000001</v>
      </c>
      <c r="K93" s="43" t="s">
        <v>14</v>
      </c>
      <c r="L93" s="49">
        <v>44545.668749999997</v>
      </c>
      <c r="M93" s="43">
        <v>2231</v>
      </c>
      <c r="R93" s="50"/>
      <c r="S93" s="51"/>
      <c r="T93" s="52"/>
      <c r="U93" s="57"/>
      <c r="V93" s="58"/>
      <c r="W93" s="50"/>
      <c r="X93" s="50"/>
      <c r="Y93" s="50"/>
      <c r="Z93" s="50"/>
      <c r="AA93" s="50"/>
      <c r="AB93" s="50"/>
      <c r="AC93" s="50"/>
      <c r="AD93" s="50"/>
      <c r="AE93" s="59"/>
      <c r="AF93" s="50"/>
    </row>
    <row r="94" spans="1:32">
      <c r="A94" s="43">
        <v>15</v>
      </c>
      <c r="B94" s="43">
        <v>15</v>
      </c>
      <c r="C94" s="43" t="s">
        <v>12</v>
      </c>
      <c r="D94" s="43">
        <v>2232</v>
      </c>
      <c r="E94" s="43">
        <v>10.57</v>
      </c>
      <c r="G94" s="43">
        <v>4.3285200000000001</v>
      </c>
      <c r="H94" s="43">
        <v>2.198E-2</v>
      </c>
      <c r="I94" s="43">
        <v>5.657</v>
      </c>
      <c r="J94" s="43">
        <v>535.19399999999996</v>
      </c>
      <c r="K94" s="43" t="s">
        <v>14</v>
      </c>
      <c r="L94" s="49">
        <v>44545.674305555556</v>
      </c>
      <c r="M94" s="43">
        <v>2232</v>
      </c>
      <c r="N94" s="43">
        <f>AVERAGE(J94:J95)</f>
        <v>538.3125</v>
      </c>
      <c r="O94" s="43">
        <f>_xlfn.STDEV.P(J94:J95)</f>
        <v>3.11850000000004</v>
      </c>
      <c r="P94" s="43">
        <f>O94/N94*100</f>
        <v>0.57931034482759358</v>
      </c>
      <c r="R94" s="50">
        <v>2232</v>
      </c>
      <c r="S94" s="51">
        <v>44431</v>
      </c>
      <c r="T94" s="52" t="s">
        <v>51</v>
      </c>
      <c r="U94" s="53">
        <v>34.269485799999998</v>
      </c>
      <c r="V94" s="53">
        <v>-78.529881500000002</v>
      </c>
      <c r="W94" s="50"/>
      <c r="X94" s="50" t="s">
        <v>50</v>
      </c>
      <c r="Y94" s="50">
        <v>188.2</v>
      </c>
      <c r="Z94" s="50">
        <v>93.5</v>
      </c>
      <c r="AA94" s="50">
        <v>41</v>
      </c>
      <c r="AB94" s="50">
        <v>16</v>
      </c>
      <c r="AC94" s="50">
        <v>24</v>
      </c>
      <c r="AD94" s="50">
        <v>13.9</v>
      </c>
      <c r="AE94" s="50">
        <v>15.1</v>
      </c>
      <c r="AF94" s="50">
        <v>10.1</v>
      </c>
    </row>
    <row r="95" spans="1:32">
      <c r="A95" s="43">
        <v>16</v>
      </c>
      <c r="B95" s="43">
        <v>16</v>
      </c>
      <c r="C95" s="43" t="s">
        <v>12</v>
      </c>
      <c r="D95" s="43">
        <v>2232</v>
      </c>
      <c r="E95" s="43">
        <v>10.62</v>
      </c>
      <c r="G95" s="43">
        <v>4.4002100000000004</v>
      </c>
      <c r="H95" s="43">
        <v>2.2519999999999998E-2</v>
      </c>
      <c r="I95" s="43">
        <v>5.75</v>
      </c>
      <c r="J95" s="43">
        <v>541.43100000000004</v>
      </c>
      <c r="K95" s="43" t="s">
        <v>14</v>
      </c>
      <c r="L95" s="49">
        <v>44545.680555555555</v>
      </c>
      <c r="M95" s="43">
        <v>2232</v>
      </c>
      <c r="R95" s="50"/>
      <c r="S95" s="51"/>
      <c r="T95" s="52"/>
      <c r="U95" s="53"/>
      <c r="V95" s="53"/>
      <c r="W95" s="50"/>
      <c r="X95" s="50"/>
      <c r="Y95" s="50"/>
      <c r="Z95" s="50"/>
      <c r="AA95" s="50"/>
      <c r="AB95" s="50"/>
      <c r="AC95" s="50"/>
      <c r="AD95" s="50"/>
      <c r="AE95" s="50"/>
      <c r="AF95" s="50"/>
    </row>
    <row r="96" spans="1:32" ht="15.75">
      <c r="A96" s="43">
        <v>53</v>
      </c>
      <c r="B96" s="43">
        <v>53</v>
      </c>
      <c r="C96" s="43" t="s">
        <v>12</v>
      </c>
      <c r="D96" s="43">
        <v>2233</v>
      </c>
      <c r="E96" s="43">
        <v>10.7</v>
      </c>
      <c r="G96" s="43">
        <v>1.2451700000000001</v>
      </c>
      <c r="H96" s="43">
        <v>6.7099999999999998E-3</v>
      </c>
      <c r="I96" s="43">
        <v>1.6240000000000001</v>
      </c>
      <c r="J96" s="43">
        <v>151.77600000000001</v>
      </c>
      <c r="K96" s="43" t="s">
        <v>14</v>
      </c>
      <c r="L96" s="49">
        <v>44522.948611111111</v>
      </c>
      <c r="M96" s="43">
        <v>2233</v>
      </c>
      <c r="N96" s="43">
        <f>AVERAGE(J96:J97)</f>
        <v>152.16900000000001</v>
      </c>
      <c r="O96" s="43">
        <f>_xlfn.STDEV.P(J96:J97)</f>
        <v>0.39300000000000068</v>
      </c>
      <c r="P96" s="43">
        <f>O96/N96*100</f>
        <v>0.25826548114267733</v>
      </c>
      <c r="R96" s="50">
        <v>2233</v>
      </c>
      <c r="S96" s="51">
        <v>44334</v>
      </c>
      <c r="T96" s="52" t="s">
        <v>51</v>
      </c>
      <c r="U96" s="53">
        <v>34.280016993175302</v>
      </c>
      <c r="V96" s="55">
        <v>-78.539994395153201</v>
      </c>
      <c r="W96" s="50"/>
      <c r="X96" s="50" t="s">
        <v>50</v>
      </c>
      <c r="Y96" s="50">
        <v>136.25</v>
      </c>
      <c r="Z96" s="50">
        <v>67.5</v>
      </c>
      <c r="AA96" s="50">
        <v>28.4</v>
      </c>
      <c r="AB96" s="50"/>
      <c r="AC96" s="50"/>
      <c r="AD96" s="50"/>
      <c r="AE96" s="50"/>
      <c r="AF96" s="50"/>
    </row>
    <row r="97" spans="1:32" ht="15.75">
      <c r="A97" s="43">
        <v>54</v>
      </c>
      <c r="B97" s="43">
        <v>54</v>
      </c>
      <c r="C97" s="43" t="s">
        <v>12</v>
      </c>
      <c r="D97" s="43">
        <v>2233</v>
      </c>
      <c r="E97" s="43">
        <v>12.1</v>
      </c>
      <c r="G97" s="43">
        <v>1.4155500000000001</v>
      </c>
      <c r="H97" s="43">
        <v>6.8500000000000002E-3</v>
      </c>
      <c r="I97" s="43">
        <v>1.8460000000000001</v>
      </c>
      <c r="J97" s="43">
        <v>152.56200000000001</v>
      </c>
      <c r="K97" s="43" t="s">
        <v>14</v>
      </c>
      <c r="L97" s="49">
        <v>44522.95416666667</v>
      </c>
      <c r="M97" s="43">
        <v>2233</v>
      </c>
      <c r="R97" s="50"/>
      <c r="S97" s="51"/>
      <c r="T97" s="52"/>
      <c r="U97" s="53"/>
      <c r="V97" s="55"/>
      <c r="W97" s="50"/>
      <c r="X97" s="50"/>
      <c r="Y97" s="50"/>
      <c r="Z97" s="50"/>
      <c r="AA97" s="50"/>
      <c r="AB97" s="50"/>
      <c r="AC97" s="50"/>
      <c r="AD97" s="50"/>
      <c r="AE97" s="50"/>
      <c r="AF97" s="50"/>
    </row>
    <row r="98" spans="1:32" ht="15.75">
      <c r="A98" s="43">
        <v>55</v>
      </c>
      <c r="B98" s="43">
        <v>55</v>
      </c>
      <c r="C98" s="43" t="s">
        <v>12</v>
      </c>
      <c r="D98" s="43">
        <v>2234</v>
      </c>
      <c r="E98" s="43">
        <v>10.6</v>
      </c>
      <c r="G98" s="43">
        <v>5.3820399999999999</v>
      </c>
      <c r="H98" s="43">
        <v>2.7660000000000001E-2</v>
      </c>
      <c r="I98" s="43">
        <v>7.0350000000000001</v>
      </c>
      <c r="J98" s="43">
        <v>663.67899999999997</v>
      </c>
      <c r="K98" s="43" t="s">
        <v>14</v>
      </c>
      <c r="L98" s="49">
        <v>44522.959722222222</v>
      </c>
      <c r="M98" s="43">
        <v>2234</v>
      </c>
      <c r="N98" s="43">
        <f>AVERAGE(J98:J99)</f>
        <v>659.49450000000002</v>
      </c>
      <c r="O98" s="43">
        <f>_xlfn.STDEV.P(J98:J99)</f>
        <v>4.1845000000000141</v>
      </c>
      <c r="P98" s="43">
        <f>O98/N98*100</f>
        <v>0.63450112169244988</v>
      </c>
      <c r="R98" s="50">
        <v>2234</v>
      </c>
      <c r="S98" s="51">
        <v>44335</v>
      </c>
      <c r="T98" s="52" t="s">
        <v>51</v>
      </c>
      <c r="U98" s="53">
        <v>34.268378666031801</v>
      </c>
      <c r="V98" s="58">
        <v>-78.527964612885</v>
      </c>
      <c r="W98" s="50"/>
      <c r="X98" s="50" t="s">
        <v>50</v>
      </c>
      <c r="Y98" s="50">
        <v>248</v>
      </c>
      <c r="Z98" s="50">
        <v>135</v>
      </c>
      <c r="AA98" s="50">
        <v>61</v>
      </c>
      <c r="AB98" s="50">
        <v>15.5</v>
      </c>
      <c r="AC98" s="50">
        <v>35.6</v>
      </c>
      <c r="AD98" s="50">
        <v>20</v>
      </c>
      <c r="AE98" s="50">
        <v>23.7</v>
      </c>
      <c r="AF98" s="50">
        <v>15.9</v>
      </c>
    </row>
    <row r="99" spans="1:32" ht="15.75">
      <c r="A99" s="43">
        <v>56</v>
      </c>
      <c r="B99" s="43">
        <v>56</v>
      </c>
      <c r="C99" s="43" t="s">
        <v>12</v>
      </c>
      <c r="D99" s="43">
        <v>2234</v>
      </c>
      <c r="E99" s="43">
        <v>11.3</v>
      </c>
      <c r="G99" s="43">
        <v>5.6650200000000002</v>
      </c>
      <c r="H99" s="43">
        <v>3.0089999999999999E-2</v>
      </c>
      <c r="I99" s="43">
        <v>7.4050000000000002</v>
      </c>
      <c r="J99" s="43">
        <v>655.30999999999995</v>
      </c>
      <c r="K99" s="43" t="s">
        <v>14</v>
      </c>
      <c r="L99" s="49">
        <v>44522.96597222222</v>
      </c>
      <c r="M99" s="43">
        <v>2234</v>
      </c>
      <c r="R99" s="50"/>
      <c r="S99" s="51"/>
      <c r="T99" s="52"/>
      <c r="U99" s="53"/>
      <c r="V99" s="58"/>
      <c r="W99" s="50"/>
      <c r="X99" s="50"/>
      <c r="Y99" s="50"/>
      <c r="Z99" s="50"/>
      <c r="AA99" s="50"/>
      <c r="AB99" s="50"/>
      <c r="AC99" s="50"/>
      <c r="AD99" s="50"/>
      <c r="AE99" s="50"/>
      <c r="AF99" s="50"/>
    </row>
    <row r="100" spans="1:32" ht="15.75">
      <c r="A100" s="43">
        <v>57</v>
      </c>
      <c r="B100" s="43">
        <v>57</v>
      </c>
      <c r="C100" s="43" t="s">
        <v>12</v>
      </c>
      <c r="D100" s="43">
        <v>2235</v>
      </c>
      <c r="E100" s="43">
        <v>10.5</v>
      </c>
      <c r="G100" s="43">
        <v>1.78054</v>
      </c>
      <c r="H100" s="43">
        <v>1.043E-2</v>
      </c>
      <c r="I100" s="43">
        <v>2.3239999999999998</v>
      </c>
      <c r="J100" s="43">
        <v>221.333</v>
      </c>
      <c r="K100" s="43" t="s">
        <v>14</v>
      </c>
      <c r="L100" s="49">
        <v>44522.97152777778</v>
      </c>
      <c r="M100" s="43">
        <v>2235</v>
      </c>
      <c r="N100" s="43">
        <f>AVERAGE(J100:J101)</f>
        <v>220.1755</v>
      </c>
      <c r="O100" s="43">
        <f>_xlfn.STDEV.P(J100:J101)</f>
        <v>1.1574999999999989</v>
      </c>
      <c r="P100" s="43">
        <f>O100/N100*100</f>
        <v>0.52571698485980445</v>
      </c>
      <c r="R100" s="50">
        <v>2235</v>
      </c>
      <c r="S100" s="51">
        <v>44335</v>
      </c>
      <c r="T100" s="52" t="s">
        <v>51</v>
      </c>
      <c r="U100" s="53">
        <v>34.280043588714499</v>
      </c>
      <c r="V100" s="58">
        <v>-78.5399461153944</v>
      </c>
      <c r="W100" s="50"/>
      <c r="X100" s="50" t="s">
        <v>50</v>
      </c>
      <c r="Y100" s="50">
        <v>142.80000000000001</v>
      </c>
      <c r="Z100" s="50">
        <v>70</v>
      </c>
      <c r="AA100" s="50">
        <v>31.5</v>
      </c>
      <c r="AB100" s="50">
        <v>10.9</v>
      </c>
      <c r="AC100" s="50">
        <v>18.8</v>
      </c>
      <c r="AD100" s="50">
        <v>10.7</v>
      </c>
      <c r="AE100" s="50">
        <v>10.6</v>
      </c>
      <c r="AF100" s="50">
        <v>9.3000000000000007</v>
      </c>
    </row>
    <row r="101" spans="1:32" ht="15.75">
      <c r="A101" s="43">
        <v>58</v>
      </c>
      <c r="B101" s="43">
        <v>58</v>
      </c>
      <c r="C101" s="43" t="s">
        <v>12</v>
      </c>
      <c r="D101" s="43">
        <v>2235</v>
      </c>
      <c r="E101" s="43">
        <v>11.2</v>
      </c>
      <c r="G101" s="43">
        <v>1.8791800000000001</v>
      </c>
      <c r="H101" s="43">
        <v>9.6799999999999994E-3</v>
      </c>
      <c r="I101" s="43">
        <v>2.4529999999999998</v>
      </c>
      <c r="J101" s="43">
        <v>219.018</v>
      </c>
      <c r="K101" s="43" t="s">
        <v>14</v>
      </c>
      <c r="L101" s="49">
        <v>44522.977083333331</v>
      </c>
      <c r="M101" s="43">
        <v>2235</v>
      </c>
      <c r="R101" s="50"/>
      <c r="S101" s="51"/>
      <c r="T101" s="52"/>
      <c r="U101" s="53"/>
      <c r="V101" s="58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</row>
    <row r="102" spans="1:32">
      <c r="A102" s="43">
        <v>61</v>
      </c>
      <c r="B102" s="43">
        <v>61</v>
      </c>
      <c r="C102" s="43" t="s">
        <v>12</v>
      </c>
      <c r="D102" s="43">
        <v>2237</v>
      </c>
      <c r="E102" s="43">
        <v>10</v>
      </c>
      <c r="G102" s="43">
        <v>0.59907999999999995</v>
      </c>
      <c r="H102" s="43">
        <v>3.5200000000000001E-3</v>
      </c>
      <c r="I102" s="43">
        <v>0.77900000000000003</v>
      </c>
      <c r="J102" s="43">
        <v>77.900000000000006</v>
      </c>
      <c r="K102" s="43" t="s">
        <v>14</v>
      </c>
      <c r="L102" s="49">
        <v>44522.995138888888</v>
      </c>
      <c r="M102" s="43">
        <v>2237</v>
      </c>
      <c r="N102" s="43">
        <f>AVERAGE(J102:J103)</f>
        <v>76.977500000000006</v>
      </c>
      <c r="O102" s="43">
        <f>_xlfn.STDEV.P(J102:J103)</f>
        <v>0.92249999999999943</v>
      </c>
      <c r="P102" s="43">
        <f>O102/N102*100</f>
        <v>1.1984021304926757</v>
      </c>
      <c r="R102" s="50">
        <v>2237</v>
      </c>
      <c r="S102" s="51">
        <v>44400</v>
      </c>
      <c r="T102" s="52" t="s">
        <v>54</v>
      </c>
      <c r="U102" s="53">
        <v>34.203200000000002</v>
      </c>
      <c r="V102" s="53">
        <v>-77.935199999999995</v>
      </c>
      <c r="W102" s="50"/>
      <c r="X102" s="50" t="s">
        <v>50</v>
      </c>
      <c r="Y102" s="50">
        <v>195</v>
      </c>
      <c r="Z102" s="50">
        <v>100.2</v>
      </c>
      <c r="AA102" s="50">
        <v>44</v>
      </c>
      <c r="AB102" s="50">
        <v>12.2</v>
      </c>
      <c r="AC102" s="50">
        <v>26.7</v>
      </c>
      <c r="AD102" s="50">
        <v>13.2</v>
      </c>
      <c r="AE102" s="50">
        <v>16.600000000000001</v>
      </c>
      <c r="AF102" s="50">
        <v>11.7</v>
      </c>
    </row>
    <row r="103" spans="1:32">
      <c r="A103" s="43">
        <v>62</v>
      </c>
      <c r="B103" s="43">
        <v>62</v>
      </c>
      <c r="C103" s="43" t="s">
        <v>12</v>
      </c>
      <c r="D103" s="43">
        <v>2237</v>
      </c>
      <c r="E103" s="43">
        <v>10.9</v>
      </c>
      <c r="G103" s="43">
        <v>0.63763999999999998</v>
      </c>
      <c r="H103" s="43">
        <v>3.8600000000000001E-3</v>
      </c>
      <c r="I103" s="43">
        <v>0.82899999999999996</v>
      </c>
      <c r="J103" s="43">
        <v>76.055000000000007</v>
      </c>
      <c r="K103" s="43" t="s">
        <v>14</v>
      </c>
      <c r="L103" s="49">
        <v>44523.000694444447</v>
      </c>
      <c r="M103" s="43">
        <v>2237</v>
      </c>
      <c r="R103" s="50"/>
      <c r="S103" s="51"/>
      <c r="T103" s="52"/>
      <c r="U103" s="53"/>
      <c r="V103" s="53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</row>
    <row r="104" spans="1:32">
      <c r="A104" s="43">
        <v>63</v>
      </c>
      <c r="B104" s="43">
        <v>63</v>
      </c>
      <c r="C104" s="43" t="s">
        <v>12</v>
      </c>
      <c r="D104" s="43">
        <v>2239</v>
      </c>
      <c r="E104" s="43">
        <v>10.7</v>
      </c>
      <c r="G104" s="43">
        <v>6.9166299999999996</v>
      </c>
      <c r="H104" s="43">
        <v>3.6330000000000001E-2</v>
      </c>
      <c r="I104" s="43">
        <v>9.0419999999999998</v>
      </c>
      <c r="J104" s="43">
        <v>845.04700000000003</v>
      </c>
      <c r="K104" s="43" t="s">
        <v>14</v>
      </c>
      <c r="L104" s="49">
        <v>44523.006249999999</v>
      </c>
      <c r="M104" s="43">
        <v>2239</v>
      </c>
      <c r="N104" s="43">
        <f>AVERAGE(J104:J105)</f>
        <v>822.5675</v>
      </c>
      <c r="O104" s="43">
        <f>_xlfn.STDEV.P(J104:J105)</f>
        <v>22.47950000000003</v>
      </c>
      <c r="P104" s="43">
        <f>O104/N104*100</f>
        <v>2.7328456327292328</v>
      </c>
      <c r="R104" s="50">
        <v>2239</v>
      </c>
      <c r="S104" s="51">
        <v>44334</v>
      </c>
      <c r="T104" s="52" t="s">
        <v>51</v>
      </c>
      <c r="U104" s="53">
        <v>34.293405929999999</v>
      </c>
      <c r="V104" s="53">
        <v>-78.473472299999997</v>
      </c>
      <c r="W104" s="50"/>
      <c r="X104" s="50" t="s">
        <v>50</v>
      </c>
      <c r="Y104" s="50">
        <v>187.5</v>
      </c>
      <c r="Z104" s="50">
        <v>105.5</v>
      </c>
      <c r="AA104" s="50">
        <v>52.3</v>
      </c>
      <c r="AB104" s="50">
        <v>18.600000000000001</v>
      </c>
      <c r="AC104" s="50">
        <v>28.8</v>
      </c>
      <c r="AD104" s="50">
        <v>17.8</v>
      </c>
      <c r="AE104" s="50">
        <v>16.7</v>
      </c>
      <c r="AF104" s="50">
        <v>13.9</v>
      </c>
    </row>
    <row r="105" spans="1:32">
      <c r="A105" s="43">
        <v>64</v>
      </c>
      <c r="B105" s="43">
        <v>64</v>
      </c>
      <c r="C105" s="43" t="s">
        <v>12</v>
      </c>
      <c r="D105" s="43">
        <v>2239</v>
      </c>
      <c r="E105" s="43">
        <v>11.4</v>
      </c>
      <c r="G105" s="43">
        <v>6.9769699999999997</v>
      </c>
      <c r="H105" s="43">
        <v>3.6819999999999999E-2</v>
      </c>
      <c r="I105" s="43">
        <v>9.1210000000000004</v>
      </c>
      <c r="J105" s="43">
        <v>800.08799999999997</v>
      </c>
      <c r="K105" s="43" t="s">
        <v>14</v>
      </c>
      <c r="L105" s="49">
        <v>44523.012499999997</v>
      </c>
      <c r="M105" s="43">
        <v>2239</v>
      </c>
      <c r="R105" s="50"/>
      <c r="S105" s="51"/>
      <c r="T105" s="52"/>
      <c r="U105" s="53"/>
      <c r="V105" s="53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</row>
    <row r="106" spans="1:32">
      <c r="A106" s="60">
        <v>79</v>
      </c>
      <c r="B106" s="60">
        <v>79</v>
      </c>
      <c r="C106" s="60" t="s">
        <v>12</v>
      </c>
      <c r="D106" s="60">
        <v>2240</v>
      </c>
      <c r="E106" s="60">
        <v>10.130000000000001</v>
      </c>
      <c r="F106" s="60"/>
      <c r="G106" s="60">
        <v>3.3704200000000002</v>
      </c>
      <c r="H106" s="60">
        <v>1.694E-2</v>
      </c>
      <c r="I106" s="60">
        <v>4.4029999999999996</v>
      </c>
      <c r="J106" s="60">
        <v>434.65</v>
      </c>
      <c r="K106" s="60" t="s">
        <v>14</v>
      </c>
      <c r="L106" s="61">
        <v>44564.925694444442</v>
      </c>
      <c r="M106" s="60">
        <v>2240</v>
      </c>
      <c r="N106" s="60">
        <f>AVERAGE(J106:J107)</f>
        <v>438.52699999999999</v>
      </c>
      <c r="O106" s="60">
        <f>_xlfn.STDEV.P(J106:J107)</f>
        <v>3.8770000000000095</v>
      </c>
      <c r="P106" s="60">
        <f>O106/N106*100</f>
        <v>0.88409607618231256</v>
      </c>
      <c r="R106" s="50">
        <v>2240</v>
      </c>
      <c r="S106" s="51">
        <v>44432</v>
      </c>
      <c r="T106" s="52" t="s">
        <v>51</v>
      </c>
      <c r="U106" s="53">
        <v>34.290164699999998</v>
      </c>
      <c r="V106" s="53">
        <v>-78.472245900000004</v>
      </c>
      <c r="W106" s="50"/>
      <c r="X106" s="50" t="s">
        <v>50</v>
      </c>
      <c r="Y106" s="50">
        <v>162.19999999999999</v>
      </c>
      <c r="Z106" s="50">
        <v>84.3</v>
      </c>
      <c r="AA106" s="50">
        <v>35.6</v>
      </c>
      <c r="AB106" s="50">
        <v>14.2</v>
      </c>
      <c r="AC106" s="50">
        <v>21.8</v>
      </c>
      <c r="AD106" s="50">
        <v>11.4</v>
      </c>
      <c r="AE106" s="50">
        <v>11</v>
      </c>
      <c r="AF106" s="50">
        <v>10</v>
      </c>
    </row>
    <row r="107" spans="1:32">
      <c r="A107" s="60">
        <v>80</v>
      </c>
      <c r="B107" s="60">
        <v>80</v>
      </c>
      <c r="C107" s="60" t="s">
        <v>12</v>
      </c>
      <c r="D107" s="60">
        <v>2240</v>
      </c>
      <c r="E107" s="60">
        <v>10.73</v>
      </c>
      <c r="F107" s="60"/>
      <c r="G107" s="60">
        <v>3.6333000000000002</v>
      </c>
      <c r="H107" s="60">
        <v>1.8329999999999999E-2</v>
      </c>
      <c r="I107" s="60">
        <v>4.7469999999999999</v>
      </c>
      <c r="J107" s="60">
        <v>442.404</v>
      </c>
      <c r="K107" s="60" t="s">
        <v>14</v>
      </c>
      <c r="L107" s="61">
        <v>44564.931250000001</v>
      </c>
      <c r="M107" s="60">
        <v>2240</v>
      </c>
      <c r="N107" s="60"/>
      <c r="O107" s="60"/>
      <c r="P107" s="60"/>
      <c r="R107" s="50"/>
      <c r="S107" s="51"/>
      <c r="T107" s="52"/>
      <c r="U107" s="53"/>
      <c r="V107" s="53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</row>
    <row r="108" spans="1:32">
      <c r="A108" s="60">
        <v>81</v>
      </c>
      <c r="B108" s="60">
        <v>81</v>
      </c>
      <c r="C108" s="60" t="s">
        <v>12</v>
      </c>
      <c r="D108" s="60">
        <v>2241</v>
      </c>
      <c r="E108" s="60">
        <v>12.11</v>
      </c>
      <c r="F108" s="60"/>
      <c r="G108" s="60">
        <v>4.9016500000000001</v>
      </c>
      <c r="H108" s="60">
        <v>2.528E-2</v>
      </c>
      <c r="I108" s="60">
        <v>6.4059999999999997</v>
      </c>
      <c r="J108" s="60">
        <v>528.98400000000004</v>
      </c>
      <c r="K108" s="60" t="s">
        <v>14</v>
      </c>
      <c r="L108" s="61">
        <v>44564.938194444447</v>
      </c>
      <c r="M108" s="60">
        <v>2241</v>
      </c>
      <c r="N108" s="60">
        <f>AVERAGE(J108:J109)</f>
        <v>526.40149999999994</v>
      </c>
      <c r="O108" s="60">
        <f>_xlfn.STDEV.P(J108:J109)</f>
        <v>2.5825000000000387</v>
      </c>
      <c r="P108" s="60">
        <f>O108/N108*100</f>
        <v>0.49059510658689975</v>
      </c>
      <c r="R108" s="50">
        <v>2241</v>
      </c>
      <c r="S108" s="51">
        <v>44334</v>
      </c>
      <c r="T108" s="52" t="s">
        <v>51</v>
      </c>
      <c r="U108" s="53">
        <v>34.295352000000001</v>
      </c>
      <c r="V108" s="53">
        <v>-78.475183999999999</v>
      </c>
      <c r="W108" s="50"/>
      <c r="X108" s="50" t="s">
        <v>53</v>
      </c>
      <c r="Y108" s="50">
        <v>175</v>
      </c>
      <c r="Z108" s="50">
        <v>89</v>
      </c>
      <c r="AA108" s="50"/>
      <c r="AB108" s="50"/>
      <c r="AC108" s="50"/>
      <c r="AD108" s="50"/>
      <c r="AE108" s="50"/>
      <c r="AF108" s="50"/>
    </row>
    <row r="109" spans="1:32">
      <c r="A109" s="60">
        <v>82</v>
      </c>
      <c r="B109" s="60">
        <v>82</v>
      </c>
      <c r="C109" s="60" t="s">
        <v>12</v>
      </c>
      <c r="D109" s="60">
        <v>2241</v>
      </c>
      <c r="E109" s="60">
        <v>9.9499999999999993</v>
      </c>
      <c r="F109" s="60"/>
      <c r="G109" s="60">
        <v>3.9884900000000001</v>
      </c>
      <c r="H109" s="60">
        <v>2.0719999999999999E-2</v>
      </c>
      <c r="I109" s="60">
        <v>5.2119999999999997</v>
      </c>
      <c r="J109" s="60">
        <v>523.81899999999996</v>
      </c>
      <c r="K109" s="60" t="s">
        <v>14</v>
      </c>
      <c r="L109" s="61">
        <v>44564.943749999999</v>
      </c>
      <c r="M109" s="60">
        <v>2241</v>
      </c>
      <c r="N109" s="60"/>
      <c r="O109" s="60"/>
      <c r="P109" s="60"/>
      <c r="R109" s="50"/>
      <c r="S109" s="51"/>
      <c r="T109" s="52"/>
      <c r="U109" s="53"/>
      <c r="V109" s="53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</row>
    <row r="110" spans="1:32">
      <c r="A110" s="43">
        <v>67</v>
      </c>
      <c r="B110" s="43">
        <v>67</v>
      </c>
      <c r="C110" s="43" t="s">
        <v>12</v>
      </c>
      <c r="D110" s="43">
        <v>2242</v>
      </c>
      <c r="E110" s="43">
        <v>10.7</v>
      </c>
      <c r="G110" s="43">
        <v>0.24867</v>
      </c>
      <c r="H110" s="43">
        <v>7.7999999999999999E-4</v>
      </c>
      <c r="I110" s="43">
        <v>0.32</v>
      </c>
      <c r="J110" s="43">
        <v>29.907</v>
      </c>
      <c r="K110" s="43" t="s">
        <v>14</v>
      </c>
      <c r="L110" s="49">
        <v>44523.029166666667</v>
      </c>
      <c r="M110" s="43">
        <v>2242</v>
      </c>
      <c r="N110" s="43">
        <f>AVERAGE(J110:J111)</f>
        <v>29.863500000000002</v>
      </c>
      <c r="O110" s="43">
        <f>_xlfn.STDEV.P(J110:J111)</f>
        <v>4.3499999999999872E-2</v>
      </c>
      <c r="P110" s="43">
        <f>O110/N110*100</f>
        <v>0.14566276558340405</v>
      </c>
      <c r="R110" s="50">
        <v>2242</v>
      </c>
      <c r="S110" s="51">
        <v>44400</v>
      </c>
      <c r="T110" s="52" t="s">
        <v>54</v>
      </c>
      <c r="U110" s="53">
        <v>34.213729999999998</v>
      </c>
      <c r="V110" s="53">
        <v>-77.943708000000001</v>
      </c>
      <c r="W110" s="50"/>
      <c r="X110" s="50" t="s">
        <v>50</v>
      </c>
      <c r="Y110" s="50">
        <v>181.2</v>
      </c>
      <c r="Z110" s="50">
        <v>94.6</v>
      </c>
      <c r="AA110" s="50">
        <v>42.8</v>
      </c>
      <c r="AB110" s="50">
        <v>14.5</v>
      </c>
      <c r="AC110" s="50">
        <v>25.7</v>
      </c>
      <c r="AD110" s="50">
        <v>13.7</v>
      </c>
      <c r="AE110" s="50">
        <v>15.5</v>
      </c>
      <c r="AF110" s="50">
        <v>11.4</v>
      </c>
    </row>
    <row r="111" spans="1:32">
      <c r="A111" s="43">
        <v>68</v>
      </c>
      <c r="B111" s="43">
        <v>68</v>
      </c>
      <c r="C111" s="43" t="s">
        <v>12</v>
      </c>
      <c r="D111" s="43">
        <v>2242</v>
      </c>
      <c r="E111" s="43">
        <v>11.1</v>
      </c>
      <c r="G111" s="43">
        <v>0.25684000000000001</v>
      </c>
      <c r="H111" s="43">
        <v>3.1E-4</v>
      </c>
      <c r="I111" s="43">
        <v>0.33100000000000002</v>
      </c>
      <c r="J111" s="43">
        <v>29.82</v>
      </c>
      <c r="K111" s="43" t="s">
        <v>14</v>
      </c>
      <c r="L111" s="49">
        <v>44523.035416666666</v>
      </c>
      <c r="M111" s="43">
        <v>2242</v>
      </c>
      <c r="R111" s="50"/>
      <c r="S111" s="51"/>
      <c r="T111" s="52"/>
      <c r="U111" s="53"/>
      <c r="V111" s="53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</row>
    <row r="112" spans="1:32">
      <c r="A112" s="43">
        <v>69</v>
      </c>
      <c r="B112" s="43">
        <v>69</v>
      </c>
      <c r="C112" s="43" t="s">
        <v>12</v>
      </c>
      <c r="D112" s="43">
        <v>2243</v>
      </c>
      <c r="E112" s="43">
        <v>11.1</v>
      </c>
      <c r="G112" s="43">
        <v>0.1888</v>
      </c>
      <c r="H112" s="43">
        <v>1.72E-3</v>
      </c>
      <c r="I112" s="43">
        <v>0.24199999999999999</v>
      </c>
      <c r="J112" s="43">
        <v>21.802</v>
      </c>
      <c r="K112" s="43" t="s">
        <v>14</v>
      </c>
      <c r="L112" s="49">
        <v>44523.040972222225</v>
      </c>
      <c r="M112" s="43">
        <v>2243</v>
      </c>
      <c r="N112" s="43">
        <f>AVERAGE(J112:J113)</f>
        <v>21.558999999999997</v>
      </c>
      <c r="O112" s="43">
        <f>_xlfn.STDEV.P(J112:J113)</f>
        <v>0.24300000000000033</v>
      </c>
      <c r="P112" s="43">
        <f>O112/N112*100</f>
        <v>1.127139477712326</v>
      </c>
      <c r="R112" s="50">
        <v>2243</v>
      </c>
      <c r="S112" s="51">
        <v>44400</v>
      </c>
      <c r="T112" s="52" t="s">
        <v>54</v>
      </c>
      <c r="U112" s="53">
        <v>34.213729999999998</v>
      </c>
      <c r="V112" s="53">
        <v>-77.943708000000001</v>
      </c>
      <c r="W112" s="50"/>
      <c r="X112" s="50" t="s">
        <v>50</v>
      </c>
      <c r="Y112" s="50">
        <v>109.8</v>
      </c>
      <c r="Z112" s="50">
        <v>52.5</v>
      </c>
      <c r="AA112" s="50" t="s">
        <v>59</v>
      </c>
      <c r="AB112" s="50">
        <v>8.6999999999999993</v>
      </c>
      <c r="AC112" s="50">
        <v>14.1</v>
      </c>
      <c r="AD112" s="50">
        <v>7.2</v>
      </c>
      <c r="AE112" s="50">
        <v>8.1</v>
      </c>
      <c r="AF112" s="50">
        <v>6.8</v>
      </c>
    </row>
    <row r="113" spans="1:32">
      <c r="A113" s="43">
        <v>70</v>
      </c>
      <c r="B113" s="43">
        <v>70</v>
      </c>
      <c r="C113" s="43" t="s">
        <v>12</v>
      </c>
      <c r="D113" s="43">
        <v>2243</v>
      </c>
      <c r="E113" s="43">
        <v>11.4</v>
      </c>
      <c r="G113" s="43">
        <v>0.18972</v>
      </c>
      <c r="H113" s="43">
        <v>2.4000000000000001E-4</v>
      </c>
      <c r="I113" s="43">
        <v>0.24299999999999999</v>
      </c>
      <c r="J113" s="43">
        <v>21.315999999999999</v>
      </c>
      <c r="K113" s="43" t="s">
        <v>14</v>
      </c>
      <c r="L113" s="49">
        <v>44523.046527777777</v>
      </c>
      <c r="M113" s="43">
        <v>2243</v>
      </c>
      <c r="R113" s="50"/>
      <c r="S113" s="51"/>
      <c r="T113" s="52"/>
      <c r="U113" s="53"/>
      <c r="V113" s="53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</row>
    <row r="114" spans="1:32">
      <c r="A114" s="43">
        <v>21</v>
      </c>
      <c r="B114" s="43">
        <v>21</v>
      </c>
      <c r="C114" s="43" t="s">
        <v>12</v>
      </c>
      <c r="D114" s="43">
        <v>2245</v>
      </c>
      <c r="E114" s="43">
        <v>10.75</v>
      </c>
      <c r="G114" s="43">
        <v>2.76715</v>
      </c>
      <c r="H114" s="43">
        <v>1.342E-2</v>
      </c>
      <c r="I114" s="43">
        <v>3.6139999999999999</v>
      </c>
      <c r="J114" s="43">
        <v>336.18599999999998</v>
      </c>
      <c r="K114" s="43" t="s">
        <v>14</v>
      </c>
      <c r="L114" s="49">
        <v>44545.709722222222</v>
      </c>
      <c r="M114" s="43">
        <v>2245</v>
      </c>
      <c r="N114" s="43">
        <f>AVERAGE(J114:J115)</f>
        <v>335.5025</v>
      </c>
      <c r="O114" s="43">
        <f>_xlfn.STDEV.P(J114:J115)</f>
        <v>0.6834999999999809</v>
      </c>
      <c r="P114" s="43">
        <f>O114/N114*100</f>
        <v>0.20372426434973834</v>
      </c>
      <c r="R114" s="50">
        <v>2245</v>
      </c>
      <c r="S114" s="51">
        <v>44361</v>
      </c>
      <c r="T114" s="52" t="s">
        <v>54</v>
      </c>
      <c r="U114" s="53">
        <v>34.207239700000002</v>
      </c>
      <c r="V114" s="53">
        <v>-77.931353299999998</v>
      </c>
      <c r="W114" s="50"/>
      <c r="X114" s="50" t="s">
        <v>50</v>
      </c>
      <c r="Y114" s="50">
        <v>264.39999999999998</v>
      </c>
      <c r="Z114" s="50">
        <v>135.6</v>
      </c>
      <c r="AA114" s="50">
        <v>68</v>
      </c>
      <c r="AB114" s="50">
        <v>18.3</v>
      </c>
      <c r="AC114" s="50">
        <v>35.4</v>
      </c>
      <c r="AD114" s="50">
        <v>20.2</v>
      </c>
      <c r="AE114" s="50">
        <v>22.6</v>
      </c>
      <c r="AF114" s="50">
        <v>16.399999999999999</v>
      </c>
    </row>
    <row r="115" spans="1:32">
      <c r="A115" s="43">
        <v>22</v>
      </c>
      <c r="B115" s="43">
        <v>22</v>
      </c>
      <c r="C115" s="43" t="s">
        <v>12</v>
      </c>
      <c r="D115" s="43">
        <v>2245</v>
      </c>
      <c r="E115" s="43">
        <v>10.77</v>
      </c>
      <c r="G115" s="43">
        <v>2.7610100000000002</v>
      </c>
      <c r="H115" s="43">
        <v>1.383E-2</v>
      </c>
      <c r="I115" s="43">
        <v>3.6059999999999999</v>
      </c>
      <c r="J115" s="43">
        <v>334.81900000000002</v>
      </c>
      <c r="K115" s="43" t="s">
        <v>14</v>
      </c>
      <c r="L115" s="49">
        <v>44545.715277777781</v>
      </c>
      <c r="M115" s="43">
        <v>2245</v>
      </c>
      <c r="R115" s="50"/>
      <c r="S115" s="51"/>
      <c r="T115" s="52"/>
      <c r="U115" s="53"/>
      <c r="V115" s="53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</row>
    <row r="116" spans="1:32">
      <c r="A116" s="43">
        <v>73</v>
      </c>
      <c r="B116" s="43">
        <v>73</v>
      </c>
      <c r="C116" s="43" t="s">
        <v>12</v>
      </c>
      <c r="D116" s="43">
        <v>2246</v>
      </c>
      <c r="E116" s="43">
        <v>10.7</v>
      </c>
      <c r="G116" s="43">
        <v>0.73175999999999997</v>
      </c>
      <c r="H116" s="43">
        <v>2.9399999999999999E-3</v>
      </c>
      <c r="I116" s="43">
        <v>0.95199999999999996</v>
      </c>
      <c r="J116" s="43">
        <v>88.971999999999994</v>
      </c>
      <c r="K116" s="43" t="s">
        <v>14</v>
      </c>
      <c r="L116" s="49">
        <v>44523.064583333333</v>
      </c>
      <c r="M116" s="43">
        <v>2246</v>
      </c>
      <c r="N116" s="43">
        <f>AVERAGE(J116:J117)</f>
        <v>88.816499999999991</v>
      </c>
      <c r="O116" s="43">
        <f>_xlfn.STDEV.P(J116:J117)</f>
        <v>0.15549999999999642</v>
      </c>
      <c r="P116" s="43">
        <f>O116/N116*100</f>
        <v>0.17508008084083074</v>
      </c>
      <c r="R116" s="50">
        <v>2246</v>
      </c>
      <c r="S116" s="51">
        <v>44400</v>
      </c>
      <c r="T116" s="52" t="s">
        <v>54</v>
      </c>
      <c r="U116" s="53">
        <v>34.202675020000001</v>
      </c>
      <c r="V116" s="53">
        <v>-77.935230099999998</v>
      </c>
      <c r="W116" s="50"/>
      <c r="X116" s="50" t="s">
        <v>50</v>
      </c>
      <c r="Y116" s="50">
        <v>199.7</v>
      </c>
      <c r="Z116" s="50">
        <v>101.2</v>
      </c>
      <c r="AA116" s="50">
        <v>48.1</v>
      </c>
      <c r="AB116" s="50">
        <v>16.5</v>
      </c>
      <c r="AC116" s="50">
        <v>27.4</v>
      </c>
      <c r="AD116" s="50">
        <v>15.1</v>
      </c>
      <c r="AE116" s="50">
        <v>16.8</v>
      </c>
      <c r="AF116" s="50">
        <v>13.3</v>
      </c>
    </row>
    <row r="117" spans="1:32">
      <c r="A117" s="43">
        <v>74</v>
      </c>
      <c r="B117" s="43">
        <v>74</v>
      </c>
      <c r="C117" s="43" t="s">
        <v>12</v>
      </c>
      <c r="D117" s="43">
        <v>2246</v>
      </c>
      <c r="E117" s="43">
        <v>12.7</v>
      </c>
      <c r="G117" s="43">
        <v>0.86462000000000006</v>
      </c>
      <c r="H117" s="43">
        <v>4.0099999999999997E-3</v>
      </c>
      <c r="I117" s="43">
        <v>1.1259999999999999</v>
      </c>
      <c r="J117" s="43">
        <v>88.661000000000001</v>
      </c>
      <c r="K117" s="43" t="s">
        <v>14</v>
      </c>
      <c r="L117" s="49">
        <v>44523.070138888892</v>
      </c>
      <c r="M117" s="43">
        <v>2246</v>
      </c>
      <c r="R117" s="50"/>
      <c r="S117" s="51"/>
      <c r="T117" s="52"/>
      <c r="U117" s="53"/>
      <c r="V117" s="53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</row>
    <row r="118" spans="1:32" ht="15.75">
      <c r="A118" s="43">
        <v>75</v>
      </c>
      <c r="B118" s="43">
        <v>75</v>
      </c>
      <c r="C118" s="43" t="s">
        <v>12</v>
      </c>
      <c r="D118" s="43">
        <v>2247</v>
      </c>
      <c r="E118" s="43">
        <v>10.7</v>
      </c>
      <c r="G118" s="43">
        <v>6.0507400000000002</v>
      </c>
      <c r="H118" s="43">
        <v>3.1550000000000002E-2</v>
      </c>
      <c r="I118" s="43">
        <v>7.9089999999999998</v>
      </c>
      <c r="J118" s="43">
        <v>739.15899999999999</v>
      </c>
      <c r="K118" s="43" t="s">
        <v>14</v>
      </c>
      <c r="L118" s="49">
        <v>44523.075694444444</v>
      </c>
      <c r="M118" s="43">
        <v>2247</v>
      </c>
      <c r="N118" s="43">
        <f>AVERAGE(J118:J119)</f>
        <v>732.73250000000007</v>
      </c>
      <c r="O118" s="43">
        <f>_xlfn.STDEV.P(J118:J119)</f>
        <v>6.4264999999999759</v>
      </c>
      <c r="P118" s="43">
        <f>O118/N118*100</f>
        <v>0.87705949988569842</v>
      </c>
      <c r="R118" s="50">
        <v>2247</v>
      </c>
      <c r="S118" s="51">
        <v>44334</v>
      </c>
      <c r="T118" s="52" t="s">
        <v>51</v>
      </c>
      <c r="U118" s="53">
        <v>34.270247525558901</v>
      </c>
      <c r="V118" s="55">
        <v>-78.530331427079503</v>
      </c>
      <c r="W118" s="50"/>
      <c r="X118" s="50" t="s">
        <v>50</v>
      </c>
      <c r="Y118" s="50">
        <v>257</v>
      </c>
      <c r="Z118" s="50">
        <v>133.5</v>
      </c>
      <c r="AA118" s="50">
        <v>62</v>
      </c>
      <c r="AB118" s="50"/>
      <c r="AC118" s="50">
        <v>35.6</v>
      </c>
      <c r="AD118" s="50">
        <v>22</v>
      </c>
      <c r="AE118" s="50">
        <v>24.6</v>
      </c>
      <c r="AF118" s="50">
        <v>17.399999999999999</v>
      </c>
    </row>
    <row r="119" spans="1:32" ht="15.75">
      <c r="A119" s="43">
        <v>76</v>
      </c>
      <c r="B119" s="43">
        <v>76</v>
      </c>
      <c r="C119" s="43" t="s">
        <v>12</v>
      </c>
      <c r="D119" s="43">
        <v>2247</v>
      </c>
      <c r="E119" s="43">
        <v>11.1</v>
      </c>
      <c r="G119" s="43">
        <v>6.1674300000000004</v>
      </c>
      <c r="H119" s="43">
        <v>3.1300000000000001E-2</v>
      </c>
      <c r="I119" s="43">
        <v>8.0619999999999994</v>
      </c>
      <c r="J119" s="43">
        <v>726.30600000000004</v>
      </c>
      <c r="K119" s="43" t="s">
        <v>14</v>
      </c>
      <c r="L119" s="49">
        <v>44523.081944444442</v>
      </c>
      <c r="M119" s="43">
        <v>2247</v>
      </c>
      <c r="R119" s="50"/>
      <c r="S119" s="51"/>
      <c r="T119" s="52"/>
      <c r="U119" s="53"/>
      <c r="V119" s="55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</row>
    <row r="120" spans="1:32">
      <c r="A120" s="43">
        <v>26</v>
      </c>
      <c r="B120" s="43">
        <v>26</v>
      </c>
      <c r="C120" s="43" t="s">
        <v>12</v>
      </c>
      <c r="D120" s="43">
        <v>2248</v>
      </c>
      <c r="E120" s="43">
        <v>10.55</v>
      </c>
      <c r="G120" s="43">
        <v>4.9862500000000001</v>
      </c>
      <c r="H120" s="43">
        <v>2.5329999999999998E-2</v>
      </c>
      <c r="I120" s="43">
        <v>6.5170000000000003</v>
      </c>
      <c r="J120" s="43">
        <v>617.72500000000002</v>
      </c>
      <c r="K120" s="43" t="s">
        <v>14</v>
      </c>
      <c r="L120" s="49">
        <v>44545.738194444442</v>
      </c>
      <c r="M120" s="43">
        <v>2248</v>
      </c>
      <c r="N120" s="43">
        <f>AVERAGE(J120:J121)</f>
        <v>617.94949999999994</v>
      </c>
      <c r="O120" s="43">
        <f>_xlfn.STDEV.P(J120:J121)</f>
        <v>0.22449999999997772</v>
      </c>
      <c r="P120" s="43">
        <f>O120/N120*100</f>
        <v>3.6329829541083491E-2</v>
      </c>
      <c r="R120" s="50">
        <v>2248</v>
      </c>
      <c r="S120" s="51">
        <v>44431</v>
      </c>
      <c r="T120" s="52" t="s">
        <v>51</v>
      </c>
      <c r="U120" s="53">
        <v>34.317500000000003</v>
      </c>
      <c r="V120" s="53">
        <v>-78.532945999999995</v>
      </c>
      <c r="W120" s="50"/>
      <c r="X120" s="50" t="s">
        <v>53</v>
      </c>
      <c r="Y120" s="50">
        <v>214.2</v>
      </c>
      <c r="Z120" s="50">
        <v>110.9</v>
      </c>
      <c r="AA120" s="50">
        <v>50.1</v>
      </c>
      <c r="AB120" s="50">
        <v>16.100000000000001</v>
      </c>
      <c r="AC120" s="50">
        <v>29.9</v>
      </c>
      <c r="AD120" s="50">
        <v>17</v>
      </c>
      <c r="AE120" s="50">
        <v>19.2</v>
      </c>
      <c r="AF120" s="50">
        <v>13.8</v>
      </c>
    </row>
    <row r="121" spans="1:32">
      <c r="A121" s="43">
        <v>27</v>
      </c>
      <c r="B121" s="43">
        <v>27</v>
      </c>
      <c r="C121" s="43" t="s">
        <v>12</v>
      </c>
      <c r="D121" s="43">
        <v>2248</v>
      </c>
      <c r="E121" s="43">
        <v>10.95</v>
      </c>
      <c r="G121" s="43">
        <v>5.1787999999999998</v>
      </c>
      <c r="H121" s="43">
        <v>2.622E-2</v>
      </c>
      <c r="I121" s="43">
        <v>6.7690000000000001</v>
      </c>
      <c r="J121" s="43">
        <v>618.17399999999998</v>
      </c>
      <c r="K121" s="43" t="s">
        <v>14</v>
      </c>
      <c r="L121" s="49">
        <v>44545.743750000001</v>
      </c>
      <c r="M121" s="43">
        <v>2248</v>
      </c>
      <c r="R121" s="50"/>
      <c r="S121" s="51"/>
      <c r="T121" s="52"/>
      <c r="U121" s="53"/>
      <c r="V121" s="53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</row>
    <row r="122" spans="1:32">
      <c r="A122" s="43">
        <v>24</v>
      </c>
      <c r="B122" s="60">
        <v>24</v>
      </c>
      <c r="C122" s="60" t="s">
        <v>12</v>
      </c>
      <c r="D122" s="60">
        <v>2249</v>
      </c>
      <c r="E122" s="60">
        <v>10.68</v>
      </c>
      <c r="F122" s="60"/>
      <c r="G122" s="60">
        <v>5.3223500000000001</v>
      </c>
      <c r="H122" s="60">
        <v>2.7099999999999999E-2</v>
      </c>
      <c r="I122" s="60">
        <v>6.9560000000000004</v>
      </c>
      <c r="J122" s="60">
        <v>651.31100000000004</v>
      </c>
      <c r="K122" s="60" t="s">
        <v>14</v>
      </c>
      <c r="L122" s="61">
        <v>44545.726388888892</v>
      </c>
      <c r="M122" s="60">
        <v>2249</v>
      </c>
      <c r="N122" s="60">
        <f>AVERAGE(J122:J125)</f>
        <v>644.63274999999999</v>
      </c>
      <c r="O122" s="60">
        <f>_xlfn.STDEV.P(J122:J125)</f>
        <v>4.1097149764308494</v>
      </c>
      <c r="P122" s="60">
        <f>O122/N122*100</f>
        <v>0.63752810828038908</v>
      </c>
      <c r="R122" s="50">
        <v>2249</v>
      </c>
      <c r="S122" s="51">
        <v>44431</v>
      </c>
      <c r="T122" s="52" t="s">
        <v>51</v>
      </c>
      <c r="U122" s="53">
        <v>34.310189100000002</v>
      </c>
      <c r="V122" s="53">
        <v>-78.549050600000001</v>
      </c>
      <c r="W122" s="50"/>
      <c r="X122" s="50" t="s">
        <v>50</v>
      </c>
      <c r="Y122" s="50">
        <v>233</v>
      </c>
      <c r="Z122" s="50">
        <v>124.5</v>
      </c>
      <c r="AA122" s="50">
        <v>56</v>
      </c>
      <c r="AB122" s="50">
        <v>18.2</v>
      </c>
      <c r="AC122" s="50">
        <v>32.4</v>
      </c>
      <c r="AD122" s="50">
        <v>20.2</v>
      </c>
      <c r="AE122" s="50">
        <v>17</v>
      </c>
      <c r="AF122" s="50">
        <v>14.6</v>
      </c>
    </row>
    <row r="123" spans="1:32">
      <c r="A123" s="43">
        <v>25</v>
      </c>
      <c r="B123" s="60">
        <v>25</v>
      </c>
      <c r="C123" s="60" t="s">
        <v>12</v>
      </c>
      <c r="D123" s="60">
        <v>2249</v>
      </c>
      <c r="E123" s="60">
        <v>11.04</v>
      </c>
      <c r="F123" s="60"/>
      <c r="G123" s="60">
        <v>5.43283</v>
      </c>
      <c r="H123" s="60">
        <v>2.861E-2</v>
      </c>
      <c r="I123" s="60">
        <v>7.101</v>
      </c>
      <c r="J123" s="60">
        <v>643.20699999999999</v>
      </c>
      <c r="K123" s="60" t="s">
        <v>14</v>
      </c>
      <c r="L123" s="61">
        <v>44545.732638888891</v>
      </c>
      <c r="M123" s="60">
        <v>2249</v>
      </c>
      <c r="N123" s="60"/>
      <c r="O123" s="60"/>
      <c r="P123" s="60"/>
      <c r="R123" s="50"/>
      <c r="S123" s="51"/>
      <c r="T123" s="52"/>
      <c r="U123" s="53"/>
      <c r="V123" s="53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</row>
    <row r="124" spans="1:32">
      <c r="A124" s="60">
        <v>83</v>
      </c>
      <c r="B124" s="60">
        <v>83</v>
      </c>
      <c r="C124" s="60" t="s">
        <v>12</v>
      </c>
      <c r="D124" s="60">
        <v>2249</v>
      </c>
      <c r="E124" s="60">
        <v>10.17</v>
      </c>
      <c r="F124" s="60"/>
      <c r="G124" s="60">
        <v>4.98123</v>
      </c>
      <c r="H124" s="60">
        <v>2.546E-2</v>
      </c>
      <c r="I124" s="60">
        <v>6.51</v>
      </c>
      <c r="J124" s="60">
        <v>640.11800000000005</v>
      </c>
      <c r="K124" s="60" t="s">
        <v>14</v>
      </c>
      <c r="L124" s="61">
        <v>44564.949305555558</v>
      </c>
      <c r="M124" s="60">
        <v>2249</v>
      </c>
      <c r="N124" s="60"/>
      <c r="O124" s="60"/>
      <c r="P124" s="60"/>
      <c r="R124" s="50"/>
      <c r="S124" s="51"/>
      <c r="T124" s="52"/>
      <c r="U124" s="53"/>
      <c r="V124" s="53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</row>
    <row r="125" spans="1:32">
      <c r="A125" s="60">
        <v>84</v>
      </c>
      <c r="B125" s="60">
        <v>84</v>
      </c>
      <c r="C125" s="60" t="s">
        <v>12</v>
      </c>
      <c r="D125" s="60">
        <v>2249</v>
      </c>
      <c r="E125" s="60">
        <v>10.32</v>
      </c>
      <c r="F125" s="60"/>
      <c r="G125" s="60">
        <v>5.0844100000000001</v>
      </c>
      <c r="H125" s="60">
        <v>2.6030000000000001E-2</v>
      </c>
      <c r="I125" s="60">
        <v>6.6449999999999996</v>
      </c>
      <c r="J125" s="60">
        <v>643.89499999999998</v>
      </c>
      <c r="K125" s="60" t="s">
        <v>14</v>
      </c>
      <c r="L125" s="61">
        <v>44564.954861111109</v>
      </c>
      <c r="M125" s="60">
        <v>2249</v>
      </c>
      <c r="N125" s="60"/>
      <c r="O125" s="60"/>
      <c r="P125" s="60"/>
      <c r="R125" s="50"/>
      <c r="S125" s="51"/>
      <c r="T125" s="52"/>
      <c r="U125" s="53"/>
      <c r="V125" s="53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</row>
    <row r="126" spans="1:32">
      <c r="A126" s="43">
        <v>28</v>
      </c>
      <c r="B126" s="43">
        <v>28</v>
      </c>
      <c r="C126" s="43" t="s">
        <v>12</v>
      </c>
      <c r="D126" s="43">
        <v>2250</v>
      </c>
      <c r="E126" s="43">
        <v>9.73</v>
      </c>
      <c r="G126" s="43">
        <v>3.23577</v>
      </c>
      <c r="H126" s="43">
        <v>1.5859999999999999E-2</v>
      </c>
      <c r="I126" s="43">
        <v>4.2270000000000003</v>
      </c>
      <c r="J126" s="43">
        <v>434.43</v>
      </c>
      <c r="K126" s="43" t="s">
        <v>14</v>
      </c>
      <c r="L126" s="49">
        <v>44545.749305555553</v>
      </c>
      <c r="M126" s="43">
        <v>2250</v>
      </c>
      <c r="N126" s="43">
        <f>AVERAGE(J126:J127)</f>
        <v>432.03300000000002</v>
      </c>
      <c r="O126" s="43">
        <f>_xlfn.STDEV.P(J126:J127)</f>
        <v>2.3969999999999914</v>
      </c>
      <c r="P126" s="43">
        <f>O126/N126*100</f>
        <v>0.55481872912485652</v>
      </c>
      <c r="R126" s="50">
        <v>2250</v>
      </c>
      <c r="S126" s="51">
        <v>44432</v>
      </c>
      <c r="T126" s="52" t="s">
        <v>51</v>
      </c>
      <c r="U126" s="53">
        <v>34.290164699999998</v>
      </c>
      <c r="V126" s="53">
        <v>-78.472245900000004</v>
      </c>
      <c r="W126" s="50"/>
      <c r="X126" s="50" t="s">
        <v>50</v>
      </c>
      <c r="Y126" s="50">
        <v>124.2</v>
      </c>
      <c r="Z126" s="50">
        <v>62.9</v>
      </c>
      <c r="AA126" s="50">
        <v>25.4</v>
      </c>
      <c r="AB126" s="50">
        <v>9.1999999999999993</v>
      </c>
      <c r="AC126" s="50">
        <v>15.8</v>
      </c>
      <c r="AD126" s="50">
        <v>9.8000000000000007</v>
      </c>
      <c r="AE126" s="50">
        <v>7.2</v>
      </c>
      <c r="AF126" s="50">
        <v>7.9</v>
      </c>
    </row>
    <row r="127" spans="1:32">
      <c r="A127" s="43">
        <v>29</v>
      </c>
      <c r="B127" s="43">
        <v>29</v>
      </c>
      <c r="C127" s="43" t="s">
        <v>12</v>
      </c>
      <c r="D127" s="43">
        <v>2250</v>
      </c>
      <c r="E127" s="43">
        <v>11.81</v>
      </c>
      <c r="G127" s="43">
        <v>3.8833600000000001</v>
      </c>
      <c r="H127" s="43">
        <v>1.8880000000000001E-2</v>
      </c>
      <c r="I127" s="43">
        <v>5.0739999999999998</v>
      </c>
      <c r="J127" s="43">
        <v>429.63600000000002</v>
      </c>
      <c r="K127" s="43" t="s">
        <v>14</v>
      </c>
      <c r="L127" s="49">
        <v>44545.754861111112</v>
      </c>
      <c r="M127" s="43">
        <v>2250</v>
      </c>
      <c r="R127" s="50"/>
      <c r="S127" s="51"/>
      <c r="T127" s="52"/>
      <c r="U127" s="53"/>
      <c r="V127" s="53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</row>
    <row r="128" spans="1:32">
      <c r="A128" s="43">
        <v>32</v>
      </c>
      <c r="B128" s="43">
        <v>32</v>
      </c>
      <c r="C128" s="43" t="s">
        <v>12</v>
      </c>
      <c r="D128" s="43">
        <v>2252</v>
      </c>
      <c r="E128" s="43">
        <v>10.65</v>
      </c>
      <c r="G128" s="43">
        <v>1.9572099999999999</v>
      </c>
      <c r="H128" s="43">
        <v>9.8399999999999998E-3</v>
      </c>
      <c r="I128" s="43">
        <v>2.5550000000000002</v>
      </c>
      <c r="J128" s="43">
        <v>239.90600000000001</v>
      </c>
      <c r="K128" s="43" t="s">
        <v>14</v>
      </c>
      <c r="L128" s="49">
        <v>44545.772916666669</v>
      </c>
      <c r="M128" s="43">
        <v>2252</v>
      </c>
      <c r="N128" s="43">
        <f>AVERAGE(J128:J129)</f>
        <v>240.965</v>
      </c>
      <c r="O128" s="43">
        <f>_xlfn.STDEV.P(J128:J129)</f>
        <v>1.0589999999999975</v>
      </c>
      <c r="P128" s="43">
        <f>O128/N128*100</f>
        <v>0.43948291245616478</v>
      </c>
      <c r="R128" s="50">
        <v>2252</v>
      </c>
      <c r="S128" s="51">
        <v>44432</v>
      </c>
      <c r="T128" s="52" t="s">
        <v>51</v>
      </c>
      <c r="U128" s="53">
        <v>34.308737999999998</v>
      </c>
      <c r="V128" s="53">
        <v>-78.549964599999996</v>
      </c>
      <c r="W128" s="50"/>
      <c r="X128" s="50" t="s">
        <v>53</v>
      </c>
      <c r="Y128" s="50">
        <v>158</v>
      </c>
      <c r="Z128" s="50">
        <v>82.5</v>
      </c>
      <c r="AA128" s="50">
        <v>36</v>
      </c>
      <c r="AB128" s="50">
        <v>13.1</v>
      </c>
      <c r="AC128" s="50">
        <v>21</v>
      </c>
      <c r="AD128" s="50">
        <v>11.4</v>
      </c>
      <c r="AE128" s="50">
        <v>12.1</v>
      </c>
      <c r="AF128" s="50">
        <v>9.8000000000000007</v>
      </c>
    </row>
    <row r="129" spans="1:32">
      <c r="A129" s="43">
        <v>33</v>
      </c>
      <c r="B129" s="43">
        <v>33</v>
      </c>
      <c r="C129" s="43" t="s">
        <v>12</v>
      </c>
      <c r="D129" s="43">
        <v>2252</v>
      </c>
      <c r="E129" s="43">
        <v>10.97</v>
      </c>
      <c r="G129" s="43">
        <v>2.0334400000000001</v>
      </c>
      <c r="H129" s="43">
        <v>1.0659999999999999E-2</v>
      </c>
      <c r="I129" s="43">
        <v>2.6549999999999998</v>
      </c>
      <c r="J129" s="43">
        <v>242.024</v>
      </c>
      <c r="K129" s="43" t="s">
        <v>14</v>
      </c>
      <c r="L129" s="49">
        <v>44545.77847222222</v>
      </c>
      <c r="M129" s="43">
        <v>2252</v>
      </c>
      <c r="R129" s="50"/>
      <c r="S129" s="51"/>
      <c r="T129" s="52"/>
      <c r="U129" s="53"/>
      <c r="V129" s="53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</row>
    <row r="130" spans="1:32">
      <c r="A130" s="60">
        <v>35</v>
      </c>
      <c r="B130" s="60">
        <v>35</v>
      </c>
      <c r="C130" s="60" t="s">
        <v>12</v>
      </c>
      <c r="D130" s="60">
        <v>2254</v>
      </c>
      <c r="E130" s="60">
        <v>10.4</v>
      </c>
      <c r="F130" s="60"/>
      <c r="G130" s="60">
        <v>1.87341</v>
      </c>
      <c r="H130" s="60">
        <v>8.8199999999999997E-3</v>
      </c>
      <c r="I130" s="60">
        <v>2.4449999999999998</v>
      </c>
      <c r="J130" s="60">
        <v>235.096</v>
      </c>
      <c r="K130" s="60" t="s">
        <v>14</v>
      </c>
      <c r="L130" s="61">
        <v>44545.790277777778</v>
      </c>
      <c r="M130" s="60">
        <v>2254</v>
      </c>
      <c r="N130" s="60">
        <f>AVERAGE(J130:J132)</f>
        <v>238.006</v>
      </c>
      <c r="O130" s="60">
        <f>_xlfn.STDEV.P(J130:J132)</f>
        <v>2.0577664266545552</v>
      </c>
      <c r="P130" s="60">
        <f>O130/N130*100</f>
        <v>0.86458594600747685</v>
      </c>
      <c r="R130" s="50">
        <v>2254</v>
      </c>
      <c r="S130" s="51">
        <v>44432</v>
      </c>
      <c r="T130" s="52" t="s">
        <v>51</v>
      </c>
      <c r="U130" s="53">
        <v>34.310957299999998</v>
      </c>
      <c r="V130" s="53">
        <v>-78.547517999999997</v>
      </c>
      <c r="W130" s="50"/>
      <c r="X130" s="50" t="s">
        <v>50</v>
      </c>
      <c r="Y130" s="50">
        <v>187.8</v>
      </c>
      <c r="Z130" s="50">
        <v>96.8</v>
      </c>
      <c r="AA130" s="50">
        <v>45</v>
      </c>
      <c r="AB130" s="50">
        <v>15.4</v>
      </c>
      <c r="AC130" s="50">
        <v>25.2</v>
      </c>
      <c r="AD130" s="50">
        <v>14</v>
      </c>
      <c r="AE130" s="50">
        <v>14.3</v>
      </c>
      <c r="AF130" s="50">
        <v>11.8</v>
      </c>
    </row>
    <row r="131" spans="1:32">
      <c r="A131" s="60">
        <v>85</v>
      </c>
      <c r="B131" s="60">
        <v>85</v>
      </c>
      <c r="C131" s="60" t="s">
        <v>12</v>
      </c>
      <c r="D131" s="60">
        <v>2254</v>
      </c>
      <c r="E131" s="60">
        <v>10.46</v>
      </c>
      <c r="F131" s="60"/>
      <c r="G131" s="60">
        <v>1.91923</v>
      </c>
      <c r="H131" s="60">
        <v>9.1400000000000006E-3</v>
      </c>
      <c r="I131" s="60">
        <v>2.5049999999999999</v>
      </c>
      <c r="J131" s="60">
        <v>239.48400000000001</v>
      </c>
      <c r="K131" s="60" t="s">
        <v>14</v>
      </c>
      <c r="L131" s="61">
        <v>44564.961111111108</v>
      </c>
      <c r="M131" s="60">
        <v>2254</v>
      </c>
      <c r="N131" s="60"/>
      <c r="O131" s="60"/>
      <c r="P131" s="60"/>
      <c r="R131" s="50"/>
      <c r="S131" s="51"/>
      <c r="T131" s="52"/>
      <c r="U131" s="53"/>
      <c r="V131" s="53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</row>
    <row r="132" spans="1:32">
      <c r="A132" s="60">
        <v>86</v>
      </c>
      <c r="B132" s="60">
        <v>86</v>
      </c>
      <c r="C132" s="60" t="s">
        <v>12</v>
      </c>
      <c r="D132" s="60">
        <v>2254</v>
      </c>
      <c r="E132" s="60">
        <v>11.03</v>
      </c>
      <c r="F132" s="60"/>
      <c r="G132" s="60">
        <v>2.0232100000000002</v>
      </c>
      <c r="H132" s="60">
        <v>1.018E-2</v>
      </c>
      <c r="I132" s="60">
        <v>2.641</v>
      </c>
      <c r="J132" s="60">
        <v>239.43799999999999</v>
      </c>
      <c r="K132" s="60" t="s">
        <v>14</v>
      </c>
      <c r="L132" s="61">
        <v>44564.966666666667</v>
      </c>
      <c r="M132" s="60">
        <v>2254</v>
      </c>
      <c r="N132" s="60"/>
      <c r="O132" s="60"/>
      <c r="P132" s="60"/>
      <c r="R132" s="50"/>
      <c r="S132" s="51"/>
      <c r="T132" s="52"/>
      <c r="U132" s="53"/>
      <c r="V132" s="53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</row>
    <row r="133" spans="1:32">
      <c r="A133" s="43">
        <v>77</v>
      </c>
      <c r="B133" s="43">
        <v>77</v>
      </c>
      <c r="C133" s="5" t="s">
        <v>12</v>
      </c>
      <c r="D133" s="5">
        <v>2277</v>
      </c>
      <c r="E133" s="5">
        <v>11</v>
      </c>
      <c r="F133" s="5"/>
      <c r="G133" s="5">
        <v>0.24048</v>
      </c>
      <c r="H133" s="5">
        <v>1.5100000000000001E-3</v>
      </c>
      <c r="I133" s="5">
        <v>0.309</v>
      </c>
      <c r="J133" s="5">
        <v>28.091000000000001</v>
      </c>
      <c r="K133" s="5" t="s">
        <v>14</v>
      </c>
      <c r="L133" s="6">
        <v>44523.087500000001</v>
      </c>
      <c r="M133" s="5">
        <v>2277</v>
      </c>
      <c r="R133" s="50"/>
      <c r="S133" s="51"/>
      <c r="T133" s="52"/>
      <c r="U133" s="53"/>
      <c r="V133" s="53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</row>
    <row r="134" spans="1:32">
      <c r="A134" s="43">
        <v>78</v>
      </c>
      <c r="B134" s="43">
        <v>78</v>
      </c>
      <c r="C134" s="5" t="s">
        <v>12</v>
      </c>
      <c r="D134" s="5">
        <v>2277</v>
      </c>
      <c r="E134" s="5">
        <v>11.1</v>
      </c>
      <c r="F134" s="5"/>
      <c r="G134" s="5">
        <v>0.28649000000000002</v>
      </c>
      <c r="H134" s="5">
        <v>8.1999999999999998E-4</v>
      </c>
      <c r="I134" s="5">
        <v>0.37</v>
      </c>
      <c r="J134" s="5">
        <v>33.332999999999998</v>
      </c>
      <c r="K134" s="5" t="s">
        <v>14</v>
      </c>
      <c r="L134" s="6">
        <v>44523.093055555553</v>
      </c>
      <c r="M134" s="5">
        <v>2277</v>
      </c>
      <c r="R134" s="50"/>
      <c r="S134" s="51"/>
      <c r="T134" s="52"/>
      <c r="U134" s="53"/>
      <c r="V134" s="53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</row>
    <row r="135" spans="1:32">
      <c r="A135" s="43">
        <v>36</v>
      </c>
      <c r="B135" s="43">
        <v>36</v>
      </c>
      <c r="C135" s="43" t="s">
        <v>12</v>
      </c>
      <c r="D135" s="43">
        <v>2277</v>
      </c>
      <c r="E135" s="43">
        <v>11.26</v>
      </c>
      <c r="G135" s="43">
        <v>0.34311000000000003</v>
      </c>
      <c r="H135" s="43">
        <v>1.0499999999999999E-3</v>
      </c>
      <c r="I135" s="43">
        <v>0.44400000000000001</v>
      </c>
      <c r="J135" s="43">
        <v>39.432000000000002</v>
      </c>
      <c r="K135" s="43" t="s">
        <v>14</v>
      </c>
      <c r="L135" s="49">
        <v>44545.79583333333</v>
      </c>
      <c r="M135" s="43">
        <v>2277</v>
      </c>
      <c r="N135" s="43">
        <f>AVERAGE(J135:J136)</f>
        <v>39.506500000000003</v>
      </c>
      <c r="O135" s="43">
        <f>_xlfn.STDEV.P(J135:J136)</f>
        <v>7.4500000000000455E-2</v>
      </c>
      <c r="P135" s="43">
        <f>O135/N135*100</f>
        <v>0.1885765633503359</v>
      </c>
      <c r="R135" s="50">
        <v>2277</v>
      </c>
      <c r="S135" s="51">
        <v>44474</v>
      </c>
      <c r="T135" s="52" t="s">
        <v>54</v>
      </c>
      <c r="U135" s="53">
        <v>34.213748000000002</v>
      </c>
      <c r="V135" s="53">
        <v>-77.943309999999997</v>
      </c>
      <c r="W135" s="50"/>
      <c r="X135" s="50" t="s">
        <v>50</v>
      </c>
      <c r="Y135" s="50">
        <v>129.4</v>
      </c>
      <c r="Z135" s="50">
        <v>62.8</v>
      </c>
      <c r="AA135" s="50">
        <v>28.8</v>
      </c>
      <c r="AB135" s="50">
        <v>10.199999999999999</v>
      </c>
      <c r="AC135" s="50">
        <v>16.8</v>
      </c>
      <c r="AD135" s="50">
        <v>9.6</v>
      </c>
      <c r="AE135" s="50">
        <v>8.6</v>
      </c>
      <c r="AF135" s="50">
        <v>7.8</v>
      </c>
    </row>
    <row r="136" spans="1:32">
      <c r="A136" s="43">
        <v>37</v>
      </c>
      <c r="B136" s="43">
        <v>37</v>
      </c>
      <c r="C136" s="43" t="s">
        <v>12</v>
      </c>
      <c r="D136" s="43">
        <v>2277</v>
      </c>
      <c r="E136" s="43">
        <v>10.99</v>
      </c>
      <c r="G136" s="43">
        <v>0.33665</v>
      </c>
      <c r="H136" s="43">
        <v>2.0500000000000002E-3</v>
      </c>
      <c r="I136" s="43">
        <v>0.435</v>
      </c>
      <c r="J136" s="43">
        <v>39.581000000000003</v>
      </c>
      <c r="K136" s="43" t="s">
        <v>14</v>
      </c>
      <c r="L136" s="49">
        <v>44545.801388888889</v>
      </c>
      <c r="M136" s="43">
        <v>2277</v>
      </c>
      <c r="R136" s="50"/>
      <c r="S136" s="51"/>
      <c r="T136" s="52"/>
      <c r="U136" s="53"/>
      <c r="V136" s="53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</row>
    <row r="137" spans="1:32">
      <c r="A137" s="43">
        <v>38</v>
      </c>
      <c r="B137" s="60">
        <v>38</v>
      </c>
      <c r="C137" s="60" t="s">
        <v>12</v>
      </c>
      <c r="D137" s="60">
        <v>2279</v>
      </c>
      <c r="E137" s="60">
        <v>10.24</v>
      </c>
      <c r="F137" s="60"/>
      <c r="G137" s="60">
        <v>5.6258499999999998</v>
      </c>
      <c r="H137" s="60">
        <v>2.9270000000000001E-2</v>
      </c>
      <c r="I137" s="60">
        <v>7.3529999999999998</v>
      </c>
      <c r="J137" s="60">
        <v>718.06600000000003</v>
      </c>
      <c r="K137" s="60" t="s">
        <v>14</v>
      </c>
      <c r="L137" s="61">
        <v>44545.806944444441</v>
      </c>
      <c r="M137" s="60">
        <v>2279</v>
      </c>
      <c r="N137" s="60">
        <f>AVERAGE(J137:J140)</f>
        <v>723.50525000000005</v>
      </c>
      <c r="O137" s="60">
        <f>_xlfn.STDEV.P(J137:J140)</f>
        <v>3.8433422547959224</v>
      </c>
      <c r="P137" s="60">
        <f>O137/N137*100</f>
        <v>0.53121138440887916</v>
      </c>
      <c r="R137" s="50">
        <v>2279</v>
      </c>
      <c r="S137" s="51">
        <v>44474</v>
      </c>
      <c r="T137" s="52" t="s">
        <v>60</v>
      </c>
      <c r="U137" s="53">
        <v>34.064644999999999</v>
      </c>
      <c r="V137" s="53">
        <v>-78.034756000000002</v>
      </c>
      <c r="W137" s="50"/>
      <c r="X137" s="50" t="s">
        <v>53</v>
      </c>
      <c r="Y137" s="50">
        <v>178.2</v>
      </c>
      <c r="Z137" s="50">
        <v>94</v>
      </c>
      <c r="AA137" s="50">
        <v>40.6</v>
      </c>
      <c r="AB137" s="50">
        <v>15.2</v>
      </c>
      <c r="AC137" s="50">
        <v>25.4</v>
      </c>
      <c r="AD137" s="50">
        <v>13.7</v>
      </c>
      <c r="AE137" s="50">
        <v>15.2</v>
      </c>
      <c r="AF137" s="50">
        <v>11.9</v>
      </c>
    </row>
    <row r="138" spans="1:32">
      <c r="A138" s="43">
        <v>39</v>
      </c>
      <c r="B138" s="60">
        <v>39</v>
      </c>
      <c r="C138" s="60" t="s">
        <v>12</v>
      </c>
      <c r="D138" s="60">
        <v>2279</v>
      </c>
      <c r="E138" s="60">
        <v>10.78</v>
      </c>
      <c r="F138" s="60"/>
      <c r="G138" s="60">
        <v>5.9516299999999998</v>
      </c>
      <c r="H138" s="60">
        <v>3.1730000000000001E-2</v>
      </c>
      <c r="I138" s="60">
        <v>7.78</v>
      </c>
      <c r="J138" s="60">
        <v>721.70699999999999</v>
      </c>
      <c r="K138" s="60" t="s">
        <v>14</v>
      </c>
      <c r="L138" s="61">
        <v>44545.813194444447</v>
      </c>
      <c r="M138" s="60">
        <v>2279</v>
      </c>
      <c r="N138" s="60"/>
      <c r="O138" s="60"/>
      <c r="P138" s="60"/>
      <c r="R138" s="50"/>
      <c r="S138" s="51"/>
      <c r="T138" s="52"/>
      <c r="U138" s="53"/>
      <c r="V138" s="53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</row>
    <row r="139" spans="1:32">
      <c r="A139" s="60">
        <v>87</v>
      </c>
      <c r="B139" s="60">
        <v>87</v>
      </c>
      <c r="C139" s="60" t="s">
        <v>12</v>
      </c>
      <c r="D139" s="60">
        <v>2279</v>
      </c>
      <c r="E139" s="60">
        <v>10.14</v>
      </c>
      <c r="F139" s="60"/>
      <c r="G139" s="60">
        <v>5.6419800000000002</v>
      </c>
      <c r="H139" s="60">
        <v>2.8819999999999998E-2</v>
      </c>
      <c r="I139" s="60">
        <v>7.375</v>
      </c>
      <c r="J139" s="60">
        <v>727.31799999999998</v>
      </c>
      <c r="K139" s="60" t="s">
        <v>14</v>
      </c>
      <c r="L139" s="61">
        <v>44564.972222222219</v>
      </c>
      <c r="M139" s="60">
        <v>2279</v>
      </c>
      <c r="N139" s="60"/>
      <c r="O139" s="60"/>
      <c r="P139" s="60"/>
      <c r="R139" s="50"/>
      <c r="S139" s="51"/>
      <c r="T139" s="52"/>
      <c r="U139" s="53"/>
      <c r="V139" s="53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</row>
    <row r="140" spans="1:32">
      <c r="A140" s="60">
        <v>88</v>
      </c>
      <c r="B140" s="60">
        <v>88</v>
      </c>
      <c r="C140" s="60" t="s">
        <v>12</v>
      </c>
      <c r="D140" s="60">
        <v>2279</v>
      </c>
      <c r="E140" s="60">
        <v>10.88</v>
      </c>
      <c r="F140" s="60"/>
      <c r="G140" s="60">
        <v>6.0504199999999999</v>
      </c>
      <c r="H140" s="60">
        <v>3.1329999999999997E-2</v>
      </c>
      <c r="I140" s="60">
        <v>7.9089999999999998</v>
      </c>
      <c r="J140" s="60">
        <v>726.93</v>
      </c>
      <c r="K140" s="60" t="s">
        <v>14</v>
      </c>
      <c r="L140" s="61">
        <v>44564.977777777778</v>
      </c>
      <c r="M140" s="60">
        <v>2279</v>
      </c>
      <c r="N140" s="60"/>
      <c r="O140" s="60"/>
      <c r="P140" s="60"/>
      <c r="R140" s="50"/>
      <c r="S140" s="51"/>
      <c r="T140" s="52"/>
      <c r="U140" s="53"/>
      <c r="V140" s="53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</row>
    <row r="141" spans="1:32">
      <c r="A141" s="43">
        <v>99</v>
      </c>
      <c r="B141" s="60">
        <v>6</v>
      </c>
      <c r="C141" s="60" t="s">
        <v>12</v>
      </c>
      <c r="D141" s="60">
        <v>2280</v>
      </c>
      <c r="E141" s="60">
        <v>10.3</v>
      </c>
      <c r="F141" s="60"/>
      <c r="G141" s="60">
        <v>0.66103999999999996</v>
      </c>
      <c r="H141" s="60">
        <v>2.9299999999999999E-3</v>
      </c>
      <c r="I141" s="60">
        <v>0.86</v>
      </c>
      <c r="J141" s="60">
        <v>83.495000000000005</v>
      </c>
      <c r="K141" s="60" t="s">
        <v>14</v>
      </c>
      <c r="L141" s="61">
        <v>44523.51458333333</v>
      </c>
      <c r="M141" s="60">
        <v>2280</v>
      </c>
      <c r="N141" s="60">
        <f>AVERAGE(J141:J147)</f>
        <v>91.883142857142857</v>
      </c>
      <c r="O141" s="60">
        <f>_xlfn.STDEV.P(J141:J147)</f>
        <v>4.2535677941690127</v>
      </c>
      <c r="P141" s="60">
        <f>O141/N141*100</f>
        <v>4.6293233578027815</v>
      </c>
      <c r="R141" s="50">
        <v>2280</v>
      </c>
      <c r="S141" s="51">
        <v>44474</v>
      </c>
      <c r="T141" s="52" t="s">
        <v>54</v>
      </c>
      <c r="U141" s="53">
        <v>34.213276</v>
      </c>
      <c r="V141" s="53">
        <v>-77.942617999999996</v>
      </c>
      <c r="W141" s="50"/>
      <c r="X141" s="50" t="s">
        <v>50</v>
      </c>
      <c r="Y141" s="50">
        <v>141.1</v>
      </c>
      <c r="Z141" s="50">
        <v>69.400000000000006</v>
      </c>
      <c r="AA141" s="50">
        <v>30</v>
      </c>
      <c r="AB141" s="50">
        <v>10.3</v>
      </c>
      <c r="AC141" s="50">
        <v>19.2</v>
      </c>
      <c r="AD141" s="50">
        <v>10.6</v>
      </c>
      <c r="AE141" s="50">
        <v>12.2</v>
      </c>
      <c r="AF141" s="50">
        <v>8.1999999999999993</v>
      </c>
    </row>
    <row r="142" spans="1:32">
      <c r="A142" s="43">
        <v>100</v>
      </c>
      <c r="B142" s="60">
        <v>7</v>
      </c>
      <c r="C142" s="60" t="s">
        <v>12</v>
      </c>
      <c r="D142" s="60">
        <v>2280</v>
      </c>
      <c r="E142" s="60">
        <v>11.5</v>
      </c>
      <c r="F142" s="60"/>
      <c r="G142" s="60">
        <v>0.78361999999999998</v>
      </c>
      <c r="H142" s="60">
        <v>4.4600000000000004E-3</v>
      </c>
      <c r="I142" s="60">
        <v>1.02</v>
      </c>
      <c r="J142" s="60">
        <v>88.695999999999998</v>
      </c>
      <c r="K142" s="60" t="s">
        <v>14</v>
      </c>
      <c r="L142" s="61">
        <v>44523.520138888889</v>
      </c>
      <c r="M142" s="60">
        <v>2280</v>
      </c>
      <c r="N142" s="60"/>
      <c r="O142" s="60"/>
      <c r="P142" s="60"/>
      <c r="R142" s="50"/>
      <c r="S142" s="51"/>
      <c r="T142" s="52"/>
      <c r="U142" s="53"/>
      <c r="V142" s="53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</row>
    <row r="143" spans="1:32">
      <c r="A143" s="43">
        <v>101</v>
      </c>
      <c r="B143" s="60">
        <v>8</v>
      </c>
      <c r="C143" s="60" t="s">
        <v>12</v>
      </c>
      <c r="D143" s="60">
        <v>2280</v>
      </c>
      <c r="E143" s="60">
        <v>11.4</v>
      </c>
      <c r="F143" s="60"/>
      <c r="G143" s="60">
        <v>0.80940999999999996</v>
      </c>
      <c r="H143" s="60">
        <v>4.7099999999999998E-3</v>
      </c>
      <c r="I143" s="60">
        <v>1.054</v>
      </c>
      <c r="J143" s="60">
        <v>92.456000000000003</v>
      </c>
      <c r="K143" s="60" t="s">
        <v>14</v>
      </c>
      <c r="L143" s="61">
        <v>44523.525694444441</v>
      </c>
      <c r="M143" s="60">
        <v>2280</v>
      </c>
      <c r="N143" s="60"/>
      <c r="O143" s="60"/>
      <c r="P143" s="60"/>
      <c r="R143" s="50"/>
      <c r="S143" s="51"/>
      <c r="T143" s="52"/>
      <c r="U143" s="53"/>
      <c r="V143" s="53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</row>
    <row r="144" spans="1:32">
      <c r="A144" s="43">
        <v>42</v>
      </c>
      <c r="B144" s="60">
        <v>42</v>
      </c>
      <c r="C144" s="60" t="s">
        <v>12</v>
      </c>
      <c r="D144" s="60">
        <v>2280</v>
      </c>
      <c r="E144" s="60">
        <v>10.66</v>
      </c>
      <c r="F144" s="60"/>
      <c r="G144" s="60">
        <v>0.76539000000000001</v>
      </c>
      <c r="H144" s="60">
        <v>4.7800000000000004E-3</v>
      </c>
      <c r="I144" s="60">
        <v>0.996</v>
      </c>
      <c r="J144" s="60">
        <v>93.433000000000007</v>
      </c>
      <c r="K144" s="60" t="s">
        <v>14</v>
      </c>
      <c r="L144" s="61">
        <v>44545.830555555556</v>
      </c>
      <c r="M144" s="60">
        <v>2280</v>
      </c>
      <c r="N144" s="60"/>
      <c r="O144" s="60"/>
      <c r="P144" s="60"/>
      <c r="R144" s="50"/>
      <c r="S144" s="51"/>
      <c r="T144" s="52"/>
      <c r="U144" s="53"/>
      <c r="V144" s="53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</row>
    <row r="145" spans="1:32">
      <c r="A145" s="43">
        <v>43</v>
      </c>
      <c r="B145" s="60">
        <v>43</v>
      </c>
      <c r="C145" s="60" t="s">
        <v>12</v>
      </c>
      <c r="D145" s="60">
        <v>2280</v>
      </c>
      <c r="E145" s="60">
        <v>11.19</v>
      </c>
      <c r="F145" s="60"/>
      <c r="G145" s="60">
        <v>0.84245000000000003</v>
      </c>
      <c r="H145" s="60">
        <v>4.5100000000000001E-3</v>
      </c>
      <c r="I145" s="60">
        <v>1.097</v>
      </c>
      <c r="J145" s="60">
        <v>98.034000000000006</v>
      </c>
      <c r="K145" s="60" t="s">
        <v>14</v>
      </c>
      <c r="L145" s="61">
        <v>44545.836111111108</v>
      </c>
      <c r="M145" s="60">
        <v>2280</v>
      </c>
      <c r="N145" s="60"/>
      <c r="O145" s="60"/>
      <c r="P145" s="60"/>
      <c r="R145" s="50"/>
      <c r="S145" s="51"/>
      <c r="T145" s="52"/>
      <c r="U145" s="53"/>
      <c r="V145" s="53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</row>
    <row r="146" spans="1:32">
      <c r="A146" s="60">
        <v>89</v>
      </c>
      <c r="B146" s="60">
        <v>89</v>
      </c>
      <c r="C146" s="60" t="s">
        <v>12</v>
      </c>
      <c r="D146" s="60">
        <v>2280</v>
      </c>
      <c r="E146" s="60">
        <v>9.64</v>
      </c>
      <c r="F146" s="60"/>
      <c r="G146" s="60">
        <v>0.69523999999999997</v>
      </c>
      <c r="H146" s="60">
        <v>2.99E-3</v>
      </c>
      <c r="I146" s="60">
        <v>0.90400000000000003</v>
      </c>
      <c r="J146" s="60">
        <v>93.775999999999996</v>
      </c>
      <c r="K146" s="60" t="s">
        <v>14</v>
      </c>
      <c r="L146" s="61">
        <v>44564.984027777777</v>
      </c>
      <c r="M146" s="60">
        <v>2280</v>
      </c>
      <c r="N146" s="60"/>
      <c r="O146" s="60"/>
      <c r="P146" s="60"/>
      <c r="R146" s="50"/>
      <c r="S146" s="51"/>
      <c r="T146" s="52"/>
      <c r="U146" s="53"/>
      <c r="V146" s="53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</row>
    <row r="147" spans="1:32">
      <c r="A147" s="60">
        <v>90</v>
      </c>
      <c r="B147" s="60">
        <v>90</v>
      </c>
      <c r="C147" s="60" t="s">
        <v>12</v>
      </c>
      <c r="D147" s="60">
        <v>2280</v>
      </c>
      <c r="E147" s="60">
        <v>11.18</v>
      </c>
      <c r="F147" s="60"/>
      <c r="G147" s="60">
        <v>0.80125000000000002</v>
      </c>
      <c r="H147" s="60">
        <v>4.4999999999999997E-3</v>
      </c>
      <c r="I147" s="60">
        <v>1.0429999999999999</v>
      </c>
      <c r="J147" s="60">
        <v>93.292000000000002</v>
      </c>
      <c r="K147" s="60" t="s">
        <v>14</v>
      </c>
      <c r="L147" s="61">
        <v>44564.989583333336</v>
      </c>
      <c r="M147" s="60">
        <v>2280</v>
      </c>
      <c r="N147" s="60"/>
      <c r="O147" s="60"/>
      <c r="P147" s="60"/>
      <c r="R147" s="50"/>
      <c r="S147" s="51"/>
      <c r="T147" s="52"/>
      <c r="U147" s="53"/>
      <c r="V147" s="53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</row>
    <row r="148" spans="1:32">
      <c r="A148" s="43">
        <v>83</v>
      </c>
      <c r="B148" s="43">
        <v>83</v>
      </c>
      <c r="C148" s="43" t="s">
        <v>12</v>
      </c>
      <c r="D148" s="43">
        <v>2281</v>
      </c>
      <c r="E148" s="43">
        <v>10.9</v>
      </c>
      <c r="G148" s="43">
        <v>0.20097999999999999</v>
      </c>
      <c r="H148" s="43">
        <v>1.32E-3</v>
      </c>
      <c r="I148" s="43">
        <v>0.25800000000000001</v>
      </c>
      <c r="J148" s="43">
        <v>23.67</v>
      </c>
      <c r="K148" s="43" t="s">
        <v>14</v>
      </c>
      <c r="L148" s="49">
        <v>44523.122916666667</v>
      </c>
      <c r="M148" s="43">
        <v>2281</v>
      </c>
      <c r="N148" s="43">
        <f>AVERAGE(J148:J149)</f>
        <v>24.191000000000003</v>
      </c>
      <c r="O148" s="43">
        <f>_xlfn.STDEV.P(J148:J149)</f>
        <v>0.52099999999999902</v>
      </c>
      <c r="P148" s="43">
        <f>O148/N148*100</f>
        <v>2.1536935223843532</v>
      </c>
      <c r="R148" s="50">
        <v>2281</v>
      </c>
      <c r="S148" s="51">
        <v>44474</v>
      </c>
      <c r="T148" s="52" t="s">
        <v>54</v>
      </c>
      <c r="U148" s="53">
        <v>34.211210000000001</v>
      </c>
      <c r="V148" s="53">
        <v>-77.935970999999995</v>
      </c>
      <c r="W148" s="50"/>
      <c r="X148" s="50" t="s">
        <v>50</v>
      </c>
      <c r="Y148" s="50">
        <v>199.7</v>
      </c>
      <c r="Z148" s="50">
        <v>101.8</v>
      </c>
      <c r="AA148" s="50">
        <v>47</v>
      </c>
      <c r="AB148" s="50">
        <v>15.9</v>
      </c>
      <c r="AC148" s="50">
        <v>26</v>
      </c>
      <c r="AD148" s="50">
        <v>14.4</v>
      </c>
      <c r="AE148" s="50">
        <v>15</v>
      </c>
      <c r="AF148" s="50">
        <v>11.8</v>
      </c>
    </row>
    <row r="149" spans="1:32">
      <c r="A149" s="43">
        <v>84</v>
      </c>
      <c r="B149" s="43">
        <v>84</v>
      </c>
      <c r="C149" s="43" t="s">
        <v>12</v>
      </c>
      <c r="D149" s="43">
        <v>2281</v>
      </c>
      <c r="E149" s="43">
        <v>10.4</v>
      </c>
      <c r="G149" s="43">
        <v>0.20047000000000001</v>
      </c>
      <c r="H149" s="43">
        <v>1.0300000000000001E-3</v>
      </c>
      <c r="I149" s="43">
        <v>0.25700000000000001</v>
      </c>
      <c r="J149" s="43">
        <v>24.712</v>
      </c>
      <c r="K149" s="43" t="s">
        <v>14</v>
      </c>
      <c r="L149" s="49">
        <v>44523.128472222219</v>
      </c>
      <c r="M149" s="43">
        <v>2281</v>
      </c>
      <c r="R149" s="50"/>
      <c r="S149" s="51"/>
      <c r="T149" s="52"/>
      <c r="U149" s="53"/>
      <c r="V149" s="53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</row>
    <row r="150" spans="1:32">
      <c r="A150" s="43">
        <v>87</v>
      </c>
      <c r="B150" s="43">
        <v>87</v>
      </c>
      <c r="C150" s="43" t="s">
        <v>12</v>
      </c>
      <c r="D150" s="43">
        <v>2282</v>
      </c>
      <c r="E150" s="43">
        <v>11.5</v>
      </c>
      <c r="G150" s="43">
        <v>0.19334999999999999</v>
      </c>
      <c r="H150" s="43">
        <v>2.5000000000000001E-4</v>
      </c>
      <c r="I150" s="43">
        <v>0.248</v>
      </c>
      <c r="J150" s="43">
        <v>21.565000000000001</v>
      </c>
      <c r="K150" s="43" t="s">
        <v>14</v>
      </c>
      <c r="L150" s="49">
        <v>44523.145833333336</v>
      </c>
      <c r="M150" s="43">
        <v>2282</v>
      </c>
      <c r="N150" s="43">
        <f>AVERAGE(J150:J151)</f>
        <v>21.734999999999999</v>
      </c>
      <c r="O150" s="43">
        <f>_xlfn.STDEV.P(J150:J151)</f>
        <v>0.16999999999999993</v>
      </c>
      <c r="P150" s="43">
        <f>O150/N150*100</f>
        <v>0.78214860823556442</v>
      </c>
      <c r="R150" s="50">
        <v>2282</v>
      </c>
      <c r="S150" s="51">
        <v>44502</v>
      </c>
      <c r="T150" s="52" t="s">
        <v>54</v>
      </c>
      <c r="U150" s="53">
        <v>34.213732</v>
      </c>
      <c r="V150" s="53">
        <v>-77.943507999999994</v>
      </c>
      <c r="W150" s="50"/>
      <c r="X150" s="50" t="s">
        <v>50</v>
      </c>
      <c r="Y150" s="50">
        <v>105.7</v>
      </c>
      <c r="Z150" s="50">
        <v>50.4</v>
      </c>
      <c r="AA150" s="50">
        <v>22.8</v>
      </c>
      <c r="AB150" s="50">
        <v>8.1999999999999993</v>
      </c>
      <c r="AC150" s="50">
        <v>14</v>
      </c>
      <c r="AD150" s="50">
        <v>7.1</v>
      </c>
      <c r="AE150" s="50">
        <v>7.5</v>
      </c>
      <c r="AF150" s="50">
        <v>6.6</v>
      </c>
    </row>
    <row r="151" spans="1:32">
      <c r="A151" s="43">
        <v>88</v>
      </c>
      <c r="B151" s="43">
        <v>88</v>
      </c>
      <c r="C151" s="43" t="s">
        <v>12</v>
      </c>
      <c r="D151" s="43">
        <v>2282</v>
      </c>
      <c r="E151" s="43">
        <v>10.5</v>
      </c>
      <c r="G151" s="43">
        <v>0.17951</v>
      </c>
      <c r="H151" s="43">
        <v>3.2000000000000003E-4</v>
      </c>
      <c r="I151" s="43">
        <v>0.23</v>
      </c>
      <c r="J151" s="43">
        <v>21.905000000000001</v>
      </c>
      <c r="K151" s="43" t="s">
        <v>14</v>
      </c>
      <c r="L151" s="49">
        <v>44523.151388888888</v>
      </c>
      <c r="M151" s="43">
        <v>2282</v>
      </c>
      <c r="R151" s="50"/>
      <c r="S151" s="51"/>
      <c r="T151" s="52"/>
      <c r="U151" s="53"/>
      <c r="V151" s="53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</row>
    <row r="152" spans="1:32">
      <c r="A152" s="43">
        <v>44</v>
      </c>
      <c r="B152" s="43">
        <v>44</v>
      </c>
      <c r="C152" s="43" t="s">
        <v>12</v>
      </c>
      <c r="D152" s="43">
        <v>2288</v>
      </c>
      <c r="E152" s="43">
        <v>10.42</v>
      </c>
      <c r="G152" s="43">
        <v>5.1104599999999998</v>
      </c>
      <c r="H152" s="43">
        <v>2.6890000000000001E-2</v>
      </c>
      <c r="I152" s="43">
        <v>6.6790000000000003</v>
      </c>
      <c r="J152" s="43">
        <v>640.97900000000004</v>
      </c>
      <c r="K152" s="43" t="s">
        <v>14</v>
      </c>
      <c r="L152" s="49">
        <v>44545.842361111114</v>
      </c>
      <c r="M152" s="43">
        <v>2288</v>
      </c>
      <c r="N152" s="43">
        <f>AVERAGE(J152:J153)</f>
        <v>641.17750000000001</v>
      </c>
      <c r="O152" s="43">
        <f>_xlfn.STDEV.P(J152:J153)</f>
        <v>0.19849999999996726</v>
      </c>
      <c r="P152" s="43">
        <f>O152/N152*100</f>
        <v>3.095866589204507E-2</v>
      </c>
      <c r="R152" s="50">
        <v>2288</v>
      </c>
      <c r="S152" s="51">
        <v>44432</v>
      </c>
      <c r="T152" s="52" t="s">
        <v>51</v>
      </c>
      <c r="U152" s="53">
        <v>34.269726599999998</v>
      </c>
      <c r="V152" s="53">
        <v>-78.5298181</v>
      </c>
      <c r="W152" s="50"/>
      <c r="X152" s="50" t="s">
        <v>50</v>
      </c>
      <c r="Y152" s="50">
        <v>131</v>
      </c>
      <c r="Z152" s="50">
        <v>67.099999999999994</v>
      </c>
      <c r="AA152" s="50">
        <v>27.6</v>
      </c>
      <c r="AB152" s="50">
        <v>10</v>
      </c>
      <c r="AC152" s="50">
        <v>16.2</v>
      </c>
      <c r="AD152" s="50">
        <v>9.1999999999999993</v>
      </c>
      <c r="AE152" s="50">
        <v>8</v>
      </c>
      <c r="AF152" s="50">
        <v>7.8</v>
      </c>
    </row>
    <row r="153" spans="1:32">
      <c r="A153" s="43">
        <v>45</v>
      </c>
      <c r="B153" s="43">
        <v>45</v>
      </c>
      <c r="C153" s="43" t="s">
        <v>12</v>
      </c>
      <c r="D153" s="43">
        <v>2288</v>
      </c>
      <c r="E153" s="43">
        <v>10.32</v>
      </c>
      <c r="G153" s="43">
        <v>5.0642399999999999</v>
      </c>
      <c r="H153" s="43">
        <v>2.6089999999999999E-2</v>
      </c>
      <c r="I153" s="43">
        <v>6.6189999999999998</v>
      </c>
      <c r="J153" s="43">
        <v>641.37599999999998</v>
      </c>
      <c r="K153" s="43" t="s">
        <v>14</v>
      </c>
      <c r="L153" s="49">
        <v>44545.847916666666</v>
      </c>
      <c r="M153" s="43">
        <v>2288</v>
      </c>
      <c r="R153" s="50"/>
      <c r="S153" s="51"/>
      <c r="T153" s="52"/>
      <c r="U153" s="53"/>
      <c r="V153" s="53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</row>
    <row r="154" spans="1:32">
      <c r="A154" s="43">
        <v>46</v>
      </c>
      <c r="B154" s="43">
        <v>46</v>
      </c>
      <c r="C154" s="43" t="s">
        <v>12</v>
      </c>
      <c r="D154" s="43">
        <v>2289</v>
      </c>
      <c r="E154" s="43">
        <v>10.7</v>
      </c>
      <c r="G154" s="43">
        <v>1.7374000000000001</v>
      </c>
      <c r="H154" s="43">
        <v>9.4800000000000006E-3</v>
      </c>
      <c r="I154" s="43">
        <v>2.2669999999999999</v>
      </c>
      <c r="J154" s="43">
        <v>211.869</v>
      </c>
      <c r="K154" s="43" t="s">
        <v>14</v>
      </c>
      <c r="L154" s="49">
        <v>44545.853472222225</v>
      </c>
      <c r="M154" s="43">
        <v>2289</v>
      </c>
      <c r="N154" s="43">
        <f>AVERAGE(J154:J155)</f>
        <v>211.35599999999999</v>
      </c>
      <c r="O154" s="43">
        <f>_xlfn.STDEV.P(J154:J155)</f>
        <v>0.51300000000000523</v>
      </c>
      <c r="P154" s="43">
        <f>O154/N154*100</f>
        <v>0.24271844660194425</v>
      </c>
      <c r="R154" s="50">
        <v>2289</v>
      </c>
      <c r="S154" s="51">
        <v>44433</v>
      </c>
      <c r="T154" s="52" t="s">
        <v>51</v>
      </c>
      <c r="U154" s="53">
        <v>34.313143400000001</v>
      </c>
      <c r="V154" s="53">
        <v>-78.545196599999997</v>
      </c>
      <c r="W154" s="50"/>
      <c r="X154" s="50" t="s">
        <v>50</v>
      </c>
      <c r="Y154" s="50">
        <v>245.8</v>
      </c>
      <c r="Z154" s="50">
        <v>128.9</v>
      </c>
      <c r="AA154" s="50">
        <v>54.3</v>
      </c>
      <c r="AB154" s="50">
        <v>18</v>
      </c>
      <c r="AC154" s="50">
        <v>34.9</v>
      </c>
      <c r="AD154" s="50">
        <v>19.8</v>
      </c>
      <c r="AE154" s="50">
        <v>20.2</v>
      </c>
      <c r="AF154" s="50">
        <v>17</v>
      </c>
    </row>
    <row r="155" spans="1:32">
      <c r="A155" s="43">
        <v>47</v>
      </c>
      <c r="B155" s="43">
        <v>47</v>
      </c>
      <c r="C155" s="43" t="s">
        <v>12</v>
      </c>
      <c r="D155" s="43">
        <v>2289</v>
      </c>
      <c r="E155" s="43">
        <v>9.9600000000000009</v>
      </c>
      <c r="G155" s="43">
        <v>1.6091</v>
      </c>
      <c r="H155" s="43">
        <v>7.9600000000000001E-3</v>
      </c>
      <c r="I155" s="43">
        <v>2.1</v>
      </c>
      <c r="J155" s="43">
        <v>210.84299999999999</v>
      </c>
      <c r="K155" s="43" t="s">
        <v>14</v>
      </c>
      <c r="L155" s="49">
        <v>44545.859027777777</v>
      </c>
      <c r="M155" s="43">
        <v>2289</v>
      </c>
      <c r="R155" s="50"/>
      <c r="S155" s="51"/>
      <c r="T155" s="52"/>
      <c r="U155" s="53"/>
      <c r="V155" s="53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</row>
    <row r="156" spans="1:32">
      <c r="A156" s="43">
        <v>89</v>
      </c>
      <c r="B156" s="43">
        <v>89</v>
      </c>
      <c r="C156" s="43" t="s">
        <v>12</v>
      </c>
      <c r="D156" s="43">
        <v>2295</v>
      </c>
      <c r="E156" s="43">
        <v>9.8000000000000007</v>
      </c>
      <c r="G156" s="43">
        <v>0.51476</v>
      </c>
      <c r="H156" s="43">
        <v>1.6000000000000001E-3</v>
      </c>
      <c r="I156" s="43">
        <v>0.66800000000000004</v>
      </c>
      <c r="J156" s="43">
        <v>68.162999999999997</v>
      </c>
      <c r="K156" s="43" t="s">
        <v>14</v>
      </c>
      <c r="L156" s="49">
        <v>44523.156944444447</v>
      </c>
      <c r="M156" s="43">
        <v>2295</v>
      </c>
      <c r="N156" s="43">
        <f>AVERAGE(J156:J157)</f>
        <v>68.811000000000007</v>
      </c>
      <c r="O156" s="43">
        <f>_xlfn.STDEV.P(J156:J157)</f>
        <v>0.64800000000000324</v>
      </c>
      <c r="P156" s="43">
        <f>O156/N156*100</f>
        <v>0.94170990103326968</v>
      </c>
      <c r="R156" s="50">
        <v>2295</v>
      </c>
      <c r="S156" s="63">
        <v>44483</v>
      </c>
      <c r="T156" s="52" t="s">
        <v>54</v>
      </c>
      <c r="U156" s="53">
        <v>34.200369000000002</v>
      </c>
      <c r="V156" s="53">
        <v>-77.933284999999998</v>
      </c>
      <c r="W156" s="50"/>
      <c r="X156" s="50" t="s">
        <v>50</v>
      </c>
      <c r="Y156" s="50">
        <v>189</v>
      </c>
      <c r="Z156" s="50">
        <v>93</v>
      </c>
      <c r="AA156" s="50">
        <v>40</v>
      </c>
      <c r="AB156" s="50">
        <v>13.2</v>
      </c>
      <c r="AC156" s="50">
        <v>25</v>
      </c>
      <c r="AD156" s="50">
        <v>11.8</v>
      </c>
      <c r="AE156" s="50">
        <v>13.3</v>
      </c>
      <c r="AF156" s="50">
        <v>14</v>
      </c>
    </row>
    <row r="157" spans="1:32">
      <c r="A157" s="43">
        <v>90</v>
      </c>
      <c r="B157" s="43">
        <v>90</v>
      </c>
      <c r="C157" s="43" t="s">
        <v>12</v>
      </c>
      <c r="D157" s="43">
        <v>2295</v>
      </c>
      <c r="E157" s="43">
        <v>11.1</v>
      </c>
      <c r="G157" s="43">
        <v>0.59313000000000005</v>
      </c>
      <c r="H157" s="43">
        <v>3.4199999999999999E-3</v>
      </c>
      <c r="I157" s="43">
        <v>0.77100000000000002</v>
      </c>
      <c r="J157" s="43">
        <v>69.459000000000003</v>
      </c>
      <c r="K157" s="43" t="s">
        <v>14</v>
      </c>
      <c r="L157" s="49">
        <v>44523.162499999999</v>
      </c>
      <c r="M157" s="43">
        <v>2295</v>
      </c>
    </row>
    <row r="158" spans="1:32">
      <c r="L158" s="49"/>
      <c r="R158" s="64"/>
      <c r="S158" s="64"/>
      <c r="T158" s="65"/>
      <c r="U158" s="66"/>
      <c r="V158" s="66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</row>
    <row r="159" spans="1:32">
      <c r="L159" s="49"/>
      <c r="R159" s="64"/>
      <c r="S159" s="64"/>
      <c r="T159" s="65"/>
      <c r="U159" s="66"/>
      <c r="V159" s="66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</row>
    <row r="160" spans="1:32">
      <c r="L160" s="49"/>
      <c r="R160" s="64"/>
      <c r="S160" s="68"/>
      <c r="T160" s="64"/>
      <c r="U160" s="64"/>
      <c r="V160" s="64"/>
      <c r="W160" s="67"/>
      <c r="X160" s="64"/>
      <c r="Y160" s="64"/>
      <c r="Z160" s="64"/>
      <c r="AA160" s="64"/>
      <c r="AB160" s="64"/>
      <c r="AC160" s="64"/>
      <c r="AD160" s="64"/>
    </row>
    <row r="161" spans="12:32">
      <c r="L161" s="49"/>
      <c r="R161" s="64"/>
      <c r="S161" s="68"/>
      <c r="T161" s="64"/>
      <c r="U161" s="64"/>
      <c r="V161" s="64"/>
      <c r="W161" s="67"/>
      <c r="X161" s="64"/>
      <c r="Y161" s="64"/>
      <c r="Z161" s="64"/>
      <c r="AA161" s="64"/>
      <c r="AB161" s="64"/>
      <c r="AC161" s="64"/>
      <c r="AD161" s="64"/>
    </row>
    <row r="162" spans="12:32">
      <c r="L162" s="49"/>
      <c r="R162" s="64"/>
      <c r="S162" s="68"/>
      <c r="T162" s="64"/>
      <c r="U162" s="64"/>
      <c r="V162" s="64"/>
      <c r="W162" s="67"/>
      <c r="X162" s="64"/>
      <c r="Y162" s="64"/>
      <c r="Z162" s="64"/>
      <c r="AA162" s="64"/>
      <c r="AB162" s="64"/>
      <c r="AC162" s="64"/>
      <c r="AD162" s="64"/>
    </row>
    <row r="163" spans="12:32">
      <c r="L163" s="49"/>
      <c r="R163" s="64"/>
      <c r="S163" s="68"/>
      <c r="T163" s="66"/>
      <c r="U163" s="66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</row>
    <row r="164" spans="12:32">
      <c r="L164" s="49"/>
      <c r="R164" s="64"/>
      <c r="S164" s="68"/>
      <c r="T164" s="66"/>
      <c r="U164" s="66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</row>
    <row r="165" spans="12:32">
      <c r="L165" s="49"/>
      <c r="R165" s="64"/>
      <c r="S165" s="68"/>
      <c r="T165" s="66"/>
      <c r="U165" s="66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</row>
    <row r="166" spans="12:32">
      <c r="L166" s="49"/>
      <c r="R166" s="64"/>
      <c r="S166" s="68"/>
      <c r="T166" s="66"/>
      <c r="U166" s="66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</row>
    <row r="167" spans="12:32">
      <c r="L167" s="49"/>
      <c r="N167" s="68"/>
      <c r="O167" s="68"/>
      <c r="P167" s="68"/>
      <c r="R167" s="64"/>
      <c r="S167" s="68"/>
      <c r="T167" s="66"/>
      <c r="U167" s="66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</row>
    <row r="168" spans="12:32">
      <c r="L168" s="49"/>
      <c r="N168" s="69"/>
      <c r="O168" s="69"/>
      <c r="P168" s="70"/>
      <c r="R168" s="64"/>
      <c r="S168" s="68"/>
      <c r="T168" s="66"/>
      <c r="U168" s="66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</row>
    <row r="169" spans="12:32">
      <c r="L169" s="49"/>
      <c r="R169" s="64"/>
      <c r="S169" s="68"/>
      <c r="T169" s="66"/>
      <c r="U169" s="66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</row>
    <row r="170" spans="12:32">
      <c r="L170" s="49"/>
      <c r="R170" s="64"/>
      <c r="S170" s="68"/>
      <c r="T170" s="66"/>
      <c r="U170" s="66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</row>
    <row r="171" spans="12:32">
      <c r="L171" s="49"/>
      <c r="R171" s="64"/>
      <c r="S171" s="68"/>
      <c r="T171" s="66"/>
      <c r="U171" s="66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</row>
    <row r="172" spans="12:32">
      <c r="L172" s="49"/>
    </row>
    <row r="173" spans="12:32">
      <c r="L173" s="49"/>
    </row>
    <row r="174" spans="12:32">
      <c r="L174" s="49"/>
    </row>
    <row r="175" spans="12:32">
      <c r="L175" s="49"/>
    </row>
    <row r="176" spans="12:32">
      <c r="L176" s="49"/>
    </row>
    <row r="177" spans="12:16">
      <c r="L177" s="49"/>
    </row>
    <row r="178" spans="12:16">
      <c r="L178" s="49"/>
    </row>
    <row r="179" spans="12:16">
      <c r="L179" s="49"/>
    </row>
    <row r="180" spans="12:16">
      <c r="L180" s="49"/>
    </row>
    <row r="181" spans="12:16">
      <c r="L181" s="49"/>
    </row>
    <row r="182" spans="12:16">
      <c r="L182" s="49"/>
    </row>
    <row r="183" spans="12:16">
      <c r="L183" s="49"/>
    </row>
    <row r="184" spans="12:16">
      <c r="L184" s="49"/>
    </row>
    <row r="185" spans="12:16">
      <c r="L185" s="49"/>
    </row>
    <row r="186" spans="12:16">
      <c r="L186" s="49"/>
    </row>
    <row r="187" spans="12:16">
      <c r="L187" s="49"/>
    </row>
    <row r="188" spans="12:16">
      <c r="L188" s="49"/>
    </row>
    <row r="189" spans="12:16">
      <c r="L189" s="49"/>
    </row>
    <row r="190" spans="12:16">
      <c r="L190" s="49"/>
    </row>
    <row r="191" spans="12:16">
      <c r="L191" s="49"/>
      <c r="N191" s="68"/>
      <c r="O191" s="68"/>
      <c r="P191" s="68"/>
    </row>
    <row r="192" spans="12:16">
      <c r="L192" s="49"/>
      <c r="N192" s="70"/>
      <c r="O192" s="70"/>
      <c r="P192" s="70"/>
    </row>
    <row r="193" spans="12:12">
      <c r="L193" s="49"/>
    </row>
    <row r="194" spans="12:12">
      <c r="L194" s="49"/>
    </row>
    <row r="195" spans="12:12">
      <c r="L195" s="49"/>
    </row>
    <row r="196" spans="12:12">
      <c r="L196" s="49"/>
    </row>
    <row r="197" spans="12:12">
      <c r="L197" s="49"/>
    </row>
    <row r="198" spans="12:12">
      <c r="L198" s="49"/>
    </row>
    <row r="199" spans="12:12">
      <c r="L199" s="49"/>
    </row>
    <row r="200" spans="12:12">
      <c r="L200" s="49"/>
    </row>
    <row r="201" spans="12:12">
      <c r="L201" s="49"/>
    </row>
    <row r="202" spans="12:12">
      <c r="L202" s="49"/>
    </row>
    <row r="203" spans="12:12">
      <c r="L203" s="49"/>
    </row>
    <row r="204" spans="12:12">
      <c r="L204" s="49"/>
    </row>
    <row r="205" spans="12:12">
      <c r="L205" s="49"/>
    </row>
    <row r="206" spans="12:12">
      <c r="L206" s="49"/>
    </row>
    <row r="207" spans="12:12">
      <c r="L207" s="49"/>
    </row>
    <row r="208" spans="12:12">
      <c r="L208" s="49"/>
    </row>
    <row r="209" spans="12:12">
      <c r="L209" s="49"/>
    </row>
    <row r="210" spans="12:12">
      <c r="L210" s="49"/>
    </row>
    <row r="211" spans="12:12">
      <c r="L211" s="49"/>
    </row>
    <row r="212" spans="12:12">
      <c r="L212" s="49"/>
    </row>
    <row r="213" spans="12:12">
      <c r="L213" s="49"/>
    </row>
    <row r="214" spans="12:12">
      <c r="L214" s="49"/>
    </row>
    <row r="215" spans="12:12">
      <c r="L215" s="49"/>
    </row>
    <row r="216" spans="12:12">
      <c r="L216" s="49"/>
    </row>
    <row r="217" spans="12:12">
      <c r="L217" s="49"/>
    </row>
    <row r="218" spans="12:12">
      <c r="L218" s="49"/>
    </row>
    <row r="219" spans="12:12">
      <c r="L219" s="49"/>
    </row>
    <row r="220" spans="12:12">
      <c r="L220" s="49"/>
    </row>
    <row r="221" spans="12:12">
      <c r="L221" s="49"/>
    </row>
    <row r="222" spans="12:12">
      <c r="L222" s="49"/>
    </row>
    <row r="223" spans="12:12">
      <c r="L223" s="49"/>
    </row>
    <row r="224" spans="12:12">
      <c r="L224" s="49"/>
    </row>
    <row r="225" spans="12:32">
      <c r="L225" s="49"/>
    </row>
    <row r="226" spans="12:32">
      <c r="L226" s="49"/>
    </row>
    <row r="227" spans="12:32">
      <c r="L227" s="49"/>
    </row>
    <row r="228" spans="12:32">
      <c r="L228" s="49"/>
    </row>
    <row r="229" spans="12:32">
      <c r="L229" s="49"/>
    </row>
    <row r="230" spans="12:32">
      <c r="L230" s="49"/>
    </row>
    <row r="231" spans="12:32">
      <c r="L231" s="49"/>
    </row>
    <row r="232" spans="12:32">
      <c r="L232" s="49"/>
    </row>
    <row r="233" spans="12:32">
      <c r="L233" s="49"/>
    </row>
    <row r="234" spans="12:32">
      <c r="L234" s="49"/>
    </row>
    <row r="235" spans="12:32">
      <c r="L235" s="49"/>
    </row>
    <row r="236" spans="12:32">
      <c r="L236" s="49"/>
    </row>
    <row r="237" spans="12:32">
      <c r="L237" s="49"/>
    </row>
    <row r="238" spans="12:32">
      <c r="L238" s="49"/>
      <c r="R238" s="64"/>
      <c r="S238" s="68"/>
      <c r="T238" s="66"/>
      <c r="U238" s="66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</row>
    <row r="239" spans="12:32">
      <c r="L239" s="49"/>
      <c r="R239" s="64"/>
      <c r="S239" s="68"/>
      <c r="T239" s="66"/>
      <c r="U239" s="66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</row>
    <row r="240" spans="12:32">
      <c r="L240" s="49"/>
      <c r="R240" s="64"/>
      <c r="S240" s="68"/>
      <c r="T240" s="66"/>
      <c r="U240" s="66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</row>
    <row r="241" spans="1:32">
      <c r="L241" s="49"/>
      <c r="R241" s="64"/>
      <c r="S241" s="68"/>
      <c r="T241" s="66"/>
      <c r="U241" s="66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</row>
    <row r="242" spans="1:32">
      <c r="L242" s="49"/>
      <c r="R242" s="64"/>
      <c r="S242" s="68"/>
      <c r="T242" s="66"/>
      <c r="U242" s="66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</row>
    <row r="243" spans="1:32">
      <c r="L243" s="49"/>
      <c r="R243" s="64"/>
      <c r="S243" s="68"/>
      <c r="T243" s="66"/>
      <c r="U243" s="66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</row>
    <row r="244" spans="1:32">
      <c r="L244" s="49"/>
      <c r="R244" s="64"/>
      <c r="S244" s="68"/>
      <c r="T244" s="66"/>
      <c r="U244" s="66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</row>
    <row r="245" spans="1:32">
      <c r="L245" s="49"/>
      <c r="N245" s="71"/>
      <c r="R245" s="64"/>
      <c r="S245" s="68"/>
      <c r="T245" s="66"/>
      <c r="U245" s="66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</row>
    <row r="246" spans="1:32">
      <c r="L246" s="49"/>
      <c r="N246" s="71"/>
      <c r="R246" s="64"/>
      <c r="S246" s="68"/>
      <c r="T246" s="66"/>
      <c r="U246" s="66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</row>
    <row r="247" spans="1:32">
      <c r="R247" s="64"/>
      <c r="S247" s="68"/>
      <c r="T247" s="66"/>
      <c r="U247" s="66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</row>
    <row r="248" spans="1:32">
      <c r="R248" s="64"/>
      <c r="S248" s="68"/>
      <c r="T248" s="66"/>
      <c r="U248" s="66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</row>
    <row r="249" spans="1:32">
      <c r="R249" s="64"/>
      <c r="S249" s="68"/>
      <c r="T249" s="66"/>
      <c r="U249" s="66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</row>
    <row r="250" spans="1:32">
      <c r="N250" s="44"/>
      <c r="O250" s="44"/>
      <c r="P250" s="44"/>
      <c r="R250" s="64"/>
      <c r="S250" s="68"/>
      <c r="T250" s="66"/>
      <c r="U250" s="66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</row>
    <row r="251" spans="1:32">
      <c r="N251" s="44"/>
      <c r="O251" s="44"/>
      <c r="P251" s="44"/>
      <c r="R251" s="64"/>
      <c r="S251" s="68"/>
      <c r="T251" s="66"/>
      <c r="U251" s="66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</row>
    <row r="252" spans="1:32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2"/>
      <c r="M252" s="71"/>
      <c r="N252" s="44"/>
      <c r="O252" s="44"/>
      <c r="P252" s="44"/>
      <c r="R252" s="64"/>
      <c r="S252" s="68"/>
      <c r="T252" s="66"/>
      <c r="U252" s="66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</row>
    <row r="253" spans="1:32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2"/>
      <c r="M253" s="71"/>
      <c r="N253" s="71"/>
      <c r="O253" s="71"/>
      <c r="P253" s="71"/>
      <c r="R253" s="64"/>
      <c r="S253" s="68"/>
      <c r="T253" s="66"/>
      <c r="U253" s="66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</row>
    <row r="254" spans="1:32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2"/>
      <c r="M254" s="71"/>
      <c r="R254" s="64"/>
      <c r="S254" s="68"/>
      <c r="T254" s="66"/>
      <c r="U254" s="66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</row>
    <row r="255" spans="1:32">
      <c r="R255" s="64"/>
      <c r="S255" s="68"/>
      <c r="T255" s="66"/>
      <c r="U255" s="66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</row>
    <row r="256" spans="1:32">
      <c r="R256" s="64"/>
      <c r="S256" s="68"/>
      <c r="T256" s="66"/>
      <c r="U256" s="66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</row>
    <row r="257" spans="17:32">
      <c r="R257" s="64"/>
      <c r="S257" s="68"/>
      <c r="T257" s="66"/>
      <c r="U257" s="66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</row>
    <row r="258" spans="17:32">
      <c r="R258" s="64"/>
      <c r="S258" s="68"/>
      <c r="T258" s="66"/>
      <c r="U258" s="66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</row>
    <row r="259" spans="17:32">
      <c r="R259" s="64"/>
      <c r="S259" s="68"/>
      <c r="T259" s="66"/>
      <c r="U259" s="66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</row>
    <row r="260" spans="17:32">
      <c r="R260" s="64"/>
      <c r="S260" s="68"/>
      <c r="T260" s="66"/>
      <c r="U260" s="66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</row>
    <row r="261" spans="17:32">
      <c r="R261" s="64"/>
      <c r="S261" s="68"/>
      <c r="T261" s="66"/>
      <c r="U261" s="66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</row>
    <row r="262" spans="17:32">
      <c r="R262" s="64"/>
      <c r="S262" s="68"/>
      <c r="T262" s="66"/>
      <c r="U262" s="66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</row>
    <row r="263" spans="17:32">
      <c r="Q263" s="44"/>
    </row>
    <row r="264" spans="17:32">
      <c r="Q264" s="44"/>
    </row>
    <row r="265" spans="17:32">
      <c r="Q265" s="44"/>
    </row>
    <row r="266" spans="17:32">
      <c r="Q266" s="71"/>
    </row>
    <row r="271" spans="17:32">
      <c r="R271" s="64"/>
      <c r="S271" s="68"/>
      <c r="T271" s="66"/>
      <c r="U271" s="66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</row>
    <row r="272" spans="17:32">
      <c r="R272" s="64"/>
      <c r="S272" s="68"/>
      <c r="T272" s="66"/>
      <c r="U272" s="66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</row>
    <row r="273" spans="18:32">
      <c r="R273" s="64"/>
      <c r="S273" s="68"/>
      <c r="T273" s="66"/>
      <c r="U273" s="66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</row>
    <row r="274" spans="18:32">
      <c r="R274" s="64"/>
      <c r="S274" s="68"/>
      <c r="T274" s="66"/>
      <c r="U274" s="66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</row>
    <row r="275" spans="18:32">
      <c r="R275" s="64"/>
      <c r="S275" s="68"/>
      <c r="T275" s="66"/>
      <c r="U275" s="66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</row>
    <row r="276" spans="18:32">
      <c r="R276" s="64"/>
      <c r="S276" s="68"/>
      <c r="T276" s="66"/>
      <c r="U276" s="66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</row>
    <row r="277" spans="18:32">
      <c r="R277" s="64"/>
      <c r="S277" s="68"/>
      <c r="T277" s="66"/>
      <c r="U277" s="66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</row>
    <row r="278" spans="18:32">
      <c r="R278" s="64"/>
      <c r="S278" s="68"/>
      <c r="T278" s="66"/>
      <c r="U278" s="66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</row>
    <row r="279" spans="18:32">
      <c r="R279" s="64"/>
      <c r="S279" s="64"/>
      <c r="T279" s="65"/>
      <c r="U279" s="66"/>
      <c r="V279" s="66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</row>
    <row r="280" spans="18:32">
      <c r="R280" s="64"/>
      <c r="S280" s="64"/>
      <c r="T280" s="65"/>
      <c r="U280" s="66"/>
      <c r="V280" s="66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</row>
    <row r="281" spans="18:32">
      <c r="R281" s="64"/>
      <c r="S281" s="64"/>
      <c r="T281" s="65"/>
      <c r="U281" s="66"/>
      <c r="V281" s="66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</row>
    <row r="282" spans="18:32">
      <c r="R282" s="64"/>
      <c r="S282" s="64"/>
      <c r="T282" s="65"/>
      <c r="U282" s="66"/>
      <c r="V282" s="66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</row>
    <row r="283" spans="18:32">
      <c r="R283" s="64"/>
      <c r="S283" s="64"/>
      <c r="T283" s="65"/>
      <c r="U283" s="66"/>
      <c r="V283" s="66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</row>
    <row r="284" spans="18:32">
      <c r="R284" s="64"/>
      <c r="S284" s="64"/>
      <c r="T284" s="65"/>
      <c r="U284" s="66"/>
      <c r="V284" s="66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</row>
    <row r="285" spans="18:32">
      <c r="R285" s="64"/>
      <c r="S285" s="64"/>
      <c r="T285" s="65"/>
      <c r="U285" s="66"/>
      <c r="V285" s="66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</row>
    <row r="286" spans="18:32">
      <c r="R286" s="64"/>
      <c r="S286" s="64"/>
      <c r="T286" s="65"/>
      <c r="U286" s="66"/>
      <c r="V286" s="66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</row>
    <row r="287" spans="18:32">
      <c r="R287" s="64"/>
      <c r="S287" s="64"/>
      <c r="T287" s="65"/>
      <c r="U287" s="66"/>
      <c r="V287" s="66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</row>
    <row r="288" spans="18:32">
      <c r="R288" s="64"/>
      <c r="S288" s="64"/>
      <c r="T288" s="65"/>
      <c r="U288" s="66"/>
      <c r="V288" s="66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</row>
    <row r="289" spans="18:32">
      <c r="R289" s="64"/>
      <c r="S289" s="64"/>
      <c r="T289" s="65"/>
      <c r="U289" s="66"/>
      <c r="V289" s="66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</row>
    <row r="290" spans="18:32">
      <c r="R290" s="64"/>
      <c r="S290" s="64"/>
      <c r="T290" s="65"/>
      <c r="U290" s="66"/>
      <c r="V290" s="66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</row>
    <row r="291" spans="18:32">
      <c r="R291" s="64"/>
      <c r="S291" s="64"/>
      <c r="T291" s="65"/>
      <c r="U291" s="66"/>
      <c r="V291" s="66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</row>
    <row r="292" spans="18:32">
      <c r="R292" s="64"/>
      <c r="S292" s="64"/>
      <c r="T292" s="65"/>
      <c r="U292" s="66"/>
      <c r="V292" s="66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</row>
    <row r="293" spans="18:32">
      <c r="R293" s="64"/>
      <c r="S293" s="64"/>
      <c r="T293" s="65"/>
      <c r="U293" s="66"/>
      <c r="V293" s="66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</row>
    <row r="294" spans="18:32">
      <c r="R294" s="64"/>
      <c r="S294" s="64"/>
      <c r="T294" s="65"/>
      <c r="U294" s="66"/>
      <c r="V294" s="66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</row>
    <row r="295" spans="18:32">
      <c r="R295" s="64"/>
      <c r="S295" s="64"/>
      <c r="T295" s="65"/>
      <c r="U295" s="66"/>
      <c r="V295" s="66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</row>
    <row r="296" spans="18:32">
      <c r="R296" s="64"/>
      <c r="S296" s="64"/>
      <c r="T296" s="65"/>
      <c r="U296" s="66"/>
      <c r="V296" s="66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</row>
    <row r="297" spans="18:32">
      <c r="R297" s="64"/>
      <c r="S297" s="64"/>
      <c r="T297" s="65"/>
      <c r="U297" s="66"/>
      <c r="V297" s="66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</row>
    <row r="298" spans="18:32">
      <c r="R298" s="64"/>
      <c r="S298" s="64"/>
      <c r="T298" s="65"/>
      <c r="U298" s="66"/>
      <c r="V298" s="66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</row>
    <row r="299" spans="18:32">
      <c r="R299" s="64"/>
      <c r="S299" s="64"/>
      <c r="T299" s="65"/>
      <c r="U299" s="66"/>
      <c r="V299" s="66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</row>
    <row r="300" spans="18:32">
      <c r="R300" s="64"/>
      <c r="S300" s="64"/>
      <c r="T300" s="65"/>
      <c r="U300" s="66"/>
      <c r="V300" s="66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</row>
    <row r="301" spans="18:32">
      <c r="R301" s="64"/>
      <c r="S301" s="64"/>
      <c r="T301" s="65"/>
      <c r="U301" s="66"/>
      <c r="V301" s="66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</row>
    <row r="302" spans="18:32">
      <c r="R302" s="64"/>
      <c r="S302" s="64"/>
      <c r="T302" s="65"/>
      <c r="U302" s="66"/>
      <c r="V302" s="66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</row>
    <row r="303" spans="18:32">
      <c r="R303" s="64"/>
      <c r="S303" s="64"/>
      <c r="T303" s="65"/>
      <c r="U303" s="66"/>
      <c r="V303" s="66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</row>
    <row r="304" spans="18:32">
      <c r="R304" s="64"/>
      <c r="S304" s="64"/>
      <c r="T304" s="65"/>
      <c r="U304" s="66"/>
      <c r="V304" s="66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</row>
    <row r="305" spans="18:32">
      <c r="R305" s="64"/>
      <c r="S305" s="64"/>
      <c r="T305" s="65"/>
      <c r="U305" s="66"/>
      <c r="V305" s="66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</row>
    <row r="306" spans="18:32">
      <c r="R306" s="64"/>
      <c r="S306" s="64"/>
      <c r="T306" s="65"/>
      <c r="U306" s="66"/>
      <c r="V306" s="66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</row>
    <row r="307" spans="18:32">
      <c r="R307" s="64"/>
      <c r="S307" s="64"/>
      <c r="T307" s="65"/>
      <c r="U307" s="66"/>
      <c r="V307" s="66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</row>
    <row r="308" spans="18:32">
      <c r="R308" s="64"/>
      <c r="S308" s="64"/>
      <c r="T308" s="65"/>
      <c r="U308" s="66"/>
      <c r="V308" s="66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</row>
    <row r="309" spans="18:32">
      <c r="R309" s="64"/>
      <c r="S309" s="64"/>
      <c r="T309" s="65"/>
      <c r="U309" s="66"/>
      <c r="V309" s="66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</row>
    <row r="310" spans="18:32">
      <c r="R310" s="64"/>
      <c r="S310" s="64"/>
      <c r="T310" s="65"/>
      <c r="U310" s="66"/>
      <c r="V310" s="66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</row>
    <row r="311" spans="18:32">
      <c r="R311" s="64"/>
      <c r="S311" s="64"/>
      <c r="T311" s="65"/>
      <c r="U311" s="66"/>
      <c r="V311" s="66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</row>
    <row r="312" spans="18:32">
      <c r="R312" s="64"/>
      <c r="S312" s="64"/>
      <c r="T312" s="65"/>
      <c r="U312" s="66"/>
      <c r="V312" s="66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</row>
    <row r="313" spans="18:32">
      <c r="R313" s="64"/>
      <c r="S313" s="64"/>
      <c r="T313" s="65"/>
      <c r="U313" s="66"/>
      <c r="V313" s="66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</row>
    <row r="314" spans="18:32">
      <c r="R314" s="64"/>
      <c r="S314" s="64"/>
      <c r="T314" s="65"/>
      <c r="U314" s="66"/>
      <c r="V314" s="66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</row>
    <row r="342" spans="18:32">
      <c r="R342" s="64"/>
      <c r="S342" s="64"/>
      <c r="T342" s="65"/>
      <c r="U342" s="66"/>
      <c r="V342" s="66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</row>
    <row r="343" spans="18:32">
      <c r="R343" s="64"/>
      <c r="S343" s="64"/>
      <c r="T343" s="65"/>
      <c r="U343" s="66"/>
      <c r="V343" s="66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</row>
    <row r="344" spans="18:32">
      <c r="R344" s="64"/>
      <c r="S344" s="64"/>
      <c r="T344" s="65"/>
      <c r="U344" s="66"/>
      <c r="V344" s="66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</row>
    <row r="345" spans="18:32">
      <c r="R345" s="64"/>
      <c r="S345" s="64"/>
      <c r="T345" s="65"/>
      <c r="U345" s="66"/>
      <c r="V345" s="66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</row>
    <row r="346" spans="18:32">
      <c r="R346" s="64"/>
      <c r="S346" s="64"/>
      <c r="T346" s="65"/>
      <c r="U346" s="66"/>
      <c r="V346" s="66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</row>
    <row r="347" spans="18:32">
      <c r="R347" s="64"/>
      <c r="S347" s="64"/>
      <c r="T347" s="65"/>
      <c r="U347" s="66"/>
      <c r="V347" s="66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</row>
    <row r="348" spans="18:32">
      <c r="R348" s="64"/>
      <c r="S348" s="64"/>
      <c r="T348" s="65"/>
      <c r="U348" s="66"/>
      <c r="V348" s="66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</row>
    <row r="349" spans="18:32">
      <c r="R349" s="64"/>
      <c r="S349" s="64"/>
      <c r="T349" s="65"/>
      <c r="U349" s="66"/>
      <c r="V349" s="66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</row>
    <row r="350" spans="18:32">
      <c r="R350" s="64"/>
      <c r="S350" s="64"/>
      <c r="T350" s="65"/>
      <c r="U350" s="66"/>
      <c r="V350" s="66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</row>
    <row r="351" spans="18:32">
      <c r="R351" s="64"/>
      <c r="S351" s="64"/>
      <c r="T351" s="65"/>
      <c r="U351" s="66"/>
      <c r="V351" s="66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</row>
    <row r="352" spans="18:32">
      <c r="R352" s="64"/>
      <c r="S352" s="64"/>
      <c r="T352" s="65"/>
      <c r="U352" s="66"/>
      <c r="V352" s="66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</row>
    <row r="353" spans="18:32">
      <c r="R353" s="64"/>
      <c r="S353" s="64"/>
      <c r="T353" s="65"/>
      <c r="U353" s="66"/>
      <c r="V353" s="66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</row>
    <row r="354" spans="18:32">
      <c r="R354" s="64"/>
      <c r="S354" s="64"/>
      <c r="T354" s="65"/>
      <c r="U354" s="66"/>
      <c r="V354" s="66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</row>
    <row r="355" spans="18:32">
      <c r="R355" s="64"/>
      <c r="S355" s="64"/>
      <c r="T355" s="65"/>
      <c r="U355" s="66"/>
      <c r="V355" s="66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</row>
    <row r="356" spans="18:32">
      <c r="R356" s="64"/>
      <c r="S356" s="64"/>
      <c r="T356" s="65"/>
      <c r="U356" s="66"/>
      <c r="V356" s="66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</row>
    <row r="357" spans="18:32">
      <c r="R357" s="64"/>
      <c r="S357" s="64"/>
      <c r="T357" s="65"/>
      <c r="U357" s="66"/>
      <c r="V357" s="66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</row>
    <row r="358" spans="18:32">
      <c r="R358" s="64"/>
      <c r="S358" s="64"/>
      <c r="T358" s="65"/>
      <c r="U358" s="66"/>
      <c r="V358" s="66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</row>
    <row r="359" spans="18:32">
      <c r="R359" s="64"/>
      <c r="S359" s="64"/>
      <c r="T359" s="65"/>
      <c r="U359" s="66"/>
      <c r="V359" s="66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</row>
    <row r="360" spans="18:32">
      <c r="R360" s="64"/>
      <c r="S360" s="64"/>
      <c r="T360" s="65"/>
      <c r="U360" s="66"/>
      <c r="V360" s="66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</row>
    <row r="361" spans="18:32">
      <c r="R361" s="64"/>
      <c r="S361" s="64"/>
      <c r="T361" s="65"/>
      <c r="U361" s="66"/>
      <c r="V361" s="66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</row>
    <row r="362" spans="18:32">
      <c r="R362" s="64"/>
      <c r="S362" s="64"/>
      <c r="T362" s="65"/>
      <c r="U362" s="66"/>
      <c r="V362" s="66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</row>
    <row r="363" spans="18:32">
      <c r="R363" s="64"/>
      <c r="S363" s="64"/>
      <c r="T363" s="65"/>
      <c r="U363" s="66"/>
      <c r="V363" s="66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</row>
    <row r="364" spans="18:32">
      <c r="R364" s="64"/>
      <c r="S364" s="64"/>
      <c r="T364" s="65"/>
      <c r="U364" s="66"/>
      <c r="V364" s="66"/>
      <c r="W364" s="64"/>
      <c r="X364" s="64"/>
      <c r="Y364" s="64"/>
      <c r="Z364" s="64"/>
      <c r="AA364" s="64"/>
      <c r="AB364" s="64"/>
      <c r="AC364" s="64"/>
      <c r="AD364" s="64"/>
      <c r="AE364" s="64"/>
      <c r="AF364" s="64"/>
    </row>
    <row r="365" spans="18:32">
      <c r="R365" s="64"/>
      <c r="S365" s="64"/>
      <c r="T365" s="65"/>
      <c r="U365" s="66"/>
      <c r="V365" s="66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</row>
    <row r="366" spans="18:32">
      <c r="R366" s="64"/>
      <c r="S366" s="64"/>
      <c r="T366" s="65"/>
      <c r="U366" s="66"/>
      <c r="V366" s="66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</row>
    <row r="367" spans="18:32">
      <c r="R367" s="64"/>
      <c r="S367" s="64"/>
      <c r="T367" s="65"/>
      <c r="U367" s="66"/>
      <c r="V367" s="66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</row>
    <row r="368" spans="18:32">
      <c r="R368" s="64"/>
      <c r="S368" s="64"/>
      <c r="T368" s="65"/>
      <c r="U368" s="66"/>
      <c r="V368" s="66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</row>
    <row r="369" spans="18:32">
      <c r="R369" s="64"/>
      <c r="S369" s="64"/>
      <c r="T369" s="65"/>
      <c r="U369" s="66"/>
      <c r="V369" s="66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</row>
    <row r="370" spans="18:32">
      <c r="R370" s="64"/>
      <c r="S370" s="64"/>
      <c r="T370" s="65"/>
      <c r="U370" s="66"/>
      <c r="V370" s="66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</row>
    <row r="371" spans="18:32">
      <c r="R371" s="64"/>
      <c r="S371" s="64"/>
      <c r="T371" s="65"/>
      <c r="U371" s="66"/>
      <c r="V371" s="66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</row>
    <row r="372" spans="18:32">
      <c r="R372" s="64"/>
      <c r="S372" s="64"/>
      <c r="T372" s="65"/>
      <c r="U372" s="66"/>
      <c r="V372" s="66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</row>
    <row r="373" spans="18:32">
      <c r="R373" s="64"/>
      <c r="S373" s="64"/>
      <c r="T373" s="65"/>
      <c r="U373" s="66"/>
      <c r="V373" s="66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</row>
    <row r="374" spans="18:32">
      <c r="R374" s="64"/>
      <c r="S374" s="64"/>
      <c r="T374" s="65"/>
      <c r="U374" s="66"/>
      <c r="V374" s="66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</row>
    <row r="375" spans="18:32">
      <c r="R375" s="64"/>
      <c r="S375" s="64"/>
      <c r="T375" s="65"/>
      <c r="U375" s="66"/>
      <c r="V375" s="66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</row>
    <row r="376" spans="18:32">
      <c r="R376" s="64"/>
      <c r="S376" s="64"/>
      <c r="T376" s="65"/>
      <c r="U376" s="66"/>
      <c r="V376" s="66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</row>
    <row r="377" spans="18:32">
      <c r="R377" s="64"/>
      <c r="S377" s="64"/>
      <c r="T377" s="65"/>
      <c r="U377" s="66"/>
      <c r="V377" s="66"/>
      <c r="W377" s="64"/>
      <c r="X377" s="64"/>
      <c r="Y377" s="64"/>
      <c r="Z377" s="64"/>
      <c r="AA377" s="64"/>
      <c r="AB377" s="64"/>
      <c r="AC377" s="64"/>
      <c r="AD377" s="64"/>
      <c r="AE377" s="64"/>
      <c r="AF377" s="64"/>
    </row>
    <row r="378" spans="18:32">
      <c r="R378" s="64"/>
      <c r="S378" s="64"/>
      <c r="T378" s="65"/>
      <c r="U378" s="66"/>
      <c r="V378" s="66"/>
      <c r="W378" s="64"/>
      <c r="X378" s="64"/>
      <c r="Y378" s="64"/>
      <c r="Z378" s="64"/>
      <c r="AA378" s="64"/>
      <c r="AB378" s="64"/>
      <c r="AC378" s="64"/>
      <c r="AD378" s="64"/>
      <c r="AE378" s="64"/>
      <c r="AF378" s="64"/>
    </row>
    <row r="379" spans="18:32">
      <c r="R379" s="64"/>
      <c r="S379" s="64"/>
      <c r="T379" s="65"/>
      <c r="U379" s="66"/>
      <c r="V379" s="66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</row>
    <row r="380" spans="18:32">
      <c r="R380" s="64"/>
      <c r="S380" s="64"/>
      <c r="T380" s="65"/>
      <c r="U380" s="66"/>
      <c r="V380" s="66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</row>
    <row r="381" spans="18:32">
      <c r="R381" s="64"/>
      <c r="S381" s="64"/>
      <c r="T381" s="65"/>
      <c r="U381" s="66"/>
      <c r="V381" s="66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</row>
    <row r="382" spans="18:32">
      <c r="R382" s="64"/>
      <c r="S382" s="64"/>
      <c r="T382" s="65"/>
      <c r="U382" s="66"/>
      <c r="V382" s="66"/>
      <c r="W382" s="64"/>
      <c r="X382" s="64"/>
      <c r="Y382" s="64"/>
      <c r="Z382" s="64"/>
      <c r="AA382" s="64"/>
      <c r="AB382" s="64"/>
      <c r="AC382" s="64"/>
      <c r="AD382" s="64"/>
      <c r="AE382" s="64"/>
      <c r="AF382" s="64"/>
    </row>
    <row r="383" spans="18:32">
      <c r="R383" s="64"/>
      <c r="S383" s="64"/>
      <c r="T383" s="65"/>
      <c r="U383" s="66"/>
      <c r="V383" s="66"/>
      <c r="W383" s="64"/>
      <c r="X383" s="64"/>
      <c r="Y383" s="64"/>
      <c r="Z383" s="64"/>
      <c r="AA383" s="64"/>
      <c r="AB383" s="64"/>
      <c r="AC383" s="64"/>
      <c r="AD383" s="64"/>
      <c r="AE383" s="64"/>
      <c r="AF383" s="64"/>
    </row>
    <row r="384" spans="18:32">
      <c r="R384" s="64"/>
      <c r="S384" s="64"/>
      <c r="T384" s="65"/>
      <c r="U384" s="66"/>
      <c r="V384" s="66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</row>
    <row r="385" spans="18:32">
      <c r="R385" s="64"/>
      <c r="S385" s="64"/>
      <c r="T385" s="65"/>
      <c r="U385" s="66"/>
      <c r="V385" s="66"/>
      <c r="W385" s="64"/>
      <c r="X385" s="64"/>
      <c r="Y385" s="64"/>
      <c r="Z385" s="64"/>
      <c r="AA385" s="64"/>
      <c r="AB385" s="64"/>
      <c r="AC385" s="64"/>
      <c r="AD385" s="64"/>
      <c r="AE385" s="64"/>
      <c r="AF385" s="64"/>
    </row>
    <row r="386" spans="18:32">
      <c r="R386" s="64"/>
      <c r="S386" s="64"/>
      <c r="T386" s="65"/>
      <c r="U386" s="66"/>
      <c r="V386" s="66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</row>
    <row r="387" spans="18:32">
      <c r="R387" s="64"/>
      <c r="S387" s="64"/>
      <c r="T387" s="65"/>
      <c r="U387" s="66"/>
      <c r="V387" s="66"/>
      <c r="W387" s="64"/>
      <c r="X387" s="64"/>
      <c r="Y387" s="64"/>
      <c r="Z387" s="64"/>
      <c r="AA387" s="64"/>
      <c r="AB387" s="64"/>
      <c r="AC387" s="64"/>
      <c r="AD387" s="64"/>
      <c r="AE387" s="64"/>
      <c r="AF387" s="64"/>
    </row>
    <row r="388" spans="18:32">
      <c r="R388" s="64"/>
      <c r="S388" s="64"/>
      <c r="T388" s="65"/>
      <c r="U388" s="66"/>
      <c r="V388" s="66"/>
      <c r="W388" s="64"/>
      <c r="X388" s="64"/>
      <c r="Y388" s="64"/>
      <c r="Z388" s="64"/>
      <c r="AA388" s="64"/>
      <c r="AB388" s="64"/>
      <c r="AC388" s="64"/>
      <c r="AD388" s="64"/>
      <c r="AE388" s="64"/>
      <c r="AF388" s="64"/>
    </row>
    <row r="389" spans="18:32">
      <c r="R389" s="64"/>
      <c r="S389" s="64"/>
      <c r="T389" s="65"/>
      <c r="U389" s="66"/>
      <c r="V389" s="66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</row>
    <row r="390" spans="18:32">
      <c r="R390" s="64"/>
      <c r="S390" s="64"/>
      <c r="T390" s="65"/>
      <c r="U390" s="66"/>
      <c r="V390" s="66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</row>
    <row r="391" spans="18:32">
      <c r="R391" s="64"/>
      <c r="S391" s="64"/>
      <c r="T391" s="65"/>
      <c r="U391" s="66"/>
      <c r="V391" s="66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</row>
    <row r="392" spans="18:32">
      <c r="R392" s="64"/>
      <c r="S392" s="64"/>
      <c r="T392" s="65"/>
      <c r="U392" s="66"/>
      <c r="V392" s="66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</row>
    <row r="393" spans="18:32">
      <c r="R393" s="64"/>
      <c r="S393" s="64"/>
      <c r="T393" s="65"/>
      <c r="U393" s="66"/>
      <c r="V393" s="66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</row>
    <row r="394" spans="18:32">
      <c r="R394" s="64"/>
      <c r="S394" s="64"/>
      <c r="T394" s="65"/>
      <c r="U394" s="66"/>
      <c r="V394" s="66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</row>
    <row r="395" spans="18:32">
      <c r="R395" s="64"/>
      <c r="S395" s="64"/>
      <c r="T395" s="65"/>
      <c r="U395" s="66"/>
      <c r="V395" s="66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</row>
    <row r="396" spans="18:32">
      <c r="R396" s="64"/>
      <c r="S396" s="64"/>
      <c r="T396" s="65"/>
      <c r="U396" s="66"/>
      <c r="V396" s="66"/>
      <c r="W396" s="64"/>
      <c r="X396" s="64"/>
      <c r="Y396" s="64"/>
      <c r="Z396" s="64"/>
      <c r="AA396" s="64"/>
      <c r="AB396" s="64"/>
      <c r="AC396" s="64"/>
      <c r="AD396" s="64"/>
      <c r="AE396" s="64"/>
      <c r="AF396" s="64"/>
    </row>
    <row r="397" spans="18:32">
      <c r="R397" s="64"/>
      <c r="S397" s="64"/>
      <c r="T397" s="65"/>
      <c r="U397" s="66"/>
      <c r="V397" s="66"/>
      <c r="W397" s="64"/>
      <c r="X397" s="64"/>
      <c r="Y397" s="64"/>
      <c r="Z397" s="64"/>
      <c r="AA397" s="64"/>
      <c r="AB397" s="64"/>
      <c r="AC397" s="64"/>
      <c r="AD397" s="64"/>
      <c r="AE397" s="64"/>
      <c r="AF397" s="64"/>
    </row>
    <row r="398" spans="18:32">
      <c r="R398" s="64"/>
      <c r="S398" s="64"/>
      <c r="T398" s="65"/>
      <c r="U398" s="66"/>
      <c r="V398" s="66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</row>
    <row r="399" spans="18:32">
      <c r="R399" s="64"/>
      <c r="S399" s="64"/>
      <c r="T399" s="65"/>
      <c r="U399" s="66"/>
      <c r="V399" s="66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</row>
    <row r="400" spans="18:32">
      <c r="R400" s="64"/>
      <c r="S400" s="64"/>
      <c r="T400" s="65"/>
      <c r="U400" s="66"/>
      <c r="V400" s="66"/>
      <c r="W400" s="64"/>
      <c r="X400" s="64"/>
      <c r="Y400" s="64"/>
      <c r="Z400" s="64"/>
      <c r="AA400" s="64"/>
      <c r="AB400" s="64"/>
      <c r="AC400" s="64"/>
      <c r="AD400" s="64"/>
      <c r="AE400" s="64"/>
      <c r="AF400" s="64"/>
    </row>
    <row r="401" spans="18:32">
      <c r="R401" s="64"/>
      <c r="S401" s="64"/>
      <c r="T401" s="65"/>
      <c r="U401" s="66"/>
      <c r="V401" s="66"/>
      <c r="W401" s="64"/>
      <c r="X401" s="64"/>
      <c r="Y401" s="64"/>
      <c r="Z401" s="64"/>
      <c r="AA401" s="64"/>
      <c r="AB401" s="64"/>
      <c r="AC401" s="64"/>
      <c r="AD401" s="64"/>
      <c r="AE401" s="64"/>
      <c r="AF401" s="64"/>
    </row>
    <row r="402" spans="18:32">
      <c r="R402" s="64"/>
      <c r="S402" s="64"/>
      <c r="T402" s="65"/>
      <c r="U402" s="66"/>
      <c r="V402" s="66"/>
      <c r="W402" s="64"/>
      <c r="X402" s="64"/>
      <c r="Y402" s="64"/>
      <c r="Z402" s="64"/>
      <c r="AA402" s="64"/>
      <c r="AB402" s="64"/>
      <c r="AC402" s="64"/>
      <c r="AD402" s="64"/>
      <c r="AE402" s="64"/>
      <c r="AF402" s="64"/>
    </row>
    <row r="403" spans="18:32">
      <c r="R403" s="64"/>
      <c r="S403" s="64"/>
      <c r="T403" s="65"/>
      <c r="U403" s="66"/>
      <c r="V403" s="66"/>
      <c r="W403" s="64"/>
      <c r="X403" s="64"/>
      <c r="Y403" s="64"/>
      <c r="Z403" s="64"/>
      <c r="AA403" s="64"/>
      <c r="AB403" s="64"/>
      <c r="AC403" s="64"/>
      <c r="AD403" s="64"/>
      <c r="AE403" s="64"/>
      <c r="AF403" s="64"/>
    </row>
    <row r="404" spans="18:32">
      <c r="R404" s="64"/>
      <c r="S404" s="64"/>
      <c r="T404" s="65"/>
      <c r="U404" s="66"/>
      <c r="V404" s="66"/>
      <c r="W404" s="64"/>
      <c r="X404" s="64"/>
      <c r="Y404" s="64"/>
      <c r="Z404" s="64"/>
      <c r="AA404" s="64"/>
      <c r="AB404" s="64"/>
      <c r="AC404" s="64"/>
      <c r="AD404" s="64"/>
      <c r="AE404" s="64"/>
      <c r="AF404" s="64"/>
    </row>
    <row r="405" spans="18:32">
      <c r="R405" s="64"/>
      <c r="S405" s="64"/>
      <c r="T405" s="65"/>
      <c r="U405" s="66"/>
      <c r="V405" s="66"/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</row>
    <row r="406" spans="18:32">
      <c r="R406" s="64"/>
      <c r="S406" s="64"/>
      <c r="T406" s="65"/>
      <c r="U406" s="66"/>
      <c r="V406" s="66"/>
      <c r="W406" s="64"/>
      <c r="X406" s="64"/>
      <c r="Y406" s="64"/>
      <c r="Z406" s="64"/>
      <c r="AA406" s="64"/>
      <c r="AB406" s="64"/>
      <c r="AC406" s="64"/>
      <c r="AD406" s="64"/>
      <c r="AE406" s="64"/>
      <c r="AF406" s="64"/>
    </row>
    <row r="407" spans="18:32">
      <c r="R407" s="64"/>
      <c r="S407" s="64"/>
      <c r="T407" s="65"/>
      <c r="U407" s="66"/>
      <c r="V407" s="66"/>
      <c r="W407" s="64"/>
      <c r="X407" s="64"/>
      <c r="Y407" s="64"/>
      <c r="Z407" s="64"/>
      <c r="AA407" s="64"/>
      <c r="AB407" s="64"/>
      <c r="AC407" s="64"/>
      <c r="AD407" s="64"/>
      <c r="AE407" s="64"/>
      <c r="AF407" s="64"/>
    </row>
    <row r="408" spans="18:32">
      <c r="R408" s="64"/>
      <c r="S408" s="64"/>
      <c r="T408" s="65"/>
      <c r="U408" s="66"/>
      <c r="V408" s="66"/>
      <c r="W408" s="64"/>
      <c r="X408" s="64"/>
      <c r="Y408" s="64"/>
      <c r="Z408" s="64"/>
      <c r="AA408" s="64"/>
      <c r="AB408" s="64"/>
      <c r="AC408" s="64"/>
      <c r="AD408" s="64"/>
      <c r="AE408" s="64"/>
      <c r="AF408" s="64"/>
    </row>
    <row r="409" spans="18:32">
      <c r="R409" s="64"/>
      <c r="S409" s="64"/>
      <c r="T409" s="65"/>
      <c r="U409" s="66"/>
      <c r="V409" s="66"/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</row>
    <row r="410" spans="18:32">
      <c r="R410" s="64"/>
      <c r="S410" s="64"/>
      <c r="T410" s="65"/>
      <c r="U410" s="66"/>
      <c r="V410" s="66"/>
      <c r="W410" s="64"/>
      <c r="X410" s="64"/>
      <c r="Y410" s="64"/>
      <c r="Z410" s="64"/>
      <c r="AA410" s="64"/>
      <c r="AB410" s="64"/>
      <c r="AC410" s="64"/>
      <c r="AD410" s="64"/>
      <c r="AE410" s="64"/>
      <c r="AF410" s="64"/>
    </row>
    <row r="411" spans="18:32">
      <c r="R411" s="64"/>
      <c r="S411" s="64"/>
      <c r="T411" s="65"/>
      <c r="U411" s="66"/>
      <c r="V411" s="66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</row>
    <row r="412" spans="18:32">
      <c r="R412" s="64"/>
      <c r="S412" s="64"/>
      <c r="T412" s="65"/>
      <c r="U412" s="66"/>
      <c r="V412" s="66"/>
      <c r="W412" s="64"/>
      <c r="X412" s="64"/>
      <c r="Y412" s="64"/>
      <c r="Z412" s="64"/>
      <c r="AA412" s="64"/>
      <c r="AB412" s="64"/>
      <c r="AC412" s="64"/>
      <c r="AD412" s="64"/>
      <c r="AE412" s="64"/>
      <c r="AF412" s="64"/>
    </row>
    <row r="413" spans="18:32">
      <c r="R413" s="64"/>
      <c r="S413" s="64"/>
      <c r="T413" s="65"/>
      <c r="U413" s="66"/>
      <c r="V413" s="66"/>
      <c r="W413" s="64"/>
      <c r="X413" s="64"/>
      <c r="Y413" s="64"/>
      <c r="Z413" s="64"/>
      <c r="AA413" s="64"/>
      <c r="AB413" s="64"/>
      <c r="AC413" s="64"/>
      <c r="AD413" s="64"/>
      <c r="AE413" s="64"/>
      <c r="AF413" s="64"/>
    </row>
    <row r="414" spans="18:32">
      <c r="R414" s="64"/>
      <c r="S414" s="64"/>
      <c r="T414" s="65"/>
      <c r="U414" s="66"/>
      <c r="V414" s="66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</row>
    <row r="415" spans="18:32">
      <c r="R415" s="64"/>
      <c r="S415" s="64"/>
      <c r="T415" s="65"/>
      <c r="U415" s="66"/>
      <c r="V415" s="66"/>
      <c r="W415" s="64"/>
      <c r="X415" s="64"/>
      <c r="Y415" s="64"/>
      <c r="Z415" s="64"/>
      <c r="AA415" s="64"/>
      <c r="AB415" s="64"/>
      <c r="AC415" s="64"/>
      <c r="AD415" s="64"/>
      <c r="AE415" s="64"/>
      <c r="AF415" s="64"/>
    </row>
    <row r="416" spans="18:32">
      <c r="R416" s="64"/>
      <c r="S416" s="64"/>
      <c r="T416" s="65"/>
      <c r="U416" s="66"/>
      <c r="V416" s="66"/>
      <c r="W416" s="64"/>
      <c r="X416" s="64"/>
      <c r="Y416" s="64"/>
      <c r="Z416" s="64"/>
      <c r="AA416" s="64"/>
      <c r="AB416" s="64"/>
      <c r="AC416" s="64"/>
      <c r="AD416" s="64"/>
      <c r="AE416" s="64"/>
      <c r="AF416" s="64"/>
    </row>
    <row r="417" spans="18:32">
      <c r="R417" s="64"/>
      <c r="S417" s="64"/>
      <c r="T417" s="65"/>
      <c r="U417" s="66"/>
      <c r="V417" s="66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</row>
    <row r="418" spans="18:32">
      <c r="R418" s="64"/>
      <c r="S418" s="64"/>
      <c r="T418" s="65"/>
      <c r="U418" s="66"/>
      <c r="V418" s="66"/>
      <c r="W418" s="64"/>
      <c r="X418" s="64"/>
      <c r="Y418" s="64"/>
      <c r="Z418" s="64"/>
      <c r="AA418" s="64"/>
      <c r="AB418" s="64"/>
      <c r="AC418" s="64"/>
      <c r="AD418" s="64"/>
      <c r="AE418" s="64"/>
      <c r="AF418" s="64"/>
    </row>
    <row r="419" spans="18:32">
      <c r="R419" s="64"/>
      <c r="S419" s="64"/>
      <c r="T419" s="65"/>
      <c r="U419" s="66"/>
      <c r="V419" s="66"/>
      <c r="W419" s="64"/>
      <c r="X419" s="64"/>
      <c r="Y419" s="64"/>
      <c r="Z419" s="64"/>
      <c r="AA419" s="64"/>
      <c r="AB419" s="64"/>
      <c r="AC419" s="64"/>
      <c r="AD419" s="64"/>
      <c r="AE419" s="64"/>
      <c r="AF419" s="64"/>
    </row>
    <row r="420" spans="18:32">
      <c r="R420" s="64"/>
      <c r="S420" s="64"/>
      <c r="T420" s="65"/>
      <c r="U420" s="66"/>
      <c r="V420" s="66"/>
      <c r="W420" s="64"/>
      <c r="X420" s="64"/>
      <c r="Y420" s="64"/>
      <c r="Z420" s="64"/>
      <c r="AA420" s="64"/>
      <c r="AB420" s="64"/>
      <c r="AC420" s="64"/>
      <c r="AD420" s="64"/>
      <c r="AE420" s="64"/>
      <c r="AF420" s="64"/>
    </row>
    <row r="421" spans="18:32">
      <c r="R421" s="64"/>
      <c r="S421" s="64"/>
      <c r="T421" s="65"/>
      <c r="U421" s="66"/>
      <c r="V421" s="66"/>
      <c r="W421" s="64"/>
      <c r="X421" s="64"/>
      <c r="Y421" s="64"/>
      <c r="Z421" s="64"/>
      <c r="AA421" s="64"/>
      <c r="AB421" s="64"/>
      <c r="AC421" s="64"/>
      <c r="AD421" s="64"/>
      <c r="AE421" s="64"/>
      <c r="AF421" s="64"/>
    </row>
    <row r="422" spans="18:32">
      <c r="R422" s="64"/>
      <c r="S422" s="64"/>
      <c r="T422" s="65"/>
      <c r="U422" s="66"/>
      <c r="V422" s="66"/>
      <c r="W422" s="64"/>
      <c r="X422" s="64"/>
      <c r="Y422" s="64"/>
      <c r="Z422" s="64"/>
      <c r="AA422" s="64"/>
      <c r="AB422" s="64"/>
      <c r="AC422" s="64"/>
      <c r="AD422" s="64"/>
      <c r="AE422" s="64"/>
      <c r="AF422" s="64"/>
    </row>
    <row r="423" spans="18:32">
      <c r="R423" s="64"/>
      <c r="S423" s="64"/>
      <c r="T423" s="65"/>
      <c r="U423" s="66"/>
      <c r="V423" s="66"/>
      <c r="W423" s="64"/>
      <c r="X423" s="64"/>
      <c r="Y423" s="64"/>
      <c r="Z423" s="64"/>
      <c r="AA423" s="64"/>
      <c r="AB423" s="64"/>
      <c r="AC423" s="64"/>
      <c r="AD423" s="64"/>
      <c r="AE423" s="64"/>
      <c r="AF423" s="64"/>
    </row>
    <row r="424" spans="18:32">
      <c r="R424" s="64"/>
      <c r="S424" s="64"/>
      <c r="T424" s="65"/>
      <c r="U424" s="66"/>
      <c r="V424" s="66"/>
      <c r="W424" s="64"/>
      <c r="X424" s="64"/>
      <c r="Y424" s="64"/>
      <c r="Z424" s="64"/>
      <c r="AA424" s="64"/>
      <c r="AB424" s="64"/>
      <c r="AC424" s="64"/>
      <c r="AD424" s="64"/>
      <c r="AE424" s="64"/>
      <c r="AF424" s="64"/>
    </row>
    <row r="425" spans="18:32">
      <c r="R425" s="64"/>
      <c r="S425" s="64"/>
      <c r="T425" s="65"/>
      <c r="U425" s="66"/>
      <c r="V425" s="66"/>
      <c r="W425" s="64"/>
      <c r="X425" s="64"/>
      <c r="Y425" s="64"/>
      <c r="Z425" s="64"/>
      <c r="AA425" s="64"/>
      <c r="AB425" s="64"/>
      <c r="AC425" s="64"/>
      <c r="AD425" s="64"/>
      <c r="AE425" s="64"/>
      <c r="AF425" s="64"/>
    </row>
    <row r="426" spans="18:32">
      <c r="R426" s="64"/>
      <c r="S426" s="64"/>
      <c r="T426" s="65"/>
      <c r="U426" s="66"/>
      <c r="V426" s="66"/>
      <c r="W426" s="64"/>
      <c r="X426" s="64"/>
      <c r="Y426" s="64"/>
      <c r="Z426" s="64"/>
      <c r="AA426" s="64"/>
      <c r="AB426" s="64"/>
      <c r="AC426" s="64"/>
      <c r="AD426" s="64"/>
      <c r="AE426" s="64"/>
      <c r="AF426" s="64"/>
    </row>
    <row r="427" spans="18:32">
      <c r="R427" s="64"/>
      <c r="S427" s="64"/>
      <c r="T427" s="65"/>
      <c r="U427" s="66"/>
      <c r="V427" s="66"/>
      <c r="W427" s="64"/>
      <c r="X427" s="64"/>
      <c r="Y427" s="64"/>
      <c r="Z427" s="64"/>
      <c r="AA427" s="64"/>
      <c r="AB427" s="64"/>
      <c r="AC427" s="64"/>
      <c r="AD427" s="64"/>
      <c r="AE427" s="64"/>
      <c r="AF427" s="64"/>
    </row>
    <row r="428" spans="18:32">
      <c r="R428" s="64"/>
      <c r="S428" s="64"/>
      <c r="T428" s="65"/>
      <c r="U428" s="66"/>
      <c r="V428" s="66"/>
      <c r="W428" s="64"/>
      <c r="X428" s="64"/>
      <c r="Y428" s="64"/>
      <c r="Z428" s="64"/>
      <c r="AA428" s="64"/>
      <c r="AB428" s="64"/>
      <c r="AC428" s="64"/>
      <c r="AD428" s="64"/>
      <c r="AE428" s="64"/>
      <c r="AF428" s="64"/>
    </row>
    <row r="429" spans="18:32">
      <c r="R429" s="64"/>
      <c r="S429" s="64"/>
      <c r="T429" s="65"/>
      <c r="U429" s="66"/>
      <c r="V429" s="66"/>
      <c r="W429" s="64"/>
      <c r="X429" s="64"/>
      <c r="Y429" s="64"/>
      <c r="Z429" s="64"/>
      <c r="AA429" s="64"/>
      <c r="AB429" s="64"/>
      <c r="AC429" s="64"/>
      <c r="AD429" s="64"/>
      <c r="AE429" s="64"/>
      <c r="AF429" s="64"/>
    </row>
    <row r="430" spans="18:32">
      <c r="R430" s="64"/>
      <c r="S430" s="64"/>
      <c r="T430" s="65"/>
      <c r="U430" s="66"/>
      <c r="V430" s="66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</row>
    <row r="431" spans="18:32">
      <c r="R431" s="64"/>
      <c r="S431" s="64"/>
      <c r="T431" s="65"/>
      <c r="U431" s="66"/>
      <c r="V431" s="66"/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</row>
    <row r="432" spans="18:32">
      <c r="R432" s="64"/>
      <c r="S432" s="64"/>
      <c r="T432" s="65"/>
      <c r="U432" s="66"/>
      <c r="V432" s="66"/>
      <c r="W432" s="64"/>
      <c r="X432" s="64"/>
      <c r="Y432" s="64"/>
      <c r="Z432" s="64"/>
      <c r="AA432" s="64"/>
      <c r="AB432" s="64"/>
      <c r="AC432" s="64"/>
      <c r="AD432" s="64"/>
      <c r="AE432" s="64"/>
      <c r="AF432" s="64"/>
    </row>
    <row r="433" spans="18:32">
      <c r="R433" s="64"/>
      <c r="S433" s="64"/>
      <c r="T433" s="65"/>
      <c r="U433" s="66"/>
      <c r="V433" s="66"/>
      <c r="W433" s="64"/>
      <c r="X433" s="64"/>
      <c r="Y433" s="64"/>
      <c r="Z433" s="64"/>
      <c r="AA433" s="64"/>
      <c r="AB433" s="64"/>
      <c r="AC433" s="64"/>
      <c r="AD433" s="64"/>
      <c r="AE433" s="64"/>
      <c r="AF433" s="64"/>
    </row>
    <row r="434" spans="18:32">
      <c r="R434" s="64"/>
      <c r="S434" s="64"/>
      <c r="T434" s="65"/>
      <c r="U434" s="66"/>
      <c r="V434" s="66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</row>
    <row r="435" spans="18:32">
      <c r="R435" s="64"/>
      <c r="S435" s="64"/>
      <c r="T435" s="65"/>
      <c r="U435" s="66"/>
      <c r="V435" s="66"/>
      <c r="W435" s="64"/>
      <c r="X435" s="64"/>
      <c r="Y435" s="64"/>
      <c r="Z435" s="64"/>
      <c r="AA435" s="64"/>
      <c r="AB435" s="64"/>
      <c r="AC435" s="64"/>
      <c r="AD435" s="64"/>
      <c r="AE435" s="64"/>
      <c r="AF435" s="64"/>
    </row>
    <row r="436" spans="18:32">
      <c r="R436" s="64"/>
      <c r="S436" s="64"/>
      <c r="T436" s="65"/>
      <c r="U436" s="66"/>
      <c r="V436" s="66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</row>
    <row r="437" spans="18:32">
      <c r="R437" s="64"/>
      <c r="S437" s="64"/>
      <c r="T437" s="65"/>
      <c r="U437" s="66"/>
      <c r="V437" s="66"/>
      <c r="W437" s="64"/>
      <c r="X437" s="64"/>
      <c r="Y437" s="64"/>
      <c r="Z437" s="64"/>
      <c r="AA437" s="64"/>
      <c r="AB437" s="64"/>
      <c r="AC437" s="64"/>
      <c r="AD437" s="64"/>
      <c r="AE437" s="64"/>
      <c r="AF437" s="64"/>
    </row>
    <row r="438" spans="18:32">
      <c r="R438" s="64"/>
      <c r="S438" s="64"/>
      <c r="T438" s="65"/>
      <c r="U438" s="66"/>
      <c r="V438" s="66"/>
      <c r="W438" s="64"/>
      <c r="X438" s="64"/>
      <c r="Y438" s="64"/>
      <c r="Z438" s="64"/>
      <c r="AA438" s="64"/>
      <c r="AB438" s="64"/>
      <c r="AC438" s="64"/>
      <c r="AD438" s="64"/>
      <c r="AE438" s="64"/>
      <c r="AF438" s="64"/>
    </row>
    <row r="439" spans="18:32">
      <c r="R439" s="64"/>
      <c r="S439" s="64"/>
      <c r="T439" s="65"/>
      <c r="U439" s="66"/>
      <c r="V439" s="66"/>
      <c r="W439" s="64"/>
      <c r="X439" s="64"/>
      <c r="Y439" s="64"/>
      <c r="Z439" s="64"/>
      <c r="AA439" s="64"/>
      <c r="AB439" s="64"/>
      <c r="AC439" s="64"/>
      <c r="AD439" s="64"/>
      <c r="AE439" s="64"/>
      <c r="AF439" s="64"/>
    </row>
    <row r="440" spans="18:32">
      <c r="R440" s="64"/>
      <c r="S440" s="64"/>
      <c r="T440" s="65"/>
      <c r="U440" s="66"/>
      <c r="V440" s="66"/>
      <c r="W440" s="64"/>
      <c r="X440" s="64"/>
      <c r="Y440" s="64"/>
      <c r="Z440" s="64"/>
      <c r="AA440" s="64"/>
      <c r="AB440" s="64"/>
      <c r="AC440" s="64"/>
      <c r="AD440" s="64"/>
      <c r="AE440" s="64"/>
      <c r="AF440" s="64"/>
    </row>
    <row r="441" spans="18:32">
      <c r="R441" s="64"/>
      <c r="S441" s="64"/>
      <c r="T441" s="65"/>
      <c r="U441" s="66"/>
      <c r="V441" s="66"/>
      <c r="W441" s="64"/>
      <c r="X441" s="64"/>
      <c r="Y441" s="64"/>
      <c r="Z441" s="64"/>
      <c r="AA441" s="64"/>
      <c r="AB441" s="64"/>
      <c r="AC441" s="64"/>
      <c r="AD441" s="64"/>
      <c r="AE441" s="64"/>
      <c r="AF441" s="64"/>
    </row>
    <row r="442" spans="18:32">
      <c r="R442" s="64"/>
      <c r="S442" s="64"/>
      <c r="T442" s="65"/>
      <c r="U442" s="66"/>
      <c r="V442" s="66"/>
      <c r="W442" s="64"/>
      <c r="X442" s="64"/>
      <c r="Y442" s="64"/>
      <c r="Z442" s="64"/>
      <c r="AA442" s="64"/>
      <c r="AB442" s="64"/>
      <c r="AC442" s="64"/>
      <c r="AD442" s="64"/>
      <c r="AE442" s="64"/>
      <c r="AF442" s="64"/>
    </row>
    <row r="443" spans="18:32">
      <c r="R443" s="64"/>
      <c r="S443" s="64"/>
      <c r="T443" s="65"/>
      <c r="U443" s="66"/>
      <c r="V443" s="66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</row>
    <row r="444" spans="18:32">
      <c r="R444" s="64"/>
      <c r="S444" s="64"/>
      <c r="T444" s="65"/>
      <c r="U444" s="66"/>
      <c r="V444" s="66"/>
      <c r="W444" s="64"/>
      <c r="X444" s="64"/>
      <c r="Y444" s="64"/>
      <c r="Z444" s="64"/>
      <c r="AA444" s="64"/>
      <c r="AB444" s="64"/>
      <c r="AC444" s="64"/>
      <c r="AD444" s="64"/>
      <c r="AE444" s="64"/>
      <c r="AF444" s="64"/>
    </row>
    <row r="445" spans="18:32">
      <c r="R445" s="64"/>
      <c r="S445" s="64"/>
      <c r="T445" s="65"/>
      <c r="U445" s="66"/>
      <c r="V445" s="66"/>
      <c r="W445" s="64"/>
      <c r="X445" s="64"/>
      <c r="Y445" s="64"/>
      <c r="Z445" s="64"/>
      <c r="AA445" s="64"/>
      <c r="AB445" s="64"/>
      <c r="AC445" s="64"/>
      <c r="AD445" s="64"/>
      <c r="AE445" s="64"/>
      <c r="AF445" s="64"/>
    </row>
    <row r="446" spans="18:32">
      <c r="R446" s="64"/>
      <c r="S446" s="64"/>
      <c r="T446" s="65"/>
      <c r="U446" s="66"/>
      <c r="V446" s="66"/>
      <c r="W446" s="64"/>
      <c r="X446" s="64"/>
      <c r="Y446" s="64"/>
      <c r="Z446" s="64"/>
      <c r="AA446" s="64"/>
      <c r="AB446" s="64"/>
      <c r="AC446" s="64"/>
      <c r="AD446" s="64"/>
      <c r="AE446" s="64"/>
      <c r="AF446" s="64"/>
    </row>
    <row r="447" spans="18:32">
      <c r="R447" s="64"/>
      <c r="S447" s="64"/>
      <c r="T447" s="65"/>
      <c r="U447" s="66"/>
      <c r="V447" s="66"/>
      <c r="W447" s="64"/>
      <c r="X447" s="64"/>
      <c r="Y447" s="64"/>
      <c r="Z447" s="64"/>
      <c r="AA447" s="64"/>
      <c r="AB447" s="64"/>
      <c r="AC447" s="64"/>
      <c r="AD447" s="64"/>
      <c r="AE447" s="64"/>
      <c r="AF447" s="64"/>
    </row>
    <row r="448" spans="18:32">
      <c r="R448" s="64"/>
      <c r="S448" s="64"/>
      <c r="T448" s="65"/>
      <c r="U448" s="66"/>
      <c r="V448" s="66"/>
      <c r="W448" s="64"/>
      <c r="X448" s="64"/>
      <c r="Y448" s="64"/>
      <c r="Z448" s="64"/>
      <c r="AA448" s="64"/>
      <c r="AB448" s="64"/>
      <c r="AC448" s="64"/>
      <c r="AD448" s="64"/>
      <c r="AE448" s="64"/>
      <c r="AF448" s="64"/>
    </row>
    <row r="449" spans="18:32">
      <c r="R449" s="64"/>
      <c r="S449" s="64"/>
      <c r="T449" s="65"/>
      <c r="U449" s="66"/>
      <c r="V449" s="66"/>
      <c r="W449" s="64"/>
      <c r="X449" s="64"/>
      <c r="Y449" s="64"/>
      <c r="Z449" s="64"/>
      <c r="AA449" s="64"/>
      <c r="AB449" s="64"/>
      <c r="AC449" s="64"/>
      <c r="AD449" s="64"/>
      <c r="AE449" s="64"/>
      <c r="AF449" s="64"/>
    </row>
    <row r="450" spans="18:32">
      <c r="R450" s="64"/>
      <c r="S450" s="64"/>
      <c r="T450" s="65"/>
      <c r="U450" s="66"/>
      <c r="V450" s="66"/>
      <c r="W450" s="64"/>
      <c r="X450" s="64"/>
      <c r="Y450" s="64"/>
      <c r="Z450" s="64"/>
      <c r="AA450" s="64"/>
      <c r="AB450" s="64"/>
      <c r="AC450" s="64"/>
      <c r="AD450" s="64"/>
      <c r="AE450" s="64"/>
      <c r="AF450" s="64"/>
    </row>
    <row r="451" spans="18:32">
      <c r="R451" s="64"/>
      <c r="S451" s="64"/>
      <c r="T451" s="65"/>
      <c r="U451" s="66"/>
      <c r="V451" s="66"/>
      <c r="W451" s="64"/>
      <c r="X451" s="64"/>
      <c r="Y451" s="64"/>
      <c r="Z451" s="64"/>
      <c r="AA451" s="64"/>
      <c r="AB451" s="64"/>
      <c r="AC451" s="64"/>
      <c r="AD451" s="64"/>
      <c r="AE451" s="64"/>
      <c r="AF451" s="64"/>
    </row>
    <row r="452" spans="18:32">
      <c r="R452" s="64"/>
      <c r="S452" s="64"/>
      <c r="T452" s="65"/>
      <c r="U452" s="66"/>
      <c r="V452" s="66"/>
      <c r="W452" s="64"/>
      <c r="X452" s="64"/>
      <c r="Y452" s="64"/>
      <c r="Z452" s="64"/>
      <c r="AA452" s="64"/>
      <c r="AB452" s="64"/>
      <c r="AC452" s="64"/>
      <c r="AD452" s="64"/>
      <c r="AE452" s="64"/>
      <c r="AF452" s="64"/>
    </row>
    <row r="453" spans="18:32">
      <c r="R453" s="64"/>
      <c r="S453" s="64"/>
      <c r="T453" s="65"/>
      <c r="U453" s="66"/>
      <c r="V453" s="66"/>
      <c r="W453" s="64"/>
      <c r="X453" s="64"/>
      <c r="Y453" s="64"/>
      <c r="Z453" s="64"/>
      <c r="AA453" s="64"/>
      <c r="AB453" s="64"/>
      <c r="AC453" s="64"/>
      <c r="AD453" s="64"/>
      <c r="AE453" s="64"/>
      <c r="AF453" s="64"/>
    </row>
    <row r="454" spans="18:32">
      <c r="R454" s="64"/>
      <c r="S454" s="64"/>
      <c r="T454" s="65"/>
      <c r="U454" s="66"/>
      <c r="V454" s="66"/>
      <c r="W454" s="64"/>
      <c r="X454" s="64"/>
      <c r="Y454" s="64"/>
      <c r="Z454" s="64"/>
      <c r="AA454" s="64"/>
      <c r="AB454" s="64"/>
      <c r="AC454" s="64"/>
      <c r="AD454" s="64"/>
      <c r="AE454" s="64"/>
      <c r="AF454" s="64"/>
    </row>
    <row r="455" spans="18:32">
      <c r="R455" s="64"/>
      <c r="S455" s="64"/>
      <c r="T455" s="65"/>
      <c r="U455" s="66"/>
      <c r="V455" s="66"/>
      <c r="W455" s="64"/>
      <c r="X455" s="64"/>
      <c r="Y455" s="64"/>
      <c r="Z455" s="64"/>
      <c r="AA455" s="64"/>
      <c r="AB455" s="64"/>
      <c r="AC455" s="64"/>
      <c r="AD455" s="64"/>
      <c r="AE455" s="64"/>
      <c r="AF455" s="64"/>
    </row>
    <row r="456" spans="18:32">
      <c r="R456" s="64"/>
      <c r="S456" s="64"/>
      <c r="T456" s="65"/>
      <c r="U456" s="66"/>
      <c r="V456" s="66"/>
      <c r="W456" s="64"/>
      <c r="X456" s="64"/>
      <c r="Y456" s="64"/>
      <c r="Z456" s="64"/>
      <c r="AA456" s="64"/>
      <c r="AB456" s="64"/>
      <c r="AC456" s="64"/>
      <c r="AD456" s="64"/>
      <c r="AE456" s="64"/>
      <c r="AF456" s="64"/>
    </row>
    <row r="457" spans="18:32">
      <c r="R457" s="64"/>
      <c r="S457" s="64"/>
      <c r="T457" s="65"/>
      <c r="U457" s="66"/>
      <c r="V457" s="66"/>
      <c r="W457" s="64"/>
      <c r="X457" s="64"/>
      <c r="Y457" s="64"/>
      <c r="Z457" s="64"/>
      <c r="AA457" s="64"/>
      <c r="AB457" s="64"/>
      <c r="AC457" s="64"/>
      <c r="AD457" s="64"/>
      <c r="AE457" s="64"/>
      <c r="AF457" s="64"/>
    </row>
    <row r="458" spans="18:32">
      <c r="R458" s="64"/>
      <c r="S458" s="64"/>
      <c r="T458" s="65"/>
      <c r="U458" s="66"/>
      <c r="V458" s="66"/>
      <c r="W458" s="64"/>
      <c r="X458" s="64"/>
      <c r="Y458" s="64"/>
      <c r="Z458" s="64"/>
      <c r="AA458" s="64"/>
      <c r="AB458" s="64"/>
      <c r="AC458" s="64"/>
      <c r="AD458" s="64"/>
      <c r="AE458" s="64"/>
      <c r="AF458" s="64"/>
    </row>
    <row r="459" spans="18:32">
      <c r="R459" s="64"/>
      <c r="S459" s="64"/>
      <c r="T459" s="65"/>
      <c r="U459" s="66"/>
      <c r="V459" s="66"/>
      <c r="W459" s="64"/>
      <c r="X459" s="64"/>
      <c r="Y459" s="64"/>
      <c r="Z459" s="64"/>
      <c r="AA459" s="64"/>
      <c r="AB459" s="64"/>
      <c r="AC459" s="64"/>
      <c r="AD459" s="64"/>
      <c r="AE459" s="64"/>
      <c r="AF459" s="64"/>
    </row>
    <row r="460" spans="18:32">
      <c r="R460" s="64"/>
      <c r="S460" s="64"/>
      <c r="T460" s="65"/>
      <c r="U460" s="66"/>
      <c r="V460" s="66"/>
      <c r="W460" s="64"/>
      <c r="X460" s="64"/>
      <c r="Y460" s="64"/>
      <c r="Z460" s="64"/>
      <c r="AA460" s="64"/>
      <c r="AB460" s="64"/>
      <c r="AC460" s="64"/>
      <c r="AD460" s="64"/>
      <c r="AE460" s="64"/>
      <c r="AF460" s="64"/>
    </row>
    <row r="461" spans="18:32">
      <c r="R461" s="64"/>
      <c r="S461" s="64"/>
      <c r="T461" s="65"/>
      <c r="U461" s="66"/>
      <c r="V461" s="66"/>
      <c r="W461" s="64"/>
      <c r="X461" s="64"/>
      <c r="Y461" s="64"/>
      <c r="Z461" s="64"/>
      <c r="AA461" s="64"/>
      <c r="AB461" s="64"/>
      <c r="AC461" s="64"/>
      <c r="AD461" s="64"/>
      <c r="AE461" s="64"/>
      <c r="AF461" s="64"/>
    </row>
    <row r="462" spans="18:32">
      <c r="R462" s="64"/>
      <c r="S462" s="64"/>
      <c r="T462" s="65"/>
      <c r="U462" s="66"/>
      <c r="V462" s="66"/>
      <c r="W462" s="64"/>
      <c r="X462" s="64"/>
      <c r="Y462" s="64"/>
      <c r="Z462" s="64"/>
      <c r="AA462" s="64"/>
      <c r="AB462" s="64"/>
      <c r="AC462" s="64"/>
      <c r="AD462" s="64"/>
      <c r="AE462" s="64"/>
      <c r="AF462" s="64"/>
    </row>
    <row r="463" spans="18:32">
      <c r="R463" s="64"/>
      <c r="S463" s="64"/>
      <c r="T463" s="65"/>
      <c r="U463" s="66"/>
      <c r="V463" s="66"/>
      <c r="W463" s="64"/>
      <c r="X463" s="64"/>
      <c r="Y463" s="64"/>
      <c r="Z463" s="64"/>
      <c r="AA463" s="64"/>
      <c r="AB463" s="64"/>
      <c r="AC463" s="64"/>
      <c r="AD463" s="64"/>
      <c r="AE463" s="64"/>
      <c r="AF463" s="64"/>
    </row>
    <row r="464" spans="18:32">
      <c r="R464" s="64"/>
      <c r="S464" s="64"/>
      <c r="T464" s="65"/>
      <c r="U464" s="66"/>
      <c r="V464" s="66"/>
      <c r="W464" s="64"/>
      <c r="X464" s="64"/>
      <c r="Y464" s="64"/>
      <c r="Z464" s="64"/>
      <c r="AA464" s="64"/>
      <c r="AB464" s="64"/>
      <c r="AC464" s="64"/>
      <c r="AD464" s="64"/>
      <c r="AE464" s="64"/>
      <c r="AF464" s="64"/>
    </row>
    <row r="465" spans="18:32">
      <c r="R465" s="64"/>
      <c r="S465" s="64"/>
      <c r="T465" s="65"/>
      <c r="U465" s="66"/>
      <c r="V465" s="66"/>
      <c r="W465" s="64"/>
      <c r="X465" s="64"/>
      <c r="Y465" s="64"/>
      <c r="Z465" s="64"/>
      <c r="AA465" s="64"/>
      <c r="AB465" s="64"/>
      <c r="AC465" s="64"/>
      <c r="AD465" s="64"/>
      <c r="AE465" s="64"/>
      <c r="AF465" s="64"/>
    </row>
    <row r="466" spans="18:32">
      <c r="R466" s="64"/>
      <c r="S466" s="64"/>
      <c r="T466" s="65"/>
      <c r="U466" s="66"/>
      <c r="V466" s="66"/>
      <c r="W466" s="64"/>
      <c r="X466" s="64"/>
      <c r="Y466" s="64"/>
      <c r="Z466" s="64"/>
      <c r="AA466" s="64"/>
      <c r="AB466" s="64"/>
      <c r="AC466" s="64"/>
      <c r="AD466" s="64"/>
      <c r="AE466" s="64"/>
      <c r="AF466" s="64"/>
    </row>
    <row r="467" spans="18:32">
      <c r="R467" s="64"/>
      <c r="S467" s="64"/>
      <c r="T467" s="65"/>
      <c r="U467" s="66"/>
      <c r="V467" s="66"/>
      <c r="W467" s="64"/>
      <c r="X467" s="64"/>
      <c r="Y467" s="64"/>
      <c r="Z467" s="64"/>
      <c r="AA467" s="64"/>
      <c r="AB467" s="64"/>
      <c r="AC467" s="64"/>
      <c r="AD467" s="64"/>
      <c r="AE467" s="64"/>
      <c r="AF467" s="64"/>
    </row>
    <row r="468" spans="18:32">
      <c r="R468" s="64"/>
      <c r="S468" s="64"/>
      <c r="T468" s="65"/>
      <c r="U468" s="66"/>
      <c r="V468" s="66"/>
      <c r="W468" s="64"/>
      <c r="X468" s="64"/>
      <c r="Y468" s="64"/>
      <c r="Z468" s="64"/>
      <c r="AA468" s="64"/>
      <c r="AB468" s="64"/>
      <c r="AC468" s="64"/>
      <c r="AD468" s="64"/>
      <c r="AE468" s="64"/>
      <c r="AF468" s="64"/>
    </row>
    <row r="469" spans="18:32">
      <c r="R469" s="64"/>
      <c r="S469" s="64"/>
      <c r="T469" s="65"/>
      <c r="U469" s="66"/>
      <c r="V469" s="66"/>
      <c r="W469" s="64"/>
      <c r="X469" s="64"/>
      <c r="Y469" s="64"/>
      <c r="Z469" s="64"/>
      <c r="AA469" s="64"/>
      <c r="AB469" s="64"/>
      <c r="AC469" s="64"/>
      <c r="AD469" s="64"/>
      <c r="AE469" s="64"/>
      <c r="AF469" s="64"/>
    </row>
    <row r="470" spans="18:32">
      <c r="R470" s="64"/>
      <c r="S470" s="64"/>
      <c r="T470" s="65"/>
      <c r="U470" s="66"/>
      <c r="V470" s="66"/>
      <c r="W470" s="64"/>
      <c r="X470" s="64"/>
      <c r="Y470" s="64"/>
      <c r="Z470" s="64"/>
      <c r="AA470" s="64"/>
      <c r="AB470" s="64"/>
      <c r="AC470" s="64"/>
      <c r="AD470" s="64"/>
      <c r="AE470" s="64"/>
      <c r="AF470" s="64"/>
    </row>
    <row r="471" spans="18:32">
      <c r="R471" s="64"/>
      <c r="S471" s="64"/>
      <c r="T471" s="65"/>
      <c r="U471" s="66"/>
      <c r="V471" s="66"/>
      <c r="W471" s="64"/>
      <c r="X471" s="64"/>
      <c r="Y471" s="64"/>
      <c r="Z471" s="64"/>
      <c r="AA471" s="64"/>
      <c r="AB471" s="64"/>
      <c r="AC471" s="64"/>
      <c r="AD471" s="64"/>
      <c r="AE471" s="64"/>
      <c r="AF471" s="64"/>
    </row>
    <row r="472" spans="18:32">
      <c r="R472" s="64"/>
      <c r="S472" s="64"/>
      <c r="T472" s="65"/>
      <c r="U472" s="66"/>
      <c r="V472" s="66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</row>
    <row r="473" spans="18:32">
      <c r="R473" s="64"/>
      <c r="S473" s="64"/>
      <c r="T473" s="65"/>
      <c r="U473" s="66"/>
      <c r="V473" s="66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</row>
    <row r="474" spans="18:32">
      <c r="R474" s="64"/>
      <c r="S474" s="64"/>
      <c r="T474" s="65"/>
      <c r="U474" s="66"/>
      <c r="V474" s="66"/>
      <c r="W474" s="64"/>
      <c r="X474" s="64"/>
      <c r="Y474" s="64"/>
      <c r="Z474" s="64"/>
      <c r="AA474" s="64"/>
      <c r="AB474" s="64"/>
      <c r="AC474" s="64"/>
      <c r="AD474" s="64"/>
      <c r="AE474" s="64"/>
      <c r="AF474" s="64"/>
    </row>
    <row r="475" spans="18:32">
      <c r="R475" s="64"/>
      <c r="S475" s="64"/>
      <c r="T475" s="65"/>
      <c r="U475" s="66"/>
      <c r="V475" s="66"/>
      <c r="W475" s="64"/>
      <c r="X475" s="64"/>
      <c r="Y475" s="64"/>
      <c r="Z475" s="64"/>
      <c r="AA475" s="64"/>
      <c r="AB475" s="64"/>
      <c r="AC475" s="64"/>
      <c r="AD475" s="64"/>
      <c r="AE475" s="64"/>
      <c r="AF475" s="64"/>
    </row>
    <row r="476" spans="18:32">
      <c r="R476" s="64"/>
      <c r="S476" s="64"/>
      <c r="T476" s="65"/>
      <c r="U476" s="66"/>
      <c r="V476" s="66"/>
      <c r="W476" s="64"/>
      <c r="X476" s="64"/>
      <c r="Y476" s="64"/>
      <c r="Z476" s="64"/>
      <c r="AA476" s="64"/>
      <c r="AB476" s="64"/>
      <c r="AC476" s="64"/>
      <c r="AD476" s="64"/>
      <c r="AE476" s="64"/>
      <c r="AF476" s="64"/>
    </row>
    <row r="477" spans="18:32">
      <c r="R477" s="64"/>
      <c r="S477" s="64"/>
      <c r="T477" s="65"/>
      <c r="U477" s="66"/>
      <c r="V477" s="66"/>
      <c r="W477" s="64"/>
      <c r="X477" s="64"/>
      <c r="Y477" s="64"/>
      <c r="Z477" s="64"/>
      <c r="AA477" s="64"/>
      <c r="AB477" s="64"/>
      <c r="AC477" s="64"/>
      <c r="AD477" s="64"/>
      <c r="AE477" s="64"/>
      <c r="AF477" s="64"/>
    </row>
    <row r="478" spans="18:32">
      <c r="R478" s="64"/>
      <c r="S478" s="64"/>
      <c r="T478" s="65"/>
      <c r="U478" s="66"/>
      <c r="V478" s="66"/>
      <c r="W478" s="64"/>
      <c r="X478" s="64"/>
      <c r="Y478" s="64"/>
      <c r="Z478" s="64"/>
      <c r="AA478" s="64"/>
      <c r="AB478" s="64"/>
      <c r="AC478" s="64"/>
      <c r="AD478" s="64"/>
      <c r="AE478" s="64"/>
      <c r="AF478" s="64"/>
    </row>
    <row r="479" spans="18:32">
      <c r="R479" s="64"/>
      <c r="S479" s="64"/>
      <c r="T479" s="65"/>
      <c r="U479" s="66"/>
      <c r="V479" s="66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</row>
    <row r="480" spans="18:32">
      <c r="R480" s="64"/>
      <c r="S480" s="64"/>
      <c r="T480" s="65"/>
      <c r="U480" s="66"/>
      <c r="V480" s="66"/>
      <c r="W480" s="64"/>
      <c r="X480" s="64"/>
      <c r="Y480" s="64"/>
      <c r="Z480" s="64"/>
      <c r="AA480" s="64"/>
      <c r="AB480" s="64"/>
      <c r="AC480" s="64"/>
      <c r="AD480" s="64"/>
      <c r="AE480" s="64"/>
      <c r="AF480" s="64"/>
    </row>
    <row r="481" spans="18:32">
      <c r="R481" s="64"/>
      <c r="S481" s="64"/>
      <c r="T481" s="65"/>
      <c r="U481" s="66"/>
      <c r="V481" s="66"/>
      <c r="W481" s="64"/>
      <c r="X481" s="64"/>
      <c r="Y481" s="64"/>
      <c r="Z481" s="64"/>
      <c r="AA481" s="64"/>
      <c r="AB481" s="64"/>
      <c r="AC481" s="64"/>
      <c r="AD481" s="64"/>
      <c r="AE481" s="64"/>
      <c r="AF481" s="64"/>
    </row>
    <row r="482" spans="18:32">
      <c r="R482" s="64"/>
      <c r="S482" s="64"/>
      <c r="T482" s="65"/>
      <c r="U482" s="66"/>
      <c r="V482" s="66"/>
      <c r="W482" s="64"/>
      <c r="X482" s="64"/>
      <c r="Y482" s="64"/>
      <c r="Z482" s="64"/>
      <c r="AA482" s="64"/>
      <c r="AB482" s="64"/>
      <c r="AC482" s="64"/>
      <c r="AD482" s="64"/>
      <c r="AE482" s="64"/>
      <c r="AF482" s="64"/>
    </row>
    <row r="483" spans="18:32">
      <c r="R483" s="64"/>
      <c r="S483" s="64"/>
      <c r="T483" s="65"/>
      <c r="U483" s="66"/>
      <c r="V483" s="66"/>
      <c r="W483" s="64"/>
      <c r="X483" s="64"/>
      <c r="Y483" s="64"/>
      <c r="Z483" s="64"/>
      <c r="AA483" s="64"/>
      <c r="AB483" s="64"/>
      <c r="AC483" s="64"/>
      <c r="AD483" s="64"/>
      <c r="AE483" s="64"/>
      <c r="AF483" s="64"/>
    </row>
    <row r="484" spans="18:32">
      <c r="R484" s="64"/>
      <c r="S484" s="64"/>
      <c r="T484" s="65"/>
      <c r="U484" s="66"/>
      <c r="V484" s="66"/>
      <c r="W484" s="64"/>
      <c r="X484" s="64"/>
      <c r="Y484" s="64"/>
      <c r="Z484" s="64"/>
      <c r="AA484" s="64"/>
      <c r="AB484" s="64"/>
      <c r="AC484" s="64"/>
      <c r="AD484" s="64"/>
      <c r="AE484" s="64"/>
      <c r="AF484" s="64"/>
    </row>
    <row r="485" spans="18:32">
      <c r="R485" s="64"/>
      <c r="S485" s="64"/>
      <c r="T485" s="65"/>
      <c r="U485" s="66"/>
      <c r="V485" s="66"/>
      <c r="W485" s="64"/>
      <c r="X485" s="64"/>
      <c r="Y485" s="64"/>
      <c r="Z485" s="64"/>
      <c r="AA485" s="64"/>
      <c r="AB485" s="64"/>
      <c r="AC485" s="64"/>
      <c r="AD485" s="64"/>
      <c r="AE485" s="64"/>
      <c r="AF485" s="64"/>
    </row>
    <row r="486" spans="18:32">
      <c r="R486" s="64"/>
      <c r="S486" s="64"/>
      <c r="T486" s="65"/>
      <c r="U486" s="66"/>
      <c r="V486" s="66"/>
      <c r="W486" s="64"/>
      <c r="X486" s="64"/>
      <c r="Y486" s="64"/>
      <c r="Z486" s="64"/>
      <c r="AA486" s="64"/>
      <c r="AB486" s="64"/>
      <c r="AC486" s="64"/>
      <c r="AD486" s="64"/>
      <c r="AE486" s="64"/>
      <c r="AF486" s="64"/>
    </row>
    <row r="487" spans="18:32">
      <c r="R487" s="64"/>
      <c r="S487" s="64"/>
      <c r="T487" s="65"/>
      <c r="U487" s="66"/>
      <c r="V487" s="66"/>
      <c r="W487" s="64"/>
      <c r="X487" s="64"/>
      <c r="Y487" s="64"/>
      <c r="Z487" s="64"/>
      <c r="AA487" s="64"/>
      <c r="AB487" s="64"/>
      <c r="AC487" s="64"/>
      <c r="AD487" s="64"/>
      <c r="AE487" s="64"/>
      <c r="AF487" s="64"/>
    </row>
    <row r="488" spans="18:32">
      <c r="R488" s="64"/>
      <c r="S488" s="64"/>
      <c r="T488" s="65"/>
      <c r="U488" s="66"/>
      <c r="V488" s="66"/>
      <c r="W488" s="64"/>
      <c r="X488" s="64"/>
      <c r="Y488" s="64"/>
      <c r="Z488" s="64"/>
      <c r="AA488" s="64"/>
      <c r="AB488" s="64"/>
      <c r="AC488" s="64"/>
      <c r="AD488" s="64"/>
      <c r="AE488" s="64"/>
      <c r="AF488" s="64"/>
    </row>
    <row r="489" spans="18:32">
      <c r="R489" s="64"/>
      <c r="S489" s="64"/>
      <c r="T489" s="65"/>
      <c r="U489" s="66"/>
      <c r="V489" s="66"/>
      <c r="W489" s="64"/>
      <c r="X489" s="64"/>
      <c r="Y489" s="64"/>
      <c r="Z489" s="64"/>
      <c r="AA489" s="64"/>
      <c r="AB489" s="64"/>
      <c r="AC489" s="64"/>
      <c r="AD489" s="64"/>
      <c r="AE489" s="64"/>
      <c r="AF489" s="64"/>
    </row>
    <row r="490" spans="18:32">
      <c r="R490" s="64"/>
      <c r="S490" s="64"/>
      <c r="T490" s="65"/>
      <c r="U490" s="66"/>
      <c r="V490" s="66"/>
      <c r="W490" s="64"/>
      <c r="X490" s="64"/>
      <c r="Y490" s="64"/>
      <c r="Z490" s="64"/>
      <c r="AA490" s="64"/>
      <c r="AB490" s="64"/>
      <c r="AC490" s="64"/>
      <c r="AD490" s="64"/>
      <c r="AE490" s="64"/>
      <c r="AF490" s="64"/>
    </row>
    <row r="491" spans="18:32">
      <c r="R491" s="64"/>
      <c r="S491" s="64"/>
      <c r="T491" s="65"/>
      <c r="U491" s="66"/>
      <c r="V491" s="66"/>
      <c r="W491" s="64"/>
      <c r="X491" s="64"/>
      <c r="Y491" s="64"/>
      <c r="Z491" s="64"/>
      <c r="AA491" s="64"/>
      <c r="AB491" s="64"/>
      <c r="AC491" s="64"/>
      <c r="AD491" s="64"/>
      <c r="AE491" s="64"/>
      <c r="AF491" s="64"/>
    </row>
    <row r="492" spans="18:32">
      <c r="R492" s="64"/>
      <c r="S492" s="64"/>
      <c r="T492" s="65"/>
      <c r="U492" s="66"/>
      <c r="V492" s="66"/>
      <c r="W492" s="64"/>
      <c r="X492" s="64"/>
      <c r="Y492" s="64"/>
      <c r="Z492" s="64"/>
      <c r="AA492" s="64"/>
      <c r="AB492" s="64"/>
      <c r="AC492" s="64"/>
      <c r="AD492" s="64"/>
      <c r="AE492" s="64"/>
      <c r="AF492" s="64"/>
    </row>
    <row r="493" spans="18:32">
      <c r="R493" s="64"/>
      <c r="S493" s="64"/>
      <c r="T493" s="65"/>
      <c r="U493" s="66"/>
      <c r="V493" s="66"/>
      <c r="W493" s="64"/>
      <c r="X493" s="64"/>
      <c r="Y493" s="64"/>
      <c r="Z493" s="64"/>
      <c r="AA493" s="64"/>
      <c r="AB493" s="64"/>
      <c r="AC493" s="64"/>
      <c r="AD493" s="64"/>
      <c r="AE493" s="64"/>
      <c r="AF493" s="64"/>
    </row>
    <row r="494" spans="18:32">
      <c r="R494" s="64"/>
      <c r="S494" s="64"/>
      <c r="T494" s="65"/>
      <c r="U494" s="66"/>
      <c r="V494" s="66"/>
      <c r="W494" s="64"/>
      <c r="X494" s="64"/>
      <c r="Y494" s="64"/>
      <c r="Z494" s="64"/>
      <c r="AA494" s="64"/>
      <c r="AB494" s="64"/>
      <c r="AC494" s="64"/>
      <c r="AD494" s="64"/>
      <c r="AE494" s="64"/>
      <c r="AF494" s="64"/>
    </row>
    <row r="495" spans="18:32">
      <c r="R495" s="64"/>
      <c r="S495" s="64"/>
      <c r="T495" s="65"/>
      <c r="U495" s="66"/>
      <c r="V495" s="66"/>
      <c r="W495" s="64"/>
      <c r="X495" s="64"/>
      <c r="Y495" s="64"/>
      <c r="Z495" s="64"/>
      <c r="AA495" s="64"/>
      <c r="AB495" s="64"/>
      <c r="AC495" s="64"/>
      <c r="AD495" s="64"/>
      <c r="AE495" s="64"/>
      <c r="AF495" s="64"/>
    </row>
    <row r="496" spans="18:32">
      <c r="R496" s="64"/>
      <c r="S496" s="64"/>
      <c r="T496" s="65"/>
      <c r="U496" s="66"/>
      <c r="V496" s="66"/>
      <c r="W496" s="64"/>
      <c r="X496" s="64"/>
      <c r="Y496" s="64"/>
      <c r="Z496" s="64"/>
      <c r="AA496" s="64"/>
      <c r="AB496" s="64"/>
      <c r="AC496" s="64"/>
      <c r="AD496" s="64"/>
      <c r="AE496" s="64"/>
      <c r="AF496" s="64"/>
    </row>
    <row r="497" spans="18:32">
      <c r="R497" s="64"/>
      <c r="S497" s="64"/>
      <c r="T497" s="65"/>
      <c r="U497" s="66"/>
      <c r="V497" s="66"/>
      <c r="W497" s="64"/>
      <c r="X497" s="64"/>
      <c r="Y497" s="64"/>
      <c r="Z497" s="64"/>
      <c r="AA497" s="64"/>
      <c r="AB497" s="64"/>
      <c r="AC497" s="64"/>
      <c r="AD497" s="64"/>
      <c r="AE497" s="64"/>
      <c r="AF497" s="64"/>
    </row>
    <row r="498" spans="18:32">
      <c r="R498" s="64"/>
      <c r="S498" s="64"/>
      <c r="T498" s="65"/>
      <c r="U498" s="66"/>
      <c r="V498" s="66"/>
      <c r="W498" s="64"/>
      <c r="X498" s="64"/>
      <c r="Y498" s="64"/>
      <c r="Z498" s="64"/>
      <c r="AA498" s="64"/>
      <c r="AB498" s="64"/>
      <c r="AC498" s="64"/>
      <c r="AD498" s="64"/>
      <c r="AE498" s="64"/>
      <c r="AF498" s="64"/>
    </row>
    <row r="499" spans="18:32">
      <c r="R499" s="64"/>
      <c r="S499" s="64"/>
      <c r="T499" s="65"/>
      <c r="U499" s="66"/>
      <c r="V499" s="66"/>
      <c r="W499" s="64"/>
      <c r="X499" s="64"/>
      <c r="Y499" s="64"/>
      <c r="Z499" s="64"/>
      <c r="AA499" s="64"/>
      <c r="AB499" s="64"/>
      <c r="AC499" s="64"/>
      <c r="AD499" s="64"/>
      <c r="AE499" s="64"/>
      <c r="AF499" s="64"/>
    </row>
    <row r="500" spans="18:32">
      <c r="R500" s="64"/>
      <c r="S500" s="64"/>
      <c r="T500" s="65"/>
      <c r="U500" s="66"/>
      <c r="V500" s="66"/>
      <c r="W500" s="64"/>
      <c r="X500" s="64"/>
      <c r="Y500" s="64"/>
      <c r="Z500" s="64"/>
      <c r="AA500" s="64"/>
      <c r="AB500" s="64"/>
      <c r="AC500" s="64"/>
      <c r="AD500" s="64"/>
      <c r="AE500" s="64"/>
      <c r="AF500" s="64"/>
    </row>
    <row r="501" spans="18:32">
      <c r="R501" s="64"/>
      <c r="S501" s="64"/>
      <c r="T501" s="65"/>
      <c r="U501" s="66"/>
      <c r="V501" s="66"/>
      <c r="W501" s="64"/>
      <c r="X501" s="64"/>
      <c r="Y501" s="64"/>
      <c r="Z501" s="64"/>
      <c r="AA501" s="64"/>
      <c r="AB501" s="64"/>
      <c r="AC501" s="64"/>
      <c r="AD501" s="64"/>
      <c r="AE501" s="64"/>
      <c r="AF501" s="64"/>
    </row>
    <row r="502" spans="18:32">
      <c r="R502" s="64"/>
      <c r="S502" s="64"/>
      <c r="T502" s="65"/>
      <c r="U502" s="66"/>
      <c r="V502" s="66"/>
      <c r="W502" s="64"/>
      <c r="X502" s="64"/>
      <c r="Y502" s="64"/>
      <c r="Z502" s="64"/>
      <c r="AA502" s="64"/>
      <c r="AB502" s="64"/>
      <c r="AC502" s="64"/>
      <c r="AD502" s="64"/>
      <c r="AE502" s="64"/>
      <c r="AF502" s="64"/>
    </row>
    <row r="503" spans="18:32">
      <c r="R503" s="64"/>
      <c r="S503" s="64"/>
      <c r="T503" s="65"/>
      <c r="U503" s="66"/>
      <c r="V503" s="66"/>
      <c r="W503" s="64"/>
      <c r="X503" s="64"/>
      <c r="Y503" s="64"/>
      <c r="Z503" s="64"/>
      <c r="AA503" s="64"/>
      <c r="AB503" s="64"/>
      <c r="AC503" s="64"/>
      <c r="AD503" s="64"/>
      <c r="AE503" s="64"/>
      <c r="AF503" s="64"/>
    </row>
    <row r="504" spans="18:32">
      <c r="R504" s="64"/>
      <c r="S504" s="64"/>
      <c r="T504" s="65"/>
      <c r="U504" s="66"/>
      <c r="V504" s="66"/>
      <c r="W504" s="64"/>
      <c r="X504" s="64"/>
      <c r="Y504" s="64"/>
      <c r="Z504" s="64"/>
      <c r="AA504" s="64"/>
      <c r="AB504" s="64"/>
      <c r="AC504" s="64"/>
      <c r="AD504" s="64"/>
      <c r="AE504" s="64"/>
      <c r="AF504" s="64"/>
    </row>
    <row r="505" spans="18:32">
      <c r="R505" s="64"/>
      <c r="S505" s="64"/>
      <c r="T505" s="65"/>
      <c r="U505" s="66"/>
      <c r="V505" s="66"/>
      <c r="W505" s="64"/>
      <c r="X505" s="64"/>
      <c r="Y505" s="64"/>
      <c r="Z505" s="64"/>
      <c r="AA505" s="64"/>
      <c r="AB505" s="64"/>
      <c r="AC505" s="64"/>
      <c r="AD505" s="64"/>
      <c r="AE505" s="64"/>
      <c r="AF505" s="64"/>
    </row>
    <row r="506" spans="18:32">
      <c r="R506" s="64"/>
      <c r="S506" s="64"/>
      <c r="T506" s="65"/>
      <c r="U506" s="66"/>
      <c r="V506" s="66"/>
      <c r="W506" s="64"/>
      <c r="X506" s="64"/>
      <c r="Y506" s="64"/>
      <c r="Z506" s="64"/>
      <c r="AA506" s="64"/>
      <c r="AB506" s="64"/>
      <c r="AC506" s="64"/>
      <c r="AD506" s="64"/>
      <c r="AE506" s="64"/>
      <c r="AF506" s="64"/>
    </row>
    <row r="507" spans="18:32">
      <c r="R507" s="64"/>
      <c r="S507" s="64"/>
      <c r="T507" s="65"/>
      <c r="U507" s="66"/>
      <c r="V507" s="66"/>
      <c r="W507" s="64"/>
      <c r="X507" s="64"/>
      <c r="Y507" s="64"/>
      <c r="Z507" s="64"/>
      <c r="AA507" s="64"/>
      <c r="AB507" s="64"/>
      <c r="AC507" s="64"/>
      <c r="AD507" s="64"/>
      <c r="AE507" s="64"/>
      <c r="AF507" s="64"/>
    </row>
    <row r="508" spans="18:32">
      <c r="R508" s="64"/>
      <c r="S508" s="64"/>
      <c r="T508" s="65"/>
      <c r="U508" s="66"/>
      <c r="V508" s="66"/>
      <c r="W508" s="64"/>
      <c r="X508" s="64"/>
      <c r="Y508" s="64"/>
      <c r="Z508" s="64"/>
      <c r="AA508" s="64"/>
      <c r="AB508" s="64"/>
      <c r="AC508" s="64"/>
      <c r="AD508" s="64"/>
      <c r="AE508" s="64"/>
      <c r="AF508" s="64"/>
    </row>
    <row r="509" spans="18:32">
      <c r="R509" s="64"/>
      <c r="S509" s="64"/>
      <c r="T509" s="65"/>
      <c r="U509" s="66"/>
      <c r="V509" s="66"/>
      <c r="W509" s="64"/>
      <c r="X509" s="64"/>
      <c r="Y509" s="64"/>
      <c r="Z509" s="64"/>
      <c r="AA509" s="64"/>
      <c r="AB509" s="64"/>
      <c r="AC509" s="64"/>
      <c r="AD509" s="64"/>
      <c r="AE509" s="64"/>
      <c r="AF509" s="64"/>
    </row>
    <row r="510" spans="18:32">
      <c r="R510" s="64"/>
      <c r="S510" s="64"/>
      <c r="T510" s="65"/>
      <c r="U510" s="66"/>
      <c r="V510" s="66"/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</row>
    <row r="511" spans="18:32">
      <c r="R511" s="64"/>
      <c r="S511" s="64"/>
      <c r="T511" s="65"/>
      <c r="U511" s="66"/>
      <c r="V511" s="66"/>
      <c r="W511" s="64"/>
      <c r="X511" s="64"/>
      <c r="Y511" s="64"/>
      <c r="Z511" s="64"/>
      <c r="AA511" s="64"/>
      <c r="AB511" s="64"/>
      <c r="AC511" s="64"/>
      <c r="AD511" s="64"/>
      <c r="AE511" s="64"/>
      <c r="AF511" s="64"/>
    </row>
    <row r="512" spans="18:32">
      <c r="R512" s="64"/>
      <c r="S512" s="64"/>
      <c r="T512" s="65"/>
      <c r="U512" s="66"/>
      <c r="V512" s="66"/>
      <c r="W512" s="64"/>
      <c r="X512" s="64"/>
      <c r="Y512" s="64"/>
      <c r="Z512" s="64"/>
      <c r="AA512" s="64"/>
      <c r="AB512" s="64"/>
      <c r="AC512" s="64"/>
      <c r="AD512" s="64"/>
      <c r="AE512" s="64"/>
      <c r="AF512" s="64"/>
    </row>
    <row r="513" spans="18:32">
      <c r="R513" s="64"/>
      <c r="S513" s="64"/>
      <c r="T513" s="65"/>
      <c r="U513" s="66"/>
      <c r="V513" s="66"/>
      <c r="W513" s="64"/>
      <c r="X513" s="64"/>
      <c r="Y513" s="64"/>
      <c r="Z513" s="64"/>
      <c r="AA513" s="64"/>
      <c r="AB513" s="64"/>
      <c r="AC513" s="64"/>
      <c r="AD513" s="64"/>
      <c r="AE513" s="64"/>
      <c r="AF513" s="64"/>
    </row>
    <row r="514" spans="18:32">
      <c r="R514" s="64"/>
      <c r="S514" s="64"/>
      <c r="T514" s="65"/>
      <c r="U514" s="66"/>
      <c r="V514" s="66"/>
      <c r="W514" s="64"/>
      <c r="X514" s="64"/>
      <c r="Y514" s="64"/>
      <c r="Z514" s="64"/>
      <c r="AA514" s="64"/>
      <c r="AB514" s="64"/>
      <c r="AC514" s="64"/>
      <c r="AD514" s="64"/>
      <c r="AE514" s="64"/>
      <c r="AF514" s="64"/>
    </row>
    <row r="515" spans="18:32">
      <c r="R515" s="64"/>
      <c r="S515" s="64"/>
      <c r="T515" s="65"/>
      <c r="U515" s="66"/>
      <c r="V515" s="66"/>
      <c r="W515" s="64"/>
      <c r="X515" s="64"/>
      <c r="Y515" s="64"/>
      <c r="Z515" s="64"/>
      <c r="AA515" s="64"/>
      <c r="AB515" s="64"/>
      <c r="AC515" s="64"/>
      <c r="AD515" s="64"/>
      <c r="AE515" s="64"/>
      <c r="AF515" s="64"/>
    </row>
    <row r="516" spans="18:32">
      <c r="R516" s="64"/>
      <c r="S516" s="64"/>
      <c r="T516" s="65"/>
      <c r="U516" s="66"/>
      <c r="V516" s="66"/>
      <c r="W516" s="64"/>
      <c r="X516" s="64"/>
      <c r="Y516" s="64"/>
      <c r="Z516" s="64"/>
      <c r="AA516" s="64"/>
      <c r="AB516" s="64"/>
      <c r="AC516" s="64"/>
      <c r="AD516" s="64"/>
      <c r="AE516" s="64"/>
      <c r="AF516" s="64"/>
    </row>
    <row r="517" spans="18:32">
      <c r="R517" s="64"/>
      <c r="S517" s="64"/>
      <c r="T517" s="65"/>
      <c r="U517" s="66"/>
      <c r="V517" s="66"/>
      <c r="W517" s="64"/>
      <c r="X517" s="64"/>
      <c r="Y517" s="64"/>
      <c r="Z517" s="64"/>
      <c r="AA517" s="64"/>
      <c r="AB517" s="64"/>
      <c r="AC517" s="64"/>
      <c r="AD517" s="64"/>
      <c r="AE517" s="64"/>
      <c r="AF517" s="64"/>
    </row>
    <row r="518" spans="18:32">
      <c r="R518" s="64"/>
      <c r="S518" s="64"/>
      <c r="T518" s="65"/>
      <c r="U518" s="66"/>
      <c r="V518" s="66"/>
      <c r="W518" s="64"/>
      <c r="X518" s="64"/>
      <c r="Y518" s="64"/>
      <c r="Z518" s="64"/>
      <c r="AA518" s="64"/>
      <c r="AB518" s="64"/>
      <c r="AC518" s="64"/>
      <c r="AD518" s="64"/>
      <c r="AE518" s="64"/>
      <c r="AF518" s="64"/>
    </row>
    <row r="519" spans="18:32">
      <c r="R519" s="64"/>
      <c r="S519" s="64"/>
      <c r="T519" s="65"/>
      <c r="U519" s="66"/>
      <c r="V519" s="66"/>
      <c r="W519" s="64"/>
      <c r="X519" s="64"/>
      <c r="Y519" s="64"/>
      <c r="Z519" s="64"/>
      <c r="AA519" s="64"/>
      <c r="AB519" s="64"/>
      <c r="AC519" s="64"/>
      <c r="AD519" s="64"/>
      <c r="AE519" s="64"/>
      <c r="AF519" s="64"/>
    </row>
    <row r="520" spans="18:32">
      <c r="R520" s="64"/>
      <c r="S520" s="64"/>
      <c r="T520" s="65"/>
      <c r="U520" s="66"/>
      <c r="V520" s="66"/>
      <c r="W520" s="64"/>
      <c r="X520" s="64"/>
      <c r="Y520" s="64"/>
      <c r="Z520" s="64"/>
      <c r="AA520" s="64"/>
      <c r="AB520" s="64"/>
      <c r="AC520" s="64"/>
      <c r="AD520" s="64"/>
      <c r="AE520" s="64"/>
      <c r="AF520" s="64"/>
    </row>
    <row r="521" spans="18:32">
      <c r="R521" s="64"/>
      <c r="S521" s="64"/>
      <c r="T521" s="65"/>
      <c r="U521" s="66"/>
      <c r="V521" s="66"/>
      <c r="W521" s="64"/>
      <c r="X521" s="64"/>
      <c r="Y521" s="64"/>
      <c r="Z521" s="64"/>
      <c r="AA521" s="64"/>
      <c r="AB521" s="64"/>
      <c r="AC521" s="64"/>
      <c r="AD521" s="64"/>
      <c r="AE521" s="64"/>
      <c r="AF521" s="64"/>
    </row>
    <row r="522" spans="18:32">
      <c r="R522" s="64"/>
      <c r="S522" s="64"/>
      <c r="T522" s="65"/>
      <c r="U522" s="66"/>
      <c r="V522" s="66"/>
      <c r="W522" s="64"/>
      <c r="X522" s="64"/>
      <c r="Y522" s="64"/>
      <c r="Z522" s="64"/>
      <c r="AA522" s="64"/>
      <c r="AB522" s="64"/>
      <c r="AC522" s="64"/>
      <c r="AD522" s="64"/>
      <c r="AE522" s="64"/>
      <c r="AF522" s="64"/>
    </row>
    <row r="523" spans="18:32">
      <c r="R523" s="64"/>
      <c r="S523" s="64"/>
      <c r="T523" s="65"/>
      <c r="U523" s="66"/>
      <c r="V523" s="66"/>
      <c r="W523" s="64"/>
      <c r="X523" s="64"/>
      <c r="Y523" s="64"/>
      <c r="Z523" s="64"/>
      <c r="AA523" s="64"/>
      <c r="AB523" s="64"/>
      <c r="AC523" s="64"/>
      <c r="AD523" s="64"/>
      <c r="AE523" s="64"/>
      <c r="AF523" s="64"/>
    </row>
    <row r="524" spans="18:32">
      <c r="R524" s="64"/>
      <c r="S524" s="64"/>
      <c r="T524" s="65"/>
      <c r="U524" s="66"/>
      <c r="V524" s="66"/>
      <c r="W524" s="64"/>
      <c r="X524" s="64"/>
      <c r="Y524" s="64"/>
      <c r="Z524" s="64"/>
      <c r="AA524" s="64"/>
      <c r="AB524" s="64"/>
      <c r="AC524" s="64"/>
      <c r="AD524" s="64"/>
      <c r="AE524" s="64"/>
      <c r="AF524" s="64"/>
    </row>
    <row r="525" spans="18:32">
      <c r="R525" s="64"/>
      <c r="S525" s="64"/>
      <c r="T525" s="65"/>
      <c r="U525" s="66"/>
      <c r="V525" s="66"/>
      <c r="W525" s="64"/>
      <c r="X525" s="64"/>
      <c r="Y525" s="64"/>
      <c r="Z525" s="64"/>
      <c r="AA525" s="64"/>
      <c r="AB525" s="64"/>
      <c r="AC525" s="64"/>
      <c r="AD525" s="64"/>
      <c r="AE525" s="64"/>
      <c r="AF525" s="64"/>
    </row>
    <row r="526" spans="18:32">
      <c r="R526" s="64"/>
      <c r="S526" s="64"/>
      <c r="T526" s="65"/>
      <c r="U526" s="66"/>
      <c r="V526" s="66"/>
      <c r="W526" s="64"/>
      <c r="X526" s="64"/>
      <c r="Y526" s="64"/>
      <c r="Z526" s="64"/>
      <c r="AA526" s="64"/>
      <c r="AB526" s="64"/>
      <c r="AC526" s="64"/>
      <c r="AD526" s="64"/>
      <c r="AE526" s="64"/>
      <c r="AF526" s="64"/>
    </row>
    <row r="527" spans="18:32">
      <c r="R527" s="64"/>
      <c r="S527" s="64"/>
      <c r="T527" s="65"/>
      <c r="U527" s="66"/>
      <c r="V527" s="66"/>
      <c r="W527" s="64"/>
      <c r="X527" s="64"/>
      <c r="Y527" s="64"/>
      <c r="Z527" s="64"/>
      <c r="AA527" s="64"/>
      <c r="AB527" s="64"/>
      <c r="AC527" s="64"/>
      <c r="AD527" s="64"/>
      <c r="AE527" s="64"/>
      <c r="AF527" s="64"/>
    </row>
    <row r="528" spans="18:32">
      <c r="R528" s="64"/>
      <c r="S528" s="64"/>
      <c r="T528" s="65"/>
      <c r="U528" s="66"/>
      <c r="V528" s="66"/>
      <c r="W528" s="64"/>
      <c r="X528" s="64"/>
      <c r="Y528" s="64"/>
      <c r="Z528" s="64"/>
      <c r="AA528" s="64"/>
      <c r="AB528" s="64"/>
      <c r="AC528" s="64"/>
      <c r="AD528" s="64"/>
      <c r="AE528" s="64"/>
      <c r="AF528" s="64"/>
    </row>
    <row r="529" spans="18:32">
      <c r="R529" s="64"/>
      <c r="S529" s="64"/>
      <c r="T529" s="65"/>
      <c r="U529" s="66"/>
      <c r="V529" s="66"/>
      <c r="W529" s="64"/>
      <c r="X529" s="64"/>
      <c r="Y529" s="64"/>
      <c r="Z529" s="64"/>
      <c r="AA529" s="64"/>
      <c r="AB529" s="64"/>
      <c r="AC529" s="64"/>
      <c r="AD529" s="64"/>
      <c r="AE529" s="64"/>
      <c r="AF529" s="64"/>
    </row>
    <row r="530" spans="18:32">
      <c r="R530" s="64"/>
      <c r="S530" s="64"/>
      <c r="T530" s="65"/>
      <c r="U530" s="66"/>
      <c r="V530" s="66"/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</row>
    <row r="531" spans="18:32">
      <c r="R531" s="64"/>
      <c r="S531" s="64"/>
      <c r="T531" s="65"/>
      <c r="U531" s="66"/>
      <c r="V531" s="66"/>
      <c r="W531" s="64"/>
      <c r="X531" s="64"/>
      <c r="Y531" s="64"/>
      <c r="Z531" s="64"/>
      <c r="AA531" s="64"/>
      <c r="AB531" s="64"/>
      <c r="AC531" s="64"/>
      <c r="AD531" s="64"/>
      <c r="AE531" s="64"/>
      <c r="AF531" s="64"/>
    </row>
    <row r="532" spans="18:32">
      <c r="R532" s="64"/>
      <c r="S532" s="64"/>
      <c r="T532" s="65"/>
      <c r="U532" s="66"/>
      <c r="V532" s="66"/>
      <c r="W532" s="64"/>
      <c r="X532" s="64"/>
      <c r="Y532" s="64"/>
      <c r="Z532" s="64"/>
      <c r="AA532" s="64"/>
      <c r="AB532" s="64"/>
      <c r="AC532" s="64"/>
      <c r="AD532" s="64"/>
      <c r="AE532" s="64"/>
      <c r="AF532" s="64"/>
    </row>
    <row r="533" spans="18:32">
      <c r="R533" s="64"/>
      <c r="S533" s="64"/>
      <c r="T533" s="65"/>
      <c r="U533" s="66"/>
      <c r="V533" s="66"/>
      <c r="W533" s="64"/>
      <c r="X533" s="64"/>
      <c r="Y533" s="64"/>
      <c r="Z533" s="64"/>
      <c r="AA533" s="64"/>
      <c r="AB533" s="64"/>
      <c r="AC533" s="64"/>
      <c r="AD533" s="64"/>
      <c r="AE533" s="64"/>
      <c r="AF533" s="64"/>
    </row>
    <row r="534" spans="18:32">
      <c r="R534" s="64"/>
      <c r="S534" s="64"/>
      <c r="T534" s="65"/>
      <c r="U534" s="66"/>
      <c r="V534" s="66"/>
      <c r="W534" s="64"/>
      <c r="X534" s="64"/>
      <c r="Y534" s="64"/>
      <c r="Z534" s="64"/>
      <c r="AA534" s="64"/>
      <c r="AB534" s="64"/>
      <c r="AC534" s="64"/>
      <c r="AD534" s="64"/>
      <c r="AE534" s="64"/>
      <c r="AF534" s="64"/>
    </row>
    <row r="535" spans="18:32">
      <c r="R535" s="64"/>
      <c r="S535" s="64"/>
      <c r="T535" s="65"/>
      <c r="U535" s="66"/>
      <c r="V535" s="66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</row>
    <row r="536" spans="18:32">
      <c r="R536" s="64"/>
      <c r="S536" s="64"/>
      <c r="T536" s="65"/>
      <c r="U536" s="66"/>
      <c r="V536" s="66"/>
      <c r="W536" s="64"/>
      <c r="X536" s="64"/>
      <c r="Y536" s="64"/>
      <c r="Z536" s="64"/>
      <c r="AA536" s="64"/>
      <c r="AB536" s="64"/>
      <c r="AC536" s="64"/>
      <c r="AD536" s="64"/>
      <c r="AE536" s="64"/>
      <c r="AF536" s="64"/>
    </row>
    <row r="537" spans="18:32">
      <c r="R537" s="64"/>
      <c r="S537" s="64"/>
      <c r="T537" s="65"/>
      <c r="U537" s="66"/>
      <c r="V537" s="66"/>
      <c r="W537" s="64"/>
      <c r="X537" s="64"/>
      <c r="Y537" s="64"/>
      <c r="Z537" s="64"/>
      <c r="AA537" s="64"/>
      <c r="AB537" s="64"/>
      <c r="AC537" s="64"/>
      <c r="AD537" s="64"/>
      <c r="AE537" s="64"/>
      <c r="AF537" s="64"/>
    </row>
    <row r="538" spans="18:32">
      <c r="R538" s="64"/>
      <c r="S538" s="64"/>
      <c r="T538" s="65"/>
      <c r="U538" s="66"/>
      <c r="V538" s="66"/>
      <c r="W538" s="64"/>
      <c r="X538" s="64"/>
      <c r="Y538" s="64"/>
      <c r="Z538" s="64"/>
      <c r="AA538" s="64"/>
      <c r="AB538" s="64"/>
      <c r="AC538" s="64"/>
      <c r="AD538" s="64"/>
      <c r="AE538" s="64"/>
      <c r="AF538" s="64"/>
    </row>
    <row r="539" spans="18:32">
      <c r="R539" s="64"/>
      <c r="S539" s="64"/>
      <c r="T539" s="65"/>
      <c r="U539" s="66"/>
      <c r="V539" s="66"/>
      <c r="W539" s="64"/>
      <c r="X539" s="64"/>
      <c r="Y539" s="64"/>
      <c r="Z539" s="64"/>
      <c r="AA539" s="64"/>
      <c r="AB539" s="64"/>
      <c r="AC539" s="64"/>
      <c r="AD539" s="64"/>
      <c r="AE539" s="64"/>
      <c r="AF539" s="64"/>
    </row>
    <row r="540" spans="18:32">
      <c r="R540" s="64"/>
      <c r="S540" s="64"/>
      <c r="T540" s="65"/>
      <c r="U540" s="66"/>
      <c r="V540" s="66"/>
      <c r="W540" s="64"/>
      <c r="X540" s="64"/>
      <c r="Y540" s="64"/>
      <c r="Z540" s="64"/>
      <c r="AA540" s="64"/>
      <c r="AB540" s="64"/>
      <c r="AC540" s="64"/>
      <c r="AD540" s="64"/>
      <c r="AE540" s="64"/>
      <c r="AF540" s="64"/>
    </row>
    <row r="541" spans="18:32">
      <c r="R541" s="64"/>
      <c r="S541" s="64"/>
      <c r="T541" s="65"/>
      <c r="U541" s="66"/>
      <c r="V541" s="66"/>
      <c r="W541" s="64"/>
      <c r="X541" s="64"/>
      <c r="Y541" s="64"/>
      <c r="Z541" s="64"/>
      <c r="AA541" s="64"/>
      <c r="AB541" s="64"/>
      <c r="AC541" s="64"/>
      <c r="AD541" s="64"/>
      <c r="AE541" s="64"/>
      <c r="AF541" s="64"/>
    </row>
    <row r="542" spans="18:32">
      <c r="R542" s="64"/>
      <c r="S542" s="64"/>
      <c r="T542" s="65"/>
      <c r="U542" s="66"/>
      <c r="V542" s="66"/>
      <c r="W542" s="64"/>
      <c r="X542" s="64"/>
      <c r="Y542" s="64"/>
      <c r="Z542" s="64"/>
      <c r="AA542" s="64"/>
      <c r="AB542" s="64"/>
      <c r="AC542" s="64"/>
      <c r="AD542" s="64"/>
      <c r="AE542" s="64"/>
      <c r="AF542" s="64"/>
    </row>
    <row r="543" spans="18:32">
      <c r="R543" s="64"/>
      <c r="S543" s="64"/>
      <c r="T543" s="65"/>
      <c r="U543" s="66"/>
      <c r="V543" s="66"/>
      <c r="W543" s="64"/>
      <c r="X543" s="64"/>
      <c r="Y543" s="64"/>
      <c r="Z543" s="64"/>
      <c r="AA543" s="64"/>
      <c r="AB543" s="64"/>
      <c r="AC543" s="64"/>
      <c r="AD543" s="64"/>
      <c r="AE543" s="64"/>
      <c r="AF543" s="64"/>
    </row>
    <row r="544" spans="18:32">
      <c r="R544" s="64"/>
      <c r="S544" s="64"/>
      <c r="T544" s="65"/>
      <c r="U544" s="66"/>
      <c r="V544" s="66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</row>
    <row r="545" spans="18:32">
      <c r="R545" s="64"/>
      <c r="S545" s="64"/>
      <c r="T545" s="65"/>
      <c r="U545" s="66"/>
      <c r="V545" s="66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</row>
    <row r="546" spans="18:32">
      <c r="R546" s="64"/>
      <c r="S546" s="64"/>
      <c r="T546" s="65"/>
      <c r="U546" s="66"/>
      <c r="V546" s="66"/>
      <c r="W546" s="64"/>
      <c r="X546" s="64"/>
      <c r="Y546" s="64"/>
      <c r="Z546" s="64"/>
      <c r="AA546" s="64"/>
      <c r="AB546" s="64"/>
      <c r="AC546" s="64"/>
      <c r="AD546" s="64"/>
      <c r="AE546" s="64"/>
      <c r="AF546" s="64"/>
    </row>
    <row r="547" spans="18:32">
      <c r="R547" s="64"/>
      <c r="S547" s="64"/>
      <c r="T547" s="65"/>
      <c r="U547" s="66"/>
      <c r="V547" s="66"/>
      <c r="W547" s="64"/>
      <c r="X547" s="64"/>
      <c r="Y547" s="64"/>
      <c r="Z547" s="64"/>
      <c r="AA547" s="64"/>
      <c r="AB547" s="64"/>
      <c r="AC547" s="64"/>
      <c r="AD547" s="64"/>
      <c r="AE547" s="64"/>
      <c r="AF547" s="64"/>
    </row>
    <row r="548" spans="18:32">
      <c r="R548" s="64"/>
      <c r="S548" s="64"/>
      <c r="T548" s="65"/>
      <c r="U548" s="66"/>
      <c r="V548" s="66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</row>
    <row r="549" spans="18:32">
      <c r="R549" s="64"/>
      <c r="S549" s="64"/>
      <c r="T549" s="65"/>
      <c r="U549" s="66"/>
      <c r="V549" s="66"/>
      <c r="W549" s="64"/>
      <c r="X549" s="64"/>
      <c r="Y549" s="64"/>
      <c r="Z549" s="64"/>
      <c r="AA549" s="64"/>
      <c r="AB549" s="64"/>
      <c r="AC549" s="64"/>
      <c r="AD549" s="64"/>
      <c r="AE549" s="64"/>
      <c r="AF549" s="64"/>
    </row>
    <row r="550" spans="18:32">
      <c r="R550" s="64"/>
      <c r="S550" s="64"/>
      <c r="T550" s="65"/>
      <c r="U550" s="66"/>
      <c r="V550" s="66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</row>
    <row r="551" spans="18:32">
      <c r="R551" s="64"/>
      <c r="S551" s="64"/>
      <c r="T551" s="65"/>
      <c r="U551" s="66"/>
      <c r="V551" s="66"/>
      <c r="W551" s="64"/>
      <c r="X551" s="64"/>
      <c r="Y551" s="64"/>
      <c r="Z551" s="64"/>
      <c r="AA551" s="64"/>
      <c r="AB551" s="64"/>
      <c r="AC551" s="64"/>
      <c r="AD551" s="64"/>
      <c r="AE551" s="64"/>
      <c r="AF551" s="64"/>
    </row>
    <row r="552" spans="18:32">
      <c r="R552" s="64"/>
      <c r="S552" s="64"/>
      <c r="T552" s="65"/>
      <c r="U552" s="66"/>
      <c r="V552" s="66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</row>
    <row r="553" spans="18:32">
      <c r="R553" s="64"/>
      <c r="S553" s="64"/>
      <c r="T553" s="65"/>
      <c r="U553" s="66"/>
      <c r="V553" s="66"/>
      <c r="W553" s="64"/>
      <c r="X553" s="64"/>
      <c r="Y553" s="64"/>
      <c r="Z553" s="64"/>
      <c r="AA553" s="64"/>
      <c r="AB553" s="64"/>
      <c r="AC553" s="64"/>
      <c r="AD553" s="64"/>
      <c r="AE553" s="64"/>
      <c r="AF553" s="64"/>
    </row>
    <row r="554" spans="18:32">
      <c r="R554" s="64"/>
      <c r="S554" s="64"/>
      <c r="T554" s="65"/>
      <c r="U554" s="66"/>
      <c r="V554" s="66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</row>
    <row r="555" spans="18:32">
      <c r="R555" s="64"/>
      <c r="S555" s="64"/>
      <c r="T555" s="65"/>
      <c r="U555" s="66"/>
      <c r="V555" s="66"/>
      <c r="W555" s="64"/>
      <c r="X555" s="64"/>
      <c r="Y555" s="64"/>
      <c r="Z555" s="64"/>
      <c r="AA555" s="64"/>
      <c r="AB555" s="64"/>
      <c r="AC555" s="64"/>
      <c r="AD555" s="64"/>
      <c r="AE555" s="64"/>
      <c r="AF555" s="64"/>
    </row>
    <row r="556" spans="18:32">
      <c r="R556" s="64"/>
      <c r="S556" s="64"/>
      <c r="T556" s="65"/>
      <c r="U556" s="66"/>
      <c r="V556" s="66"/>
      <c r="W556" s="64"/>
      <c r="X556" s="64"/>
      <c r="Y556" s="64"/>
      <c r="Z556" s="64"/>
      <c r="AA556" s="64"/>
      <c r="AB556" s="64"/>
      <c r="AC556" s="64"/>
      <c r="AD556" s="64"/>
      <c r="AE556" s="64"/>
      <c r="AF556" s="64"/>
    </row>
    <row r="557" spans="18:32">
      <c r="R557" s="64"/>
      <c r="S557" s="64"/>
      <c r="T557" s="65"/>
      <c r="U557" s="66"/>
      <c r="V557" s="66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</row>
    <row r="558" spans="18:32">
      <c r="R558" s="64"/>
      <c r="S558" s="64"/>
      <c r="T558" s="65"/>
      <c r="U558" s="66"/>
      <c r="V558" s="66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</row>
    <row r="559" spans="18:32">
      <c r="R559" s="64"/>
      <c r="S559" s="64"/>
      <c r="T559" s="65"/>
      <c r="U559" s="66"/>
      <c r="V559" s="66"/>
      <c r="W559" s="64"/>
      <c r="X559" s="64"/>
      <c r="Y559" s="64"/>
      <c r="Z559" s="64"/>
      <c r="AA559" s="64"/>
      <c r="AB559" s="64"/>
      <c r="AC559" s="64"/>
      <c r="AD559" s="64"/>
      <c r="AE559" s="64"/>
      <c r="AF559" s="64"/>
    </row>
    <row r="560" spans="18:32">
      <c r="R560" s="64"/>
      <c r="S560" s="64"/>
      <c r="T560" s="65"/>
      <c r="U560" s="66"/>
      <c r="V560" s="66"/>
      <c r="W560" s="64"/>
      <c r="X560" s="64"/>
      <c r="Y560" s="64"/>
      <c r="Z560" s="64"/>
      <c r="AA560" s="64"/>
      <c r="AB560" s="64"/>
      <c r="AC560" s="64"/>
      <c r="AD560" s="64"/>
      <c r="AE560" s="64"/>
      <c r="AF560" s="64"/>
    </row>
    <row r="561" spans="18:32">
      <c r="R561" s="64"/>
      <c r="S561" s="64"/>
      <c r="T561" s="65"/>
      <c r="U561" s="66"/>
      <c r="V561" s="66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</row>
    <row r="562" spans="18:32">
      <c r="R562" s="64"/>
      <c r="S562" s="64"/>
      <c r="T562" s="65"/>
      <c r="U562" s="66"/>
      <c r="V562" s="66"/>
      <c r="W562" s="64"/>
      <c r="X562" s="64"/>
      <c r="Y562" s="64"/>
      <c r="Z562" s="64"/>
      <c r="AA562" s="64"/>
      <c r="AB562" s="64"/>
      <c r="AC562" s="64"/>
      <c r="AD562" s="64"/>
      <c r="AE562" s="64"/>
      <c r="AF562" s="64"/>
    </row>
    <row r="563" spans="18:32">
      <c r="R563" s="64"/>
      <c r="S563" s="64"/>
      <c r="T563" s="65"/>
      <c r="U563" s="66"/>
      <c r="V563" s="66"/>
      <c r="W563" s="64"/>
      <c r="X563" s="64"/>
      <c r="Y563" s="64"/>
      <c r="Z563" s="64"/>
      <c r="AA563" s="64"/>
      <c r="AB563" s="64"/>
      <c r="AC563" s="64"/>
      <c r="AD563" s="64"/>
      <c r="AE563" s="64"/>
      <c r="AF563" s="64"/>
    </row>
    <row r="564" spans="18:32">
      <c r="R564" s="64"/>
      <c r="S564" s="64"/>
      <c r="T564" s="65"/>
      <c r="U564" s="66"/>
      <c r="V564" s="66"/>
      <c r="W564" s="64"/>
      <c r="X564" s="64"/>
      <c r="Y564" s="64"/>
      <c r="Z564" s="64"/>
      <c r="AA564" s="64"/>
      <c r="AB564" s="64"/>
      <c r="AC564" s="64"/>
      <c r="AD564" s="64"/>
      <c r="AE564" s="64"/>
      <c r="AF564" s="64"/>
    </row>
    <row r="565" spans="18:32">
      <c r="R565" s="64"/>
      <c r="S565" s="64"/>
      <c r="T565" s="65"/>
      <c r="U565" s="66"/>
      <c r="V565" s="66"/>
      <c r="W565" s="64"/>
      <c r="X565" s="64"/>
      <c r="Y565" s="64"/>
      <c r="Z565" s="64"/>
      <c r="AA565" s="64"/>
      <c r="AB565" s="64"/>
      <c r="AC565" s="64"/>
      <c r="AD565" s="64"/>
      <c r="AE565" s="64"/>
      <c r="AF565" s="64"/>
    </row>
    <row r="566" spans="18:32">
      <c r="R566" s="64"/>
      <c r="S566" s="64"/>
      <c r="T566" s="65"/>
      <c r="U566" s="66"/>
      <c r="V566" s="66"/>
      <c r="W566" s="64"/>
      <c r="X566" s="64"/>
      <c r="Y566" s="64"/>
      <c r="Z566" s="64"/>
      <c r="AA566" s="64"/>
      <c r="AB566" s="64"/>
      <c r="AC566" s="64"/>
      <c r="AD566" s="64"/>
      <c r="AE566" s="64"/>
      <c r="AF566" s="64"/>
    </row>
    <row r="567" spans="18:32">
      <c r="R567" s="64"/>
      <c r="S567" s="64"/>
      <c r="T567" s="65"/>
      <c r="U567" s="66"/>
      <c r="V567" s="66"/>
      <c r="W567" s="64"/>
      <c r="X567" s="64"/>
      <c r="Y567" s="64"/>
      <c r="Z567" s="64"/>
      <c r="AA567" s="64"/>
      <c r="AB567" s="64"/>
      <c r="AC567" s="64"/>
      <c r="AD567" s="64"/>
      <c r="AE567" s="64"/>
      <c r="AF567" s="64"/>
    </row>
    <row r="568" spans="18:32">
      <c r="R568" s="64"/>
      <c r="S568" s="64"/>
      <c r="T568" s="65"/>
      <c r="U568" s="66"/>
      <c r="V568" s="66"/>
      <c r="W568" s="64"/>
      <c r="X568" s="64"/>
      <c r="Y568" s="64"/>
      <c r="Z568" s="64"/>
      <c r="AA568" s="64"/>
      <c r="AB568" s="64"/>
      <c r="AC568" s="64"/>
      <c r="AD568" s="64"/>
      <c r="AE568" s="64"/>
      <c r="AF568" s="64"/>
    </row>
    <row r="569" spans="18:32">
      <c r="R569" s="64"/>
      <c r="S569" s="64"/>
      <c r="T569" s="65"/>
      <c r="U569" s="66"/>
      <c r="V569" s="66"/>
      <c r="W569" s="64"/>
      <c r="X569" s="64"/>
      <c r="Y569" s="64"/>
      <c r="Z569" s="64"/>
      <c r="AA569" s="64"/>
      <c r="AB569" s="64"/>
      <c r="AC569" s="64"/>
      <c r="AD569" s="64"/>
      <c r="AE569" s="64"/>
      <c r="AF569" s="64"/>
    </row>
    <row r="570" spans="18:32">
      <c r="R570" s="64"/>
      <c r="S570" s="64"/>
      <c r="T570" s="65"/>
      <c r="U570" s="66"/>
      <c r="V570" s="66"/>
      <c r="W570" s="64"/>
      <c r="X570" s="64"/>
      <c r="Y570" s="64"/>
      <c r="Z570" s="64"/>
      <c r="AA570" s="64"/>
      <c r="AB570" s="64"/>
      <c r="AC570" s="64"/>
      <c r="AD570" s="64"/>
      <c r="AE570" s="64"/>
      <c r="AF570" s="64"/>
    </row>
    <row r="571" spans="18:32">
      <c r="R571" s="64"/>
      <c r="S571" s="64"/>
      <c r="T571" s="65"/>
      <c r="U571" s="66"/>
      <c r="V571" s="66"/>
      <c r="W571" s="64"/>
      <c r="X571" s="64"/>
      <c r="Y571" s="64"/>
      <c r="Z571" s="64"/>
      <c r="AA571" s="64"/>
      <c r="AB571" s="64"/>
      <c r="AC571" s="64"/>
      <c r="AD571" s="64"/>
      <c r="AE571" s="64"/>
      <c r="AF571" s="64"/>
    </row>
    <row r="572" spans="18:32">
      <c r="R572" s="64"/>
      <c r="S572" s="64"/>
      <c r="T572" s="65"/>
      <c r="U572" s="66"/>
      <c r="V572" s="66"/>
      <c r="W572" s="64"/>
      <c r="X572" s="64"/>
      <c r="Y572" s="64"/>
      <c r="Z572" s="64"/>
      <c r="AA572" s="64"/>
      <c r="AB572" s="64"/>
      <c r="AC572" s="64"/>
      <c r="AD572" s="64"/>
      <c r="AE572" s="64"/>
      <c r="AF572" s="64"/>
    </row>
    <row r="573" spans="18:32">
      <c r="R573" s="64"/>
      <c r="S573" s="64"/>
      <c r="T573" s="65"/>
      <c r="U573" s="66"/>
      <c r="V573" s="66"/>
      <c r="W573" s="64"/>
      <c r="X573" s="64"/>
      <c r="Y573" s="64"/>
      <c r="Z573" s="64"/>
      <c r="AA573" s="64"/>
      <c r="AB573" s="64"/>
      <c r="AC573" s="64"/>
      <c r="AD573" s="64"/>
      <c r="AE573" s="64"/>
      <c r="AF573" s="64"/>
    </row>
    <row r="574" spans="18:32">
      <c r="R574" s="64"/>
      <c r="S574" s="64"/>
      <c r="T574" s="65"/>
      <c r="U574" s="66"/>
      <c r="V574" s="66"/>
      <c r="W574" s="64"/>
      <c r="X574" s="64"/>
      <c r="Y574" s="64"/>
      <c r="Z574" s="64"/>
      <c r="AA574" s="64"/>
      <c r="AB574" s="64"/>
      <c r="AC574" s="64"/>
      <c r="AD574" s="64"/>
      <c r="AE574" s="64"/>
      <c r="AF574" s="64"/>
    </row>
    <row r="575" spans="18:32">
      <c r="R575" s="64"/>
      <c r="S575" s="64"/>
      <c r="T575" s="65"/>
      <c r="U575" s="66"/>
      <c r="V575" s="66"/>
      <c r="W575" s="64"/>
      <c r="X575" s="64"/>
      <c r="Y575" s="64"/>
      <c r="Z575" s="64"/>
      <c r="AA575" s="64"/>
      <c r="AB575" s="64"/>
      <c r="AC575" s="64"/>
      <c r="AD575" s="64"/>
      <c r="AE575" s="64"/>
      <c r="AF575" s="64"/>
    </row>
    <row r="576" spans="18:32">
      <c r="R576" s="64"/>
      <c r="S576" s="64"/>
      <c r="T576" s="65"/>
      <c r="U576" s="66"/>
      <c r="V576" s="66"/>
      <c r="W576" s="64"/>
      <c r="X576" s="64"/>
      <c r="Y576" s="64"/>
      <c r="Z576" s="64"/>
      <c r="AA576" s="64"/>
      <c r="AB576" s="64"/>
      <c r="AC576" s="64"/>
      <c r="AD576" s="64"/>
      <c r="AE576" s="64"/>
      <c r="AF576" s="64"/>
    </row>
    <row r="577" spans="18:32">
      <c r="R577" s="64"/>
      <c r="S577" s="64"/>
      <c r="T577" s="65"/>
      <c r="U577" s="66"/>
      <c r="V577" s="66"/>
      <c r="W577" s="64"/>
      <c r="X577" s="64"/>
      <c r="Y577" s="64"/>
      <c r="Z577" s="64"/>
      <c r="AA577" s="64"/>
      <c r="AB577" s="64"/>
      <c r="AC577" s="64"/>
      <c r="AD577" s="64"/>
      <c r="AE577" s="64"/>
      <c r="AF577" s="64"/>
    </row>
    <row r="578" spans="18:32">
      <c r="R578" s="64"/>
      <c r="S578" s="64"/>
      <c r="T578" s="65"/>
      <c r="U578" s="66"/>
      <c r="V578" s="66"/>
      <c r="W578" s="64"/>
      <c r="X578" s="64"/>
      <c r="Y578" s="64"/>
      <c r="Z578" s="64"/>
      <c r="AA578" s="64"/>
      <c r="AB578" s="64"/>
      <c r="AC578" s="64"/>
      <c r="AD578" s="64"/>
      <c r="AE578" s="64"/>
      <c r="AF578" s="64"/>
    </row>
    <row r="579" spans="18:32">
      <c r="R579" s="64"/>
      <c r="S579" s="64"/>
      <c r="T579" s="65"/>
      <c r="U579" s="66"/>
      <c r="V579" s="66"/>
      <c r="W579" s="64"/>
      <c r="X579" s="64"/>
      <c r="Y579" s="64"/>
      <c r="Z579" s="64"/>
      <c r="AA579" s="64"/>
      <c r="AB579" s="64"/>
      <c r="AC579" s="64"/>
      <c r="AD579" s="64"/>
      <c r="AE579" s="64"/>
      <c r="AF579" s="64"/>
    </row>
    <row r="580" spans="18:32">
      <c r="R580" s="64"/>
      <c r="S580" s="64"/>
      <c r="T580" s="65"/>
      <c r="U580" s="66"/>
      <c r="V580" s="66"/>
      <c r="W580" s="64"/>
      <c r="X580" s="64"/>
      <c r="Y580" s="64"/>
      <c r="Z580" s="64"/>
      <c r="AA580" s="64"/>
      <c r="AB580" s="64"/>
      <c r="AC580" s="64"/>
      <c r="AD580" s="64"/>
      <c r="AE580" s="64"/>
      <c r="AF580" s="64"/>
    </row>
    <row r="581" spans="18:32">
      <c r="R581" s="64"/>
      <c r="S581" s="64"/>
      <c r="T581" s="65"/>
      <c r="U581" s="66"/>
      <c r="V581" s="66"/>
      <c r="W581" s="64"/>
      <c r="X581" s="64"/>
      <c r="Y581" s="64"/>
      <c r="Z581" s="64"/>
      <c r="AA581" s="64"/>
      <c r="AB581" s="64"/>
      <c r="AC581" s="64"/>
      <c r="AD581" s="64"/>
      <c r="AE581" s="64"/>
      <c r="AF581" s="64"/>
    </row>
    <row r="582" spans="18:32">
      <c r="R582" s="64"/>
      <c r="S582" s="64"/>
      <c r="T582" s="65"/>
      <c r="U582" s="66"/>
      <c r="V582" s="66"/>
      <c r="W582" s="64"/>
      <c r="X582" s="64"/>
      <c r="Y582" s="64"/>
      <c r="Z582" s="64"/>
      <c r="AA582" s="64"/>
      <c r="AB582" s="64"/>
      <c r="AC582" s="64"/>
      <c r="AD582" s="64"/>
      <c r="AE582" s="64"/>
      <c r="AF582" s="64"/>
    </row>
    <row r="583" spans="18:32">
      <c r="R583" s="64"/>
      <c r="S583" s="64"/>
      <c r="T583" s="65"/>
      <c r="U583" s="66"/>
      <c r="V583" s="66"/>
      <c r="W583" s="64"/>
      <c r="X583" s="64"/>
      <c r="Y583" s="64"/>
      <c r="Z583" s="64"/>
      <c r="AA583" s="64"/>
      <c r="AB583" s="64"/>
      <c r="AC583" s="64"/>
      <c r="AD583" s="64"/>
      <c r="AE583" s="64"/>
      <c r="AF583" s="64"/>
    </row>
    <row r="584" spans="18:32">
      <c r="R584" s="64"/>
      <c r="S584" s="64"/>
      <c r="T584" s="65"/>
      <c r="U584" s="66"/>
      <c r="V584" s="66"/>
      <c r="W584" s="64"/>
      <c r="X584" s="64"/>
      <c r="Y584" s="64"/>
      <c r="Z584" s="64"/>
      <c r="AA584" s="64"/>
      <c r="AB584" s="64"/>
      <c r="AC584" s="64"/>
      <c r="AD584" s="64"/>
      <c r="AE584" s="64"/>
      <c r="AF584" s="64"/>
    </row>
    <row r="585" spans="18:32">
      <c r="R585" s="64"/>
      <c r="S585" s="64"/>
      <c r="T585" s="65"/>
      <c r="U585" s="66"/>
      <c r="V585" s="66"/>
      <c r="W585" s="64"/>
      <c r="X585" s="64"/>
      <c r="Y585" s="64"/>
      <c r="Z585" s="64"/>
      <c r="AA585" s="64"/>
      <c r="AB585" s="64"/>
      <c r="AC585" s="64"/>
      <c r="AD585" s="64"/>
      <c r="AE585" s="64"/>
      <c r="AF585" s="64"/>
    </row>
    <row r="586" spans="18:32">
      <c r="R586" s="64"/>
      <c r="S586" s="64"/>
      <c r="T586" s="65"/>
      <c r="U586" s="66"/>
      <c r="V586" s="66"/>
      <c r="W586" s="64"/>
      <c r="X586" s="64"/>
      <c r="Y586" s="64"/>
      <c r="Z586" s="64"/>
      <c r="AA586" s="64"/>
      <c r="AB586" s="64"/>
      <c r="AC586" s="64"/>
      <c r="AD586" s="64"/>
      <c r="AE586" s="64"/>
      <c r="AF586" s="64"/>
    </row>
    <row r="587" spans="18:32">
      <c r="R587" s="64"/>
      <c r="S587" s="64"/>
      <c r="T587" s="65"/>
      <c r="U587" s="66"/>
      <c r="V587" s="66"/>
      <c r="W587" s="64"/>
      <c r="X587" s="64"/>
      <c r="Y587" s="64"/>
      <c r="Z587" s="64"/>
      <c r="AA587" s="64"/>
      <c r="AB587" s="64"/>
      <c r="AC587" s="64"/>
      <c r="AD587" s="64"/>
      <c r="AE587" s="64"/>
      <c r="AF587" s="64"/>
    </row>
    <row r="588" spans="18:32">
      <c r="R588" s="64"/>
      <c r="S588" s="64"/>
      <c r="T588" s="65"/>
      <c r="U588" s="66"/>
      <c r="V588" s="66"/>
      <c r="W588" s="64"/>
      <c r="X588" s="64"/>
      <c r="Y588" s="64"/>
      <c r="Z588" s="64"/>
      <c r="AA588" s="64"/>
      <c r="AB588" s="64"/>
      <c r="AC588" s="64"/>
      <c r="AD588" s="64"/>
      <c r="AE588" s="64"/>
      <c r="AF588" s="64"/>
    </row>
    <row r="589" spans="18:32">
      <c r="R589" s="64"/>
      <c r="S589" s="64"/>
      <c r="T589" s="65"/>
      <c r="U589" s="66"/>
      <c r="V589" s="66"/>
      <c r="W589" s="64"/>
      <c r="X589" s="64"/>
      <c r="Y589" s="64"/>
      <c r="Z589" s="64"/>
      <c r="AA589" s="64"/>
      <c r="AB589" s="64"/>
      <c r="AC589" s="64"/>
      <c r="AD589" s="64"/>
      <c r="AE589" s="64"/>
      <c r="AF589" s="64"/>
    </row>
    <row r="590" spans="18:32">
      <c r="R590" s="64"/>
      <c r="S590" s="64"/>
      <c r="T590" s="65"/>
      <c r="U590" s="66"/>
      <c r="V590" s="66"/>
      <c r="W590" s="64"/>
      <c r="X590" s="64"/>
      <c r="Y590" s="64"/>
      <c r="Z590" s="64"/>
      <c r="AA590" s="64"/>
      <c r="AB590" s="64"/>
      <c r="AC590" s="64"/>
      <c r="AD590" s="64"/>
      <c r="AE590" s="64"/>
      <c r="AF590" s="64"/>
    </row>
    <row r="591" spans="18:32">
      <c r="R591" s="64"/>
      <c r="S591" s="64"/>
      <c r="T591" s="65"/>
      <c r="U591" s="66"/>
      <c r="V591" s="66"/>
      <c r="W591" s="64"/>
      <c r="X591" s="64"/>
      <c r="Y591" s="64"/>
      <c r="Z591" s="64"/>
      <c r="AA591" s="64"/>
      <c r="AB591" s="64"/>
      <c r="AC591" s="64"/>
      <c r="AD591" s="64"/>
      <c r="AE591" s="64"/>
      <c r="AF591" s="64"/>
    </row>
    <row r="592" spans="18:32">
      <c r="R592" s="64"/>
      <c r="S592" s="64"/>
      <c r="T592" s="65"/>
      <c r="U592" s="66"/>
      <c r="V592" s="66"/>
      <c r="W592" s="64"/>
      <c r="X592" s="64"/>
      <c r="Y592" s="64"/>
      <c r="Z592" s="64"/>
      <c r="AA592" s="64"/>
      <c r="AB592" s="64"/>
      <c r="AC592" s="64"/>
      <c r="AD592" s="64"/>
      <c r="AE592" s="64"/>
      <c r="AF592" s="64"/>
    </row>
    <row r="593" spans="18:32">
      <c r="R593" s="64"/>
      <c r="S593" s="64"/>
      <c r="T593" s="65"/>
      <c r="U593" s="66"/>
      <c r="V593" s="66"/>
      <c r="W593" s="64"/>
      <c r="X593" s="64"/>
      <c r="Y593" s="64"/>
      <c r="Z593" s="64"/>
      <c r="AA593" s="64"/>
      <c r="AB593" s="64"/>
      <c r="AC593" s="64"/>
      <c r="AD593" s="64"/>
      <c r="AE593" s="64"/>
      <c r="AF593" s="64"/>
    </row>
    <row r="594" spans="18:32">
      <c r="R594" s="64"/>
      <c r="S594" s="64"/>
      <c r="T594" s="65"/>
      <c r="U594" s="66"/>
      <c r="V594" s="66"/>
      <c r="W594" s="64"/>
      <c r="X594" s="64"/>
      <c r="Y594" s="64"/>
      <c r="Z594" s="64"/>
      <c r="AA594" s="64"/>
      <c r="AB594" s="64"/>
      <c r="AC594" s="64"/>
      <c r="AD594" s="64"/>
      <c r="AE594" s="64"/>
      <c r="AF594" s="64"/>
    </row>
    <row r="595" spans="18:32">
      <c r="R595" s="64"/>
      <c r="S595" s="64"/>
      <c r="T595" s="65"/>
      <c r="U595" s="66"/>
      <c r="V595" s="66"/>
      <c r="W595" s="64"/>
      <c r="X595" s="64"/>
      <c r="Y595" s="64"/>
      <c r="Z595" s="64"/>
      <c r="AA595" s="64"/>
      <c r="AB595" s="64"/>
      <c r="AC595" s="64"/>
      <c r="AD595" s="64"/>
      <c r="AE595" s="64"/>
      <c r="AF595" s="64"/>
    </row>
    <row r="596" spans="18:32">
      <c r="R596" s="64"/>
      <c r="S596" s="64"/>
      <c r="T596" s="65"/>
      <c r="U596" s="66"/>
      <c r="V596" s="66"/>
      <c r="W596" s="64"/>
      <c r="X596" s="64"/>
      <c r="Y596" s="64"/>
      <c r="Z596" s="64"/>
      <c r="AA596" s="64"/>
      <c r="AB596" s="64"/>
      <c r="AC596" s="64"/>
      <c r="AD596" s="64"/>
      <c r="AE596" s="64"/>
      <c r="AF596" s="64"/>
    </row>
    <row r="597" spans="18:32">
      <c r="R597" s="64"/>
      <c r="S597" s="64"/>
      <c r="T597" s="65"/>
      <c r="U597" s="66"/>
      <c r="V597" s="66"/>
      <c r="W597" s="64"/>
      <c r="X597" s="64"/>
      <c r="Y597" s="64"/>
      <c r="Z597" s="64"/>
      <c r="AA597" s="64"/>
      <c r="AB597" s="64"/>
      <c r="AC597" s="64"/>
      <c r="AD597" s="64"/>
      <c r="AE597" s="64"/>
      <c r="AF597" s="64"/>
    </row>
    <row r="598" spans="18:32">
      <c r="R598" s="64"/>
      <c r="S598" s="64"/>
      <c r="T598" s="65"/>
      <c r="U598" s="66"/>
      <c r="V598" s="66"/>
      <c r="W598" s="64"/>
      <c r="X598" s="64"/>
      <c r="Y598" s="64"/>
      <c r="Z598" s="64"/>
      <c r="AA598" s="64"/>
      <c r="AB598" s="64"/>
      <c r="AC598" s="64"/>
      <c r="AD598" s="64"/>
      <c r="AE598" s="64"/>
      <c r="AF598" s="64"/>
    </row>
    <row r="599" spans="18:32">
      <c r="R599" s="64"/>
      <c r="S599" s="64"/>
      <c r="T599" s="65"/>
      <c r="U599" s="66"/>
      <c r="V599" s="66"/>
      <c r="W599" s="64"/>
      <c r="X599" s="64"/>
      <c r="Y599" s="64"/>
      <c r="Z599" s="64"/>
      <c r="AA599" s="64"/>
      <c r="AB599" s="64"/>
      <c r="AC599" s="64"/>
      <c r="AD599" s="64"/>
      <c r="AE599" s="64"/>
      <c r="AF599" s="64"/>
    </row>
    <row r="600" spans="18:32">
      <c r="R600" s="64"/>
      <c r="S600" s="64"/>
      <c r="T600" s="65"/>
      <c r="U600" s="66"/>
      <c r="V600" s="66"/>
      <c r="W600" s="64"/>
      <c r="X600" s="64"/>
      <c r="Y600" s="64"/>
      <c r="Z600" s="64"/>
      <c r="AA600" s="64"/>
      <c r="AB600" s="64"/>
      <c r="AC600" s="64"/>
      <c r="AD600" s="64"/>
      <c r="AE600" s="64"/>
      <c r="AF600" s="64"/>
    </row>
    <row r="601" spans="18:32">
      <c r="R601" s="64"/>
      <c r="S601" s="64"/>
      <c r="T601" s="65"/>
      <c r="U601" s="66"/>
      <c r="V601" s="66"/>
      <c r="W601" s="64"/>
      <c r="X601" s="64"/>
      <c r="Y601" s="64"/>
      <c r="Z601" s="64"/>
      <c r="AA601" s="64"/>
      <c r="AB601" s="64"/>
      <c r="AC601" s="64"/>
      <c r="AD601" s="64"/>
      <c r="AE601" s="64"/>
      <c r="AF601" s="64"/>
    </row>
    <row r="602" spans="18:32">
      <c r="R602" s="64"/>
      <c r="S602" s="64"/>
      <c r="T602" s="65"/>
      <c r="U602" s="66"/>
      <c r="V602" s="66"/>
      <c r="W602" s="64"/>
      <c r="X602" s="64"/>
      <c r="Y602" s="64"/>
      <c r="Z602" s="64"/>
      <c r="AA602" s="64"/>
      <c r="AB602" s="64"/>
      <c r="AC602" s="64"/>
      <c r="AD602" s="64"/>
      <c r="AE602" s="64"/>
      <c r="AF602" s="64"/>
    </row>
    <row r="603" spans="18:32">
      <c r="R603" s="64"/>
      <c r="S603" s="64"/>
      <c r="T603" s="65"/>
      <c r="U603" s="66"/>
      <c r="V603" s="66"/>
      <c r="W603" s="64"/>
      <c r="X603" s="64"/>
      <c r="Y603" s="64"/>
      <c r="Z603" s="64"/>
      <c r="AA603" s="64"/>
      <c r="AB603" s="64"/>
      <c r="AC603" s="64"/>
      <c r="AD603" s="64"/>
      <c r="AE603" s="64"/>
      <c r="AF603" s="64"/>
    </row>
    <row r="604" spans="18:32">
      <c r="R604" s="64"/>
      <c r="S604" s="64"/>
      <c r="T604" s="65"/>
      <c r="U604" s="66"/>
      <c r="V604" s="66"/>
      <c r="W604" s="64"/>
      <c r="X604" s="64"/>
      <c r="Y604" s="64"/>
      <c r="Z604" s="64"/>
      <c r="AA604" s="64"/>
      <c r="AB604" s="64"/>
      <c r="AC604" s="64"/>
      <c r="AD604" s="64"/>
      <c r="AE604" s="64"/>
      <c r="AF604" s="64"/>
    </row>
    <row r="605" spans="18:32">
      <c r="R605" s="64"/>
      <c r="S605" s="64"/>
      <c r="T605" s="65"/>
      <c r="U605" s="66"/>
      <c r="V605" s="66"/>
      <c r="W605" s="64"/>
      <c r="X605" s="64"/>
      <c r="Y605" s="64"/>
      <c r="Z605" s="64"/>
      <c r="AA605" s="64"/>
      <c r="AB605" s="64"/>
      <c r="AC605" s="64"/>
      <c r="AD605" s="64"/>
      <c r="AE605" s="64"/>
      <c r="AF605" s="64"/>
    </row>
    <row r="606" spans="18:32">
      <c r="R606" s="64"/>
      <c r="S606" s="64"/>
      <c r="T606" s="65"/>
      <c r="U606" s="66"/>
      <c r="V606" s="66"/>
      <c r="W606" s="64"/>
      <c r="X606" s="64"/>
      <c r="Y606" s="64"/>
      <c r="Z606" s="64"/>
      <c r="AA606" s="64"/>
      <c r="AB606" s="64"/>
      <c r="AC606" s="64"/>
      <c r="AD606" s="64"/>
      <c r="AE606" s="64"/>
      <c r="AF606" s="64"/>
    </row>
    <row r="607" spans="18:32">
      <c r="R607" s="64"/>
      <c r="S607" s="64"/>
      <c r="T607" s="65"/>
      <c r="U607" s="66"/>
      <c r="V607" s="66"/>
      <c r="W607" s="64"/>
      <c r="X607" s="64"/>
      <c r="Y607" s="64"/>
      <c r="Z607" s="64"/>
      <c r="AA607" s="64"/>
      <c r="AB607" s="64"/>
      <c r="AC607" s="64"/>
      <c r="AD607" s="64"/>
      <c r="AE607" s="64"/>
      <c r="AF607" s="64"/>
    </row>
    <row r="608" spans="18:32">
      <c r="R608" s="64"/>
      <c r="S608" s="64"/>
      <c r="T608" s="65"/>
      <c r="U608" s="66"/>
      <c r="V608" s="66"/>
      <c r="W608" s="64"/>
      <c r="X608" s="64"/>
      <c r="Y608" s="64"/>
      <c r="Z608" s="64"/>
      <c r="AA608" s="64"/>
      <c r="AB608" s="64"/>
      <c r="AC608" s="64"/>
      <c r="AD608" s="64"/>
      <c r="AE608" s="64"/>
      <c r="AF608" s="64"/>
    </row>
    <row r="609" spans="18:32">
      <c r="R609" s="64"/>
      <c r="S609" s="64"/>
      <c r="T609" s="65"/>
      <c r="U609" s="66"/>
      <c r="V609" s="66"/>
      <c r="W609" s="64"/>
      <c r="X609" s="64"/>
      <c r="Y609" s="64"/>
      <c r="Z609" s="64"/>
      <c r="AA609" s="64"/>
      <c r="AB609" s="64"/>
      <c r="AC609" s="64"/>
      <c r="AD609" s="64"/>
      <c r="AE609" s="64"/>
      <c r="AF609" s="64"/>
    </row>
    <row r="610" spans="18:32">
      <c r="R610" s="64"/>
      <c r="S610" s="64"/>
      <c r="T610" s="65"/>
      <c r="U610" s="66"/>
      <c r="V610" s="66"/>
      <c r="W610" s="64"/>
      <c r="X610" s="64"/>
      <c r="Y610" s="64"/>
      <c r="Z610" s="64"/>
      <c r="AA610" s="64"/>
      <c r="AB610" s="64"/>
      <c r="AC610" s="64"/>
      <c r="AD610" s="64"/>
      <c r="AE610" s="64"/>
      <c r="AF610" s="64"/>
    </row>
    <row r="611" spans="18:32">
      <c r="R611" s="64"/>
      <c r="S611" s="64"/>
      <c r="T611" s="65"/>
      <c r="U611" s="66"/>
      <c r="V611" s="66"/>
      <c r="W611" s="64"/>
      <c r="X611" s="64"/>
      <c r="Y611" s="64"/>
      <c r="Z611" s="64"/>
      <c r="AA611" s="64"/>
      <c r="AB611" s="64"/>
      <c r="AC611" s="64"/>
      <c r="AD611" s="64"/>
      <c r="AE611" s="64"/>
      <c r="AF611" s="64"/>
    </row>
    <row r="612" spans="18:32">
      <c r="R612" s="64"/>
      <c r="S612" s="64"/>
      <c r="T612" s="65"/>
      <c r="U612" s="66"/>
      <c r="V612" s="66"/>
      <c r="W612" s="64"/>
      <c r="X612" s="64"/>
      <c r="Y612" s="64"/>
      <c r="Z612" s="64"/>
      <c r="AA612" s="64"/>
      <c r="AB612" s="64"/>
      <c r="AC612" s="64"/>
      <c r="AD612" s="64"/>
      <c r="AE612" s="64"/>
      <c r="AF612" s="64"/>
    </row>
    <row r="613" spans="18:32">
      <c r="R613" s="64"/>
      <c r="S613" s="64"/>
      <c r="T613" s="65"/>
      <c r="U613" s="66"/>
      <c r="V613" s="66"/>
      <c r="W613" s="64"/>
      <c r="X613" s="64"/>
      <c r="Y613" s="64"/>
      <c r="Z613" s="64"/>
      <c r="AA613" s="64"/>
      <c r="AB613" s="64"/>
      <c r="AC613" s="64"/>
      <c r="AD613" s="64"/>
      <c r="AE613" s="64"/>
      <c r="AF613" s="64"/>
    </row>
    <row r="614" spans="18:32">
      <c r="R614" s="64"/>
      <c r="S614" s="64"/>
      <c r="T614" s="65"/>
      <c r="U614" s="66"/>
      <c r="V614" s="66"/>
      <c r="W614" s="64"/>
      <c r="X614" s="64"/>
      <c r="Y614" s="64"/>
      <c r="Z614" s="64"/>
      <c r="AA614" s="64"/>
      <c r="AB614" s="64"/>
      <c r="AC614" s="64"/>
      <c r="AD614" s="64"/>
      <c r="AE614" s="64"/>
      <c r="AF614" s="64"/>
    </row>
    <row r="615" spans="18:32">
      <c r="R615" s="64"/>
      <c r="S615" s="64"/>
      <c r="T615" s="65"/>
      <c r="U615" s="66"/>
      <c r="V615" s="66"/>
      <c r="W615" s="64"/>
      <c r="X615" s="64"/>
      <c r="Y615" s="64"/>
      <c r="Z615" s="64"/>
      <c r="AA615" s="64"/>
      <c r="AB615" s="64"/>
      <c r="AC615" s="64"/>
      <c r="AD615" s="64"/>
      <c r="AE615" s="64"/>
      <c r="AF615" s="64"/>
    </row>
    <row r="616" spans="18:32">
      <c r="R616" s="64"/>
      <c r="S616" s="64"/>
      <c r="T616" s="65"/>
      <c r="U616" s="66"/>
      <c r="V616" s="66"/>
      <c r="W616" s="64"/>
      <c r="X616" s="64"/>
      <c r="Y616" s="64"/>
      <c r="Z616" s="64"/>
      <c r="AA616" s="64"/>
      <c r="AB616" s="64"/>
      <c r="AC616" s="64"/>
      <c r="AD616" s="64"/>
      <c r="AE616" s="64"/>
      <c r="AF616" s="64"/>
    </row>
    <row r="617" spans="18:32">
      <c r="R617" s="64"/>
      <c r="S617" s="64"/>
      <c r="T617" s="65"/>
      <c r="U617" s="66"/>
      <c r="V617" s="66"/>
      <c r="W617" s="64"/>
      <c r="X617" s="64"/>
      <c r="Y617" s="64"/>
      <c r="Z617" s="64"/>
      <c r="AA617" s="64"/>
      <c r="AB617" s="64"/>
      <c r="AC617" s="64"/>
      <c r="AD617" s="64"/>
      <c r="AE617" s="64"/>
      <c r="AF617" s="64"/>
    </row>
    <row r="618" spans="18:32">
      <c r="R618" s="64"/>
      <c r="S618" s="64"/>
      <c r="T618" s="65"/>
      <c r="U618" s="66"/>
      <c r="V618" s="66"/>
      <c r="W618" s="64"/>
      <c r="X618" s="64"/>
      <c r="Y618" s="64"/>
      <c r="Z618" s="64"/>
      <c r="AA618" s="64"/>
      <c r="AB618" s="64"/>
      <c r="AC618" s="64"/>
      <c r="AD618" s="64"/>
      <c r="AE618" s="64"/>
      <c r="AF618" s="64"/>
    </row>
    <row r="619" spans="18:32">
      <c r="R619" s="64"/>
      <c r="S619" s="64"/>
      <c r="T619" s="65"/>
      <c r="U619" s="66"/>
      <c r="V619" s="66"/>
      <c r="W619" s="64"/>
      <c r="X619" s="64"/>
      <c r="Y619" s="64"/>
      <c r="Z619" s="64"/>
      <c r="AA619" s="64"/>
      <c r="AB619" s="64"/>
      <c r="AC619" s="64"/>
      <c r="AD619" s="64"/>
      <c r="AE619" s="64"/>
      <c r="AF619" s="64"/>
    </row>
    <row r="620" spans="18:32">
      <c r="R620" s="64"/>
      <c r="S620" s="64"/>
      <c r="T620" s="65"/>
      <c r="U620" s="66"/>
      <c r="V620" s="66"/>
      <c r="W620" s="64"/>
      <c r="X620" s="64"/>
      <c r="Y620" s="64"/>
      <c r="Z620" s="64"/>
      <c r="AA620" s="64"/>
      <c r="AB620" s="64"/>
      <c r="AC620" s="64"/>
      <c r="AD620" s="64"/>
      <c r="AE620" s="64"/>
      <c r="AF620" s="64"/>
    </row>
    <row r="621" spans="18:32">
      <c r="R621" s="64"/>
      <c r="S621" s="64"/>
      <c r="T621" s="65"/>
      <c r="U621" s="66"/>
      <c r="V621" s="66"/>
      <c r="W621" s="64"/>
      <c r="X621" s="64"/>
      <c r="Y621" s="64"/>
      <c r="Z621" s="64"/>
      <c r="AA621" s="64"/>
      <c r="AB621" s="64"/>
      <c r="AC621" s="64"/>
      <c r="AD621" s="64"/>
      <c r="AE621" s="64"/>
      <c r="AF621" s="64"/>
    </row>
    <row r="622" spans="18:32">
      <c r="R622" s="64"/>
      <c r="S622" s="64"/>
      <c r="T622" s="65"/>
      <c r="U622" s="66"/>
      <c r="V622" s="66"/>
      <c r="W622" s="64"/>
      <c r="X622" s="64"/>
      <c r="Y622" s="64"/>
      <c r="Z622" s="64"/>
      <c r="AA622" s="64"/>
      <c r="AB622" s="64"/>
      <c r="AC622" s="64"/>
      <c r="AD622" s="64"/>
      <c r="AE622" s="64"/>
      <c r="AF622" s="64"/>
    </row>
    <row r="623" spans="18:32">
      <c r="R623" s="64"/>
      <c r="S623" s="64"/>
      <c r="T623" s="65"/>
      <c r="U623" s="66"/>
      <c r="V623" s="66"/>
      <c r="W623" s="64"/>
      <c r="X623" s="64"/>
      <c r="Y623" s="64"/>
      <c r="Z623" s="64"/>
      <c r="AA623" s="64"/>
      <c r="AB623" s="64"/>
      <c r="AC623" s="64"/>
      <c r="AD623" s="64"/>
      <c r="AE623" s="64"/>
      <c r="AF623" s="64"/>
    </row>
    <row r="624" spans="18:32">
      <c r="R624" s="64"/>
      <c r="S624" s="64"/>
      <c r="T624" s="65"/>
      <c r="U624" s="66"/>
      <c r="V624" s="66"/>
      <c r="W624" s="64"/>
      <c r="X624" s="64"/>
      <c r="Y624" s="64"/>
      <c r="Z624" s="64"/>
      <c r="AA624" s="64"/>
      <c r="AB624" s="64"/>
      <c r="AC624" s="64"/>
      <c r="AD624" s="64"/>
      <c r="AE624" s="64"/>
      <c r="AF624" s="64"/>
    </row>
    <row r="625" spans="18:32">
      <c r="R625" s="64"/>
      <c r="S625" s="64"/>
      <c r="T625" s="65"/>
      <c r="U625" s="66"/>
      <c r="V625" s="66"/>
      <c r="W625" s="64"/>
      <c r="X625" s="64"/>
      <c r="Y625" s="64"/>
      <c r="Z625" s="64"/>
      <c r="AA625" s="64"/>
      <c r="AB625" s="64"/>
      <c r="AC625" s="64"/>
      <c r="AD625" s="64"/>
      <c r="AE625" s="64"/>
      <c r="AF625" s="64"/>
    </row>
    <row r="626" spans="18:32">
      <c r="R626" s="64"/>
      <c r="S626" s="64"/>
      <c r="T626" s="65"/>
      <c r="U626" s="66"/>
      <c r="V626" s="66"/>
      <c r="W626" s="64"/>
      <c r="X626" s="64"/>
      <c r="Y626" s="64"/>
      <c r="Z626" s="64"/>
      <c r="AA626" s="64"/>
      <c r="AB626" s="64"/>
      <c r="AC626" s="64"/>
      <c r="AD626" s="64"/>
      <c r="AE626" s="64"/>
      <c r="AF626" s="64"/>
    </row>
    <row r="627" spans="18:32">
      <c r="R627" s="64"/>
      <c r="S627" s="64"/>
      <c r="T627" s="65"/>
      <c r="U627" s="66"/>
      <c r="V627" s="66"/>
      <c r="W627" s="64"/>
      <c r="X627" s="64"/>
      <c r="Y627" s="64"/>
      <c r="Z627" s="64"/>
      <c r="AA627" s="64"/>
      <c r="AB627" s="64"/>
      <c r="AC627" s="64"/>
      <c r="AD627" s="64"/>
      <c r="AE627" s="64"/>
      <c r="AF627" s="64"/>
    </row>
    <row r="628" spans="18:32">
      <c r="R628" s="64"/>
      <c r="S628" s="64"/>
      <c r="T628" s="65"/>
      <c r="U628" s="66"/>
      <c r="V628" s="66"/>
      <c r="W628" s="64"/>
      <c r="X628" s="64"/>
      <c r="Y628" s="64"/>
      <c r="Z628" s="64"/>
      <c r="AA628" s="64"/>
      <c r="AB628" s="64"/>
      <c r="AC628" s="64"/>
      <c r="AD628" s="64"/>
      <c r="AE628" s="64"/>
      <c r="AF628" s="64"/>
    </row>
    <row r="629" spans="18:32">
      <c r="R629" s="64"/>
      <c r="S629" s="64"/>
      <c r="T629" s="65"/>
      <c r="U629" s="66"/>
      <c r="V629" s="66"/>
      <c r="W629" s="64"/>
      <c r="X629" s="64"/>
      <c r="Y629" s="64"/>
      <c r="Z629" s="64"/>
      <c r="AA629" s="64"/>
      <c r="AB629" s="64"/>
      <c r="AC629" s="64"/>
      <c r="AD629" s="64"/>
      <c r="AE629" s="64"/>
      <c r="AF629" s="64"/>
    </row>
    <row r="630" spans="18:32">
      <c r="R630" s="64"/>
      <c r="S630" s="64"/>
      <c r="T630" s="65"/>
      <c r="U630" s="66"/>
      <c r="V630" s="66"/>
      <c r="W630" s="64"/>
      <c r="X630" s="64"/>
      <c r="Y630" s="64"/>
      <c r="Z630" s="64"/>
      <c r="AA630" s="64"/>
      <c r="AB630" s="64"/>
      <c r="AC630" s="64"/>
      <c r="AD630" s="64"/>
      <c r="AE630" s="64"/>
      <c r="AF630" s="64"/>
    </row>
    <row r="631" spans="18:32">
      <c r="R631" s="64"/>
      <c r="S631" s="64"/>
      <c r="T631" s="65"/>
      <c r="U631" s="66"/>
      <c r="V631" s="66"/>
      <c r="W631" s="64"/>
      <c r="X631" s="64"/>
      <c r="Y631" s="64"/>
      <c r="Z631" s="64"/>
      <c r="AA631" s="64"/>
      <c r="AB631" s="64"/>
      <c r="AC631" s="64"/>
      <c r="AD631" s="64"/>
      <c r="AE631" s="64"/>
      <c r="AF631" s="64"/>
    </row>
    <row r="632" spans="18:32">
      <c r="R632" s="64"/>
      <c r="S632" s="64"/>
      <c r="T632" s="65"/>
      <c r="U632" s="66"/>
      <c r="V632" s="66"/>
      <c r="W632" s="64"/>
      <c r="X632" s="64"/>
      <c r="Y632" s="64"/>
      <c r="Z632" s="64"/>
      <c r="AA632" s="64"/>
      <c r="AB632" s="64"/>
      <c r="AC632" s="64"/>
      <c r="AD632" s="64"/>
      <c r="AE632" s="64"/>
      <c r="AF632" s="64"/>
    </row>
    <row r="633" spans="18:32">
      <c r="R633" s="64"/>
      <c r="S633" s="64"/>
      <c r="T633" s="65"/>
      <c r="U633" s="66"/>
      <c r="V633" s="66"/>
      <c r="W633" s="64"/>
      <c r="X633" s="64"/>
      <c r="Y633" s="64"/>
      <c r="Z633" s="64"/>
      <c r="AA633" s="64"/>
      <c r="AB633" s="64"/>
      <c r="AC633" s="64"/>
      <c r="AD633" s="64"/>
      <c r="AE633" s="64"/>
      <c r="AF633" s="64"/>
    </row>
    <row r="634" spans="18:32">
      <c r="R634" s="64"/>
      <c r="S634" s="64"/>
      <c r="T634" s="65"/>
      <c r="U634" s="66"/>
      <c r="V634" s="66"/>
      <c r="W634" s="64"/>
      <c r="X634" s="64"/>
      <c r="Y634" s="64"/>
      <c r="Z634" s="64"/>
      <c r="AA634" s="64"/>
      <c r="AB634" s="64"/>
      <c r="AC634" s="64"/>
      <c r="AD634" s="64"/>
      <c r="AE634" s="64"/>
      <c r="AF634" s="64"/>
    </row>
    <row r="635" spans="18:32">
      <c r="R635" s="64"/>
      <c r="S635" s="64"/>
      <c r="T635" s="65"/>
      <c r="U635" s="66"/>
      <c r="V635" s="66"/>
      <c r="W635" s="64"/>
      <c r="X635" s="64"/>
      <c r="Y635" s="64"/>
      <c r="Z635" s="64"/>
      <c r="AA635" s="64"/>
      <c r="AB635" s="64"/>
      <c r="AC635" s="64"/>
      <c r="AD635" s="64"/>
      <c r="AE635" s="64"/>
      <c r="AF635" s="64"/>
    </row>
    <row r="636" spans="18:32">
      <c r="R636" s="64"/>
      <c r="S636" s="64"/>
      <c r="T636" s="65"/>
      <c r="U636" s="66"/>
      <c r="V636" s="66"/>
      <c r="W636" s="64"/>
      <c r="X636" s="64"/>
      <c r="Y636" s="64"/>
      <c r="Z636" s="64"/>
      <c r="AA636" s="64"/>
      <c r="AB636" s="64"/>
      <c r="AC636" s="64"/>
      <c r="AD636" s="64"/>
      <c r="AE636" s="64"/>
      <c r="AF636" s="64"/>
    </row>
    <row r="637" spans="18:32">
      <c r="R637" s="64"/>
      <c r="S637" s="64"/>
      <c r="T637" s="65"/>
      <c r="U637" s="66"/>
      <c r="V637" s="66"/>
      <c r="W637" s="64"/>
      <c r="X637" s="64"/>
      <c r="Y637" s="64"/>
      <c r="Z637" s="64"/>
      <c r="AA637" s="64"/>
      <c r="AB637" s="64"/>
      <c r="AC637" s="64"/>
      <c r="AD637" s="64"/>
      <c r="AE637" s="64"/>
      <c r="AF637" s="64"/>
    </row>
    <row r="638" spans="18:32">
      <c r="R638" s="64"/>
      <c r="S638" s="64"/>
      <c r="T638" s="65"/>
      <c r="U638" s="66"/>
      <c r="V638" s="66"/>
      <c r="W638" s="64"/>
      <c r="X638" s="64"/>
      <c r="Y638" s="64"/>
      <c r="Z638" s="64"/>
      <c r="AA638" s="64"/>
      <c r="AB638" s="64"/>
      <c r="AC638" s="64"/>
      <c r="AD638" s="64"/>
      <c r="AE638" s="64"/>
      <c r="AF638" s="64"/>
    </row>
    <row r="639" spans="18:32">
      <c r="R639" s="64"/>
      <c r="S639" s="64"/>
      <c r="T639" s="65"/>
      <c r="U639" s="66"/>
      <c r="V639" s="66"/>
      <c r="W639" s="64"/>
      <c r="X639" s="64"/>
      <c r="Y639" s="64"/>
      <c r="Z639" s="64"/>
      <c r="AA639" s="64"/>
      <c r="AB639" s="64"/>
      <c r="AC639" s="64"/>
      <c r="AD639" s="64"/>
      <c r="AE639" s="64"/>
      <c r="AF639" s="64"/>
    </row>
    <row r="640" spans="18:32">
      <c r="R640" s="64"/>
      <c r="S640" s="64"/>
      <c r="T640" s="65"/>
      <c r="U640" s="66"/>
      <c r="V640" s="66"/>
      <c r="W640" s="64"/>
      <c r="X640" s="64"/>
      <c r="Y640" s="64"/>
      <c r="Z640" s="64"/>
      <c r="AA640" s="64"/>
      <c r="AB640" s="64"/>
      <c r="AC640" s="64"/>
      <c r="AD640" s="64"/>
      <c r="AE640" s="64"/>
      <c r="AF640" s="64"/>
    </row>
    <row r="641" spans="18:32">
      <c r="R641" s="64"/>
      <c r="S641" s="64"/>
      <c r="T641" s="65"/>
      <c r="U641" s="66"/>
      <c r="V641" s="66"/>
      <c r="W641" s="64"/>
      <c r="X641" s="64"/>
      <c r="Y641" s="64"/>
      <c r="Z641" s="64"/>
      <c r="AA641" s="64"/>
      <c r="AB641" s="64"/>
      <c r="AC641" s="64"/>
      <c r="AD641" s="64"/>
      <c r="AE641" s="64"/>
      <c r="AF641" s="64"/>
    </row>
    <row r="642" spans="18:32">
      <c r="R642" s="64"/>
      <c r="S642" s="64"/>
      <c r="T642" s="65"/>
      <c r="U642" s="66"/>
      <c r="V642" s="66"/>
      <c r="W642" s="64"/>
      <c r="X642" s="64"/>
      <c r="Y642" s="64"/>
      <c r="Z642" s="64"/>
      <c r="AA642" s="64"/>
      <c r="AB642" s="64"/>
      <c r="AC642" s="64"/>
      <c r="AD642" s="64"/>
      <c r="AE642" s="64"/>
      <c r="AF642" s="64"/>
    </row>
    <row r="643" spans="18:32">
      <c r="R643" s="64"/>
      <c r="S643" s="64"/>
      <c r="T643" s="65"/>
      <c r="U643" s="66"/>
      <c r="V643" s="66"/>
      <c r="W643" s="64"/>
      <c r="X643" s="64"/>
      <c r="Y643" s="64"/>
      <c r="Z643" s="64"/>
      <c r="AA643" s="64"/>
      <c r="AB643" s="64"/>
      <c r="AC643" s="64"/>
      <c r="AD643" s="64"/>
      <c r="AE643" s="64"/>
      <c r="AF643" s="64"/>
    </row>
    <row r="644" spans="18:32">
      <c r="R644" s="64"/>
      <c r="S644" s="64"/>
      <c r="T644" s="65"/>
      <c r="U644" s="66"/>
      <c r="V644" s="66"/>
      <c r="W644" s="64"/>
      <c r="X644" s="64"/>
      <c r="Y644" s="64"/>
      <c r="Z644" s="64"/>
      <c r="AA644" s="64"/>
      <c r="AB644" s="64"/>
      <c r="AC644" s="64"/>
      <c r="AD644" s="64"/>
      <c r="AE644" s="64"/>
      <c r="AF644" s="64"/>
    </row>
    <row r="645" spans="18:32">
      <c r="R645" s="64"/>
      <c r="S645" s="64"/>
      <c r="T645" s="65"/>
      <c r="U645" s="66"/>
      <c r="V645" s="66"/>
      <c r="W645" s="64"/>
      <c r="X645" s="64"/>
      <c r="Y645" s="64"/>
      <c r="Z645" s="64"/>
      <c r="AA645" s="64"/>
      <c r="AB645" s="64"/>
      <c r="AC645" s="64"/>
      <c r="AD645" s="64"/>
      <c r="AE645" s="64"/>
      <c r="AF645" s="64"/>
    </row>
    <row r="646" spans="18:32">
      <c r="R646" s="64"/>
      <c r="S646" s="64"/>
      <c r="T646" s="65"/>
      <c r="U646" s="66"/>
      <c r="V646" s="66"/>
      <c r="W646" s="64"/>
      <c r="X646" s="64"/>
      <c r="Y646" s="64"/>
      <c r="Z646" s="64"/>
      <c r="AA646" s="64"/>
      <c r="AB646" s="64"/>
      <c r="AC646" s="64"/>
      <c r="AD646" s="64"/>
      <c r="AE646" s="64"/>
      <c r="AF646" s="64"/>
    </row>
    <row r="647" spans="18:32">
      <c r="R647" s="64"/>
      <c r="S647" s="64"/>
      <c r="T647" s="65"/>
      <c r="U647" s="66"/>
      <c r="V647" s="66"/>
      <c r="W647" s="64"/>
      <c r="X647" s="64"/>
      <c r="Y647" s="64"/>
      <c r="Z647" s="64"/>
      <c r="AA647" s="64"/>
      <c r="AB647" s="64"/>
      <c r="AC647" s="64"/>
      <c r="AD647" s="64"/>
      <c r="AE647" s="64"/>
      <c r="AF647" s="64"/>
    </row>
    <row r="648" spans="18:32">
      <c r="R648" s="64"/>
      <c r="S648" s="64"/>
      <c r="T648" s="65"/>
      <c r="U648" s="66"/>
      <c r="V648" s="66"/>
      <c r="W648" s="64"/>
      <c r="X648" s="64"/>
      <c r="Y648" s="64"/>
      <c r="Z648" s="64"/>
      <c r="AA648" s="64"/>
      <c r="AB648" s="64"/>
      <c r="AC648" s="64"/>
      <c r="AD648" s="64"/>
      <c r="AE648" s="64"/>
      <c r="AF648" s="64"/>
    </row>
    <row r="649" spans="18:32">
      <c r="R649" s="64"/>
      <c r="S649" s="64"/>
      <c r="T649" s="65"/>
      <c r="U649" s="66"/>
      <c r="V649" s="66"/>
      <c r="W649" s="64"/>
      <c r="X649" s="64"/>
      <c r="Y649" s="64"/>
      <c r="Z649" s="64"/>
      <c r="AA649" s="64"/>
      <c r="AB649" s="64"/>
      <c r="AC649" s="64"/>
      <c r="AD649" s="64"/>
      <c r="AE649" s="64"/>
      <c r="AF649" s="64"/>
    </row>
    <row r="650" spans="18:32">
      <c r="R650" s="64"/>
      <c r="S650" s="64"/>
      <c r="T650" s="65"/>
      <c r="U650" s="66"/>
      <c r="V650" s="66"/>
      <c r="W650" s="64"/>
      <c r="X650" s="64"/>
      <c r="Y650" s="64"/>
      <c r="Z650" s="64"/>
      <c r="AA650" s="64"/>
      <c r="AB650" s="64"/>
      <c r="AC650" s="64"/>
      <c r="AD650" s="64"/>
      <c r="AE650" s="64"/>
      <c r="AF650" s="64"/>
    </row>
    <row r="651" spans="18:32">
      <c r="R651" s="64"/>
      <c r="S651" s="64"/>
      <c r="T651" s="65"/>
      <c r="U651" s="66"/>
      <c r="V651" s="66"/>
      <c r="W651" s="64"/>
      <c r="X651" s="64"/>
      <c r="Y651" s="64"/>
      <c r="Z651" s="64"/>
      <c r="AA651" s="64"/>
      <c r="AB651" s="64"/>
      <c r="AC651" s="64"/>
      <c r="AD651" s="64"/>
      <c r="AE651" s="64"/>
      <c r="AF651" s="64"/>
    </row>
    <row r="652" spans="18:32">
      <c r="R652" s="64"/>
      <c r="S652" s="64"/>
      <c r="T652" s="65"/>
      <c r="U652" s="66"/>
      <c r="V652" s="66"/>
      <c r="W652" s="64"/>
      <c r="X652" s="64"/>
      <c r="Y652" s="64"/>
      <c r="Z652" s="64"/>
      <c r="AA652" s="64"/>
      <c r="AB652" s="64"/>
      <c r="AC652" s="64"/>
      <c r="AD652" s="64"/>
      <c r="AE652" s="64"/>
      <c r="AF652" s="64"/>
    </row>
    <row r="653" spans="18:32">
      <c r="R653" s="64"/>
      <c r="S653" s="64"/>
      <c r="T653" s="65"/>
      <c r="U653" s="66"/>
      <c r="V653" s="66"/>
      <c r="W653" s="64"/>
      <c r="X653" s="64"/>
      <c r="Y653" s="64"/>
      <c r="Z653" s="64"/>
      <c r="AA653" s="64"/>
      <c r="AB653" s="64"/>
      <c r="AC653" s="64"/>
      <c r="AD653" s="64"/>
      <c r="AE653" s="64"/>
      <c r="AF653" s="64"/>
    </row>
    <row r="654" spans="18:32">
      <c r="R654" s="64"/>
      <c r="S654" s="64"/>
      <c r="T654" s="65"/>
      <c r="U654" s="66"/>
      <c r="V654" s="66"/>
      <c r="W654" s="64"/>
      <c r="X654" s="64"/>
      <c r="Y654" s="64"/>
      <c r="Z654" s="64"/>
      <c r="AA654" s="64"/>
      <c r="AB654" s="64"/>
      <c r="AC654" s="64"/>
      <c r="AD654" s="64"/>
      <c r="AE654" s="64"/>
      <c r="AF654" s="64"/>
    </row>
    <row r="655" spans="18:32">
      <c r="R655" s="64"/>
      <c r="S655" s="64"/>
      <c r="T655" s="65"/>
      <c r="U655" s="66"/>
      <c r="V655" s="66"/>
      <c r="W655" s="64"/>
      <c r="X655" s="64"/>
      <c r="Y655" s="64"/>
      <c r="Z655" s="64"/>
      <c r="AA655" s="64"/>
      <c r="AB655" s="64"/>
      <c r="AC655" s="64"/>
      <c r="AD655" s="64"/>
      <c r="AE655" s="64"/>
      <c r="AF655" s="64"/>
    </row>
    <row r="656" spans="18:32">
      <c r="R656" s="64"/>
      <c r="S656" s="64"/>
      <c r="T656" s="65"/>
      <c r="U656" s="66"/>
      <c r="V656" s="66"/>
      <c r="W656" s="64"/>
      <c r="X656" s="64"/>
      <c r="Y656" s="64"/>
      <c r="Z656" s="64"/>
      <c r="AA656" s="64"/>
      <c r="AB656" s="64"/>
      <c r="AC656" s="64"/>
      <c r="AD656" s="64"/>
      <c r="AE656" s="64"/>
      <c r="AF656" s="64"/>
    </row>
    <row r="657" spans="18:32">
      <c r="R657" s="64"/>
      <c r="S657" s="64"/>
      <c r="T657" s="65"/>
      <c r="U657" s="66"/>
      <c r="V657" s="66"/>
      <c r="W657" s="64"/>
      <c r="X657" s="64"/>
      <c r="Y657" s="64"/>
      <c r="Z657" s="64"/>
      <c r="AA657" s="64"/>
      <c r="AB657" s="64"/>
      <c r="AC657" s="64"/>
      <c r="AD657" s="64"/>
      <c r="AE657" s="64"/>
      <c r="AF657" s="64"/>
    </row>
    <row r="658" spans="18:32">
      <c r="R658" s="64"/>
      <c r="S658" s="64"/>
      <c r="T658" s="65"/>
      <c r="U658" s="66"/>
      <c r="V658" s="66"/>
      <c r="W658" s="64"/>
      <c r="X658" s="64"/>
      <c r="Y658" s="64"/>
      <c r="Z658" s="64"/>
      <c r="AA658" s="64"/>
      <c r="AB658" s="64"/>
      <c r="AC658" s="64"/>
      <c r="AD658" s="64"/>
      <c r="AE658" s="64"/>
      <c r="AF658" s="64"/>
    </row>
    <row r="659" spans="18:32">
      <c r="R659" s="64"/>
      <c r="S659" s="64"/>
      <c r="T659" s="65"/>
      <c r="U659" s="66"/>
      <c r="V659" s="66"/>
      <c r="W659" s="64"/>
      <c r="X659" s="64"/>
      <c r="Y659" s="64"/>
      <c r="Z659" s="64"/>
      <c r="AA659" s="64"/>
      <c r="AB659" s="64"/>
      <c r="AC659" s="64"/>
      <c r="AD659" s="64"/>
      <c r="AE659" s="64"/>
      <c r="AF659" s="64"/>
    </row>
    <row r="660" spans="18:32">
      <c r="R660" s="64"/>
      <c r="S660" s="64"/>
      <c r="T660" s="65"/>
      <c r="U660" s="66"/>
      <c r="V660" s="66"/>
      <c r="W660" s="64"/>
      <c r="X660" s="64"/>
      <c r="Y660" s="64"/>
      <c r="Z660" s="64"/>
      <c r="AA660" s="64"/>
      <c r="AB660" s="64"/>
      <c r="AC660" s="64"/>
      <c r="AD660" s="64"/>
      <c r="AE660" s="64"/>
      <c r="AF660" s="64"/>
    </row>
    <row r="661" spans="18:32">
      <c r="R661" s="64"/>
      <c r="S661" s="64"/>
      <c r="T661" s="65"/>
      <c r="U661" s="66"/>
      <c r="V661" s="66"/>
      <c r="W661" s="64"/>
      <c r="X661" s="64"/>
      <c r="Y661" s="64"/>
      <c r="Z661" s="64"/>
      <c r="AA661" s="64"/>
      <c r="AB661" s="64"/>
      <c r="AC661" s="64"/>
      <c r="AD661" s="64"/>
      <c r="AE661" s="64"/>
      <c r="AF661" s="64"/>
    </row>
    <row r="662" spans="18:32">
      <c r="R662" s="64"/>
      <c r="S662" s="64"/>
      <c r="T662" s="65"/>
      <c r="U662" s="66"/>
      <c r="V662" s="66"/>
      <c r="W662" s="64"/>
      <c r="X662" s="64"/>
      <c r="Y662" s="64"/>
      <c r="Z662" s="64"/>
      <c r="AA662" s="64"/>
      <c r="AB662" s="64"/>
      <c r="AC662" s="64"/>
      <c r="AD662" s="64"/>
      <c r="AE662" s="64"/>
      <c r="AF662" s="64"/>
    </row>
    <row r="663" spans="18:32">
      <c r="R663" s="64"/>
      <c r="S663" s="64"/>
      <c r="T663" s="65"/>
      <c r="U663" s="66"/>
      <c r="V663" s="66"/>
      <c r="W663" s="64"/>
      <c r="X663" s="64"/>
      <c r="Y663" s="64"/>
      <c r="Z663" s="64"/>
      <c r="AA663" s="64"/>
      <c r="AB663" s="64"/>
      <c r="AC663" s="64"/>
      <c r="AD663" s="64"/>
      <c r="AE663" s="64"/>
      <c r="AF663" s="64"/>
    </row>
    <row r="664" spans="18:32">
      <c r="R664" s="64"/>
      <c r="S664" s="64"/>
      <c r="T664" s="65"/>
      <c r="U664" s="66"/>
      <c r="V664" s="66"/>
      <c r="W664" s="64"/>
      <c r="X664" s="64"/>
      <c r="Y664" s="64"/>
      <c r="Z664" s="64"/>
      <c r="AA664" s="64"/>
      <c r="AB664" s="64"/>
      <c r="AC664" s="64"/>
      <c r="AD664" s="64"/>
      <c r="AE664" s="64"/>
      <c r="AF664" s="64"/>
    </row>
    <row r="665" spans="18:32">
      <c r="R665" s="64"/>
      <c r="S665" s="64"/>
      <c r="T665" s="65"/>
      <c r="U665" s="66"/>
      <c r="V665" s="66"/>
      <c r="W665" s="64"/>
      <c r="X665" s="64"/>
      <c r="Y665" s="64"/>
      <c r="Z665" s="64"/>
      <c r="AA665" s="64"/>
      <c r="AB665" s="64"/>
      <c r="AC665" s="64"/>
      <c r="AD665" s="64"/>
      <c r="AE665" s="64"/>
      <c r="AF665" s="64"/>
    </row>
    <row r="666" spans="18:32">
      <c r="R666" s="64"/>
      <c r="S666" s="64"/>
      <c r="T666" s="65"/>
      <c r="U666" s="66"/>
      <c r="V666" s="66"/>
      <c r="W666" s="64"/>
      <c r="X666" s="64"/>
      <c r="Y666" s="64"/>
      <c r="Z666" s="64"/>
      <c r="AA666" s="64"/>
      <c r="AB666" s="64"/>
      <c r="AC666" s="64"/>
      <c r="AD666" s="64"/>
      <c r="AE666" s="64"/>
      <c r="AF666" s="64"/>
    </row>
    <row r="667" spans="18:32">
      <c r="R667" s="64"/>
      <c r="S667" s="64"/>
      <c r="T667" s="65"/>
      <c r="U667" s="66"/>
      <c r="V667" s="66"/>
      <c r="W667" s="64"/>
      <c r="X667" s="64"/>
      <c r="Y667" s="64"/>
      <c r="Z667" s="64"/>
      <c r="AA667" s="64"/>
      <c r="AB667" s="64"/>
      <c r="AC667" s="64"/>
      <c r="AD667" s="64"/>
      <c r="AE667" s="64"/>
      <c r="AF667" s="64"/>
    </row>
    <row r="668" spans="18:32">
      <c r="R668" s="64"/>
      <c r="S668" s="64"/>
      <c r="T668" s="65"/>
      <c r="U668" s="66"/>
      <c r="V668" s="66"/>
      <c r="W668" s="64"/>
      <c r="X668" s="64"/>
      <c r="Y668" s="64"/>
      <c r="Z668" s="64"/>
      <c r="AA668" s="64"/>
      <c r="AB668" s="64"/>
      <c r="AC668" s="64"/>
      <c r="AD668" s="64"/>
      <c r="AE668" s="64"/>
      <c r="AF668" s="64"/>
    </row>
    <row r="669" spans="18:32">
      <c r="R669" s="64"/>
      <c r="S669" s="64"/>
      <c r="T669" s="65"/>
      <c r="U669" s="66"/>
      <c r="V669" s="66"/>
      <c r="W669" s="64"/>
      <c r="X669" s="64"/>
      <c r="Y669" s="64"/>
      <c r="Z669" s="64"/>
      <c r="AA669" s="64"/>
      <c r="AB669" s="64"/>
      <c r="AC669" s="64"/>
      <c r="AD669" s="64"/>
      <c r="AE669" s="64"/>
      <c r="AF669" s="64"/>
    </row>
    <row r="670" spans="18:32">
      <c r="R670" s="64"/>
      <c r="S670" s="64"/>
      <c r="T670" s="65"/>
      <c r="U670" s="66"/>
      <c r="V670" s="66"/>
      <c r="W670" s="64"/>
      <c r="X670" s="64"/>
      <c r="Y670" s="64"/>
      <c r="Z670" s="64"/>
      <c r="AA670" s="64"/>
      <c r="AB670" s="64"/>
      <c r="AC670" s="64"/>
      <c r="AD670" s="64"/>
      <c r="AE670" s="64"/>
      <c r="AF670" s="64"/>
    </row>
    <row r="671" spans="18:32">
      <c r="R671" s="64"/>
      <c r="S671" s="64"/>
      <c r="T671" s="65"/>
      <c r="U671" s="66"/>
      <c r="V671" s="66"/>
      <c r="W671" s="64"/>
      <c r="X671" s="64"/>
      <c r="Y671" s="64"/>
      <c r="Z671" s="64"/>
      <c r="AA671" s="64"/>
      <c r="AB671" s="64"/>
      <c r="AC671" s="64"/>
      <c r="AD671" s="64"/>
      <c r="AE671" s="64"/>
      <c r="AF671" s="64"/>
    </row>
    <row r="672" spans="18:32">
      <c r="R672" s="64"/>
      <c r="S672" s="64"/>
      <c r="T672" s="65"/>
      <c r="U672" s="66"/>
      <c r="V672" s="66"/>
      <c r="W672" s="64"/>
      <c r="X672" s="64"/>
      <c r="Y672" s="64"/>
      <c r="Z672" s="64"/>
      <c r="AA672" s="64"/>
      <c r="AB672" s="64"/>
      <c r="AC672" s="64"/>
      <c r="AD672" s="64"/>
      <c r="AE672" s="64"/>
      <c r="AF672" s="64"/>
    </row>
    <row r="673" spans="18:32">
      <c r="R673" s="64"/>
      <c r="S673" s="64"/>
      <c r="T673" s="65"/>
      <c r="U673" s="66"/>
      <c r="V673" s="66"/>
      <c r="W673" s="64"/>
      <c r="X673" s="64"/>
      <c r="Y673" s="64"/>
      <c r="Z673" s="64"/>
      <c r="AA673" s="64"/>
      <c r="AB673" s="64"/>
      <c r="AC673" s="64"/>
      <c r="AD673" s="64"/>
      <c r="AE673" s="64"/>
      <c r="AF673" s="64"/>
    </row>
    <row r="674" spans="18:32">
      <c r="R674" s="64"/>
      <c r="S674" s="64"/>
      <c r="T674" s="65"/>
      <c r="U674" s="66"/>
      <c r="V674" s="66"/>
      <c r="W674" s="64"/>
      <c r="X674" s="64"/>
      <c r="Y674" s="64"/>
      <c r="Z674" s="64"/>
      <c r="AA674" s="64"/>
      <c r="AB674" s="64"/>
      <c r="AC674" s="64"/>
      <c r="AD674" s="64"/>
      <c r="AE674" s="64"/>
      <c r="AF674" s="64"/>
    </row>
    <row r="675" spans="18:32">
      <c r="R675" s="64"/>
      <c r="S675" s="64"/>
      <c r="T675" s="65"/>
      <c r="U675" s="66"/>
      <c r="V675" s="66"/>
      <c r="W675" s="64"/>
      <c r="X675" s="64"/>
      <c r="Y675" s="64"/>
      <c r="Z675" s="64"/>
      <c r="AA675" s="64"/>
      <c r="AB675" s="64"/>
      <c r="AC675" s="64"/>
      <c r="AD675" s="64"/>
      <c r="AE675" s="64"/>
      <c r="AF675" s="64"/>
    </row>
    <row r="676" spans="18:32">
      <c r="R676" s="64"/>
      <c r="S676" s="64"/>
      <c r="T676" s="65"/>
      <c r="U676" s="66"/>
      <c r="V676" s="66"/>
      <c r="W676" s="64"/>
      <c r="X676" s="64"/>
      <c r="Y676" s="64"/>
      <c r="Z676" s="64"/>
      <c r="AA676" s="64"/>
      <c r="AB676" s="64"/>
      <c r="AC676" s="64"/>
      <c r="AD676" s="64"/>
      <c r="AE676" s="64"/>
      <c r="AF676" s="64"/>
    </row>
    <row r="677" spans="18:32">
      <c r="R677" s="64"/>
      <c r="S677" s="64"/>
      <c r="T677" s="65"/>
      <c r="U677" s="66"/>
      <c r="V677" s="66"/>
      <c r="W677" s="64"/>
      <c r="X677" s="64"/>
      <c r="Y677" s="64"/>
      <c r="Z677" s="64"/>
      <c r="AA677" s="64"/>
      <c r="AB677" s="64"/>
      <c r="AC677" s="64"/>
      <c r="AD677" s="64"/>
      <c r="AE677" s="64"/>
      <c r="AF677" s="64"/>
    </row>
    <row r="678" spans="18:32">
      <c r="R678" s="64"/>
      <c r="S678" s="64"/>
      <c r="T678" s="65"/>
      <c r="U678" s="66"/>
      <c r="V678" s="66"/>
      <c r="W678" s="64"/>
      <c r="X678" s="64"/>
      <c r="Y678" s="64"/>
      <c r="Z678" s="64"/>
      <c r="AA678" s="64"/>
      <c r="AB678" s="64"/>
      <c r="AC678" s="64"/>
      <c r="AD678" s="64"/>
      <c r="AE678" s="64"/>
      <c r="AF678" s="64"/>
    </row>
    <row r="679" spans="18:32">
      <c r="R679" s="64"/>
      <c r="S679" s="64"/>
      <c r="T679" s="65"/>
      <c r="U679" s="66"/>
      <c r="V679" s="66"/>
      <c r="W679" s="64"/>
      <c r="X679" s="64"/>
      <c r="Y679" s="64"/>
      <c r="Z679" s="64"/>
      <c r="AA679" s="64"/>
      <c r="AB679" s="64"/>
      <c r="AC679" s="64"/>
      <c r="AD679" s="64"/>
      <c r="AE679" s="64"/>
      <c r="AF679" s="64"/>
    </row>
    <row r="680" spans="18:32">
      <c r="R680" s="64"/>
      <c r="S680" s="64"/>
      <c r="T680" s="65"/>
      <c r="U680" s="66"/>
      <c r="V680" s="66"/>
      <c r="W680" s="64"/>
      <c r="X680" s="64"/>
      <c r="Y680" s="64"/>
      <c r="Z680" s="64"/>
      <c r="AA680" s="64"/>
      <c r="AB680" s="64"/>
      <c r="AC680" s="64"/>
      <c r="AD680" s="64"/>
      <c r="AE680" s="64"/>
      <c r="AF680" s="64"/>
    </row>
    <row r="681" spans="18:32">
      <c r="R681" s="64"/>
      <c r="S681" s="64"/>
      <c r="T681" s="65"/>
      <c r="U681" s="66"/>
      <c r="V681" s="66"/>
      <c r="W681" s="64"/>
      <c r="X681" s="64"/>
      <c r="Y681" s="64"/>
      <c r="Z681" s="64"/>
      <c r="AA681" s="64"/>
      <c r="AB681" s="64"/>
      <c r="AC681" s="64"/>
      <c r="AD681" s="64"/>
      <c r="AE681" s="64"/>
      <c r="AF681" s="64"/>
    </row>
    <row r="682" spans="18:32">
      <c r="R682" s="64"/>
      <c r="S682" s="64"/>
      <c r="T682" s="65"/>
      <c r="U682" s="66"/>
      <c r="V682" s="66"/>
      <c r="W682" s="64"/>
      <c r="X682" s="64"/>
      <c r="Y682" s="64"/>
      <c r="Z682" s="64"/>
      <c r="AA682" s="64"/>
      <c r="AB682" s="64"/>
      <c r="AC682" s="64"/>
      <c r="AD682" s="64"/>
      <c r="AE682" s="64"/>
      <c r="AF682" s="64"/>
    </row>
    <row r="683" spans="18:32">
      <c r="R683" s="64"/>
      <c r="S683" s="64"/>
      <c r="T683" s="65"/>
      <c r="U683" s="66"/>
      <c r="V683" s="66"/>
      <c r="W683" s="64"/>
      <c r="X683" s="64"/>
      <c r="Y683" s="64"/>
      <c r="Z683" s="64"/>
      <c r="AA683" s="64"/>
      <c r="AB683" s="64"/>
      <c r="AC683" s="64"/>
      <c r="AD683" s="64"/>
      <c r="AE683" s="64"/>
      <c r="AF683" s="64"/>
    </row>
    <row r="684" spans="18:32">
      <c r="R684" s="64"/>
      <c r="S684" s="64"/>
      <c r="T684" s="65"/>
      <c r="U684" s="66"/>
      <c r="V684" s="66"/>
      <c r="W684" s="64"/>
      <c r="X684" s="64"/>
      <c r="Y684" s="64"/>
      <c r="Z684" s="64"/>
      <c r="AA684" s="64"/>
      <c r="AB684" s="64"/>
      <c r="AC684" s="64"/>
      <c r="AD684" s="64"/>
      <c r="AE684" s="64"/>
      <c r="AF684" s="64"/>
    </row>
    <row r="685" spans="18:32">
      <c r="R685" s="64"/>
      <c r="S685" s="64"/>
      <c r="T685" s="65"/>
      <c r="U685" s="66"/>
      <c r="V685" s="66"/>
      <c r="W685" s="64"/>
      <c r="X685" s="64"/>
      <c r="Y685" s="64"/>
      <c r="Z685" s="64"/>
      <c r="AA685" s="64"/>
      <c r="AB685" s="64"/>
      <c r="AC685" s="64"/>
      <c r="AD685" s="64"/>
      <c r="AE685" s="64"/>
      <c r="AF685" s="64"/>
    </row>
    <row r="686" spans="18:32">
      <c r="R686" s="64"/>
      <c r="S686" s="64"/>
      <c r="T686" s="65"/>
      <c r="U686" s="66"/>
      <c r="V686" s="66"/>
      <c r="W686" s="64"/>
      <c r="X686" s="64"/>
      <c r="Y686" s="64"/>
      <c r="Z686" s="64"/>
      <c r="AA686" s="64"/>
      <c r="AB686" s="64"/>
      <c r="AC686" s="64"/>
      <c r="AD686" s="64"/>
      <c r="AE686" s="64"/>
      <c r="AF686" s="64"/>
    </row>
    <row r="687" spans="18:32">
      <c r="R687" s="64"/>
      <c r="S687" s="64"/>
      <c r="T687" s="65"/>
      <c r="U687" s="66"/>
      <c r="V687" s="66"/>
      <c r="W687" s="64"/>
      <c r="X687" s="64"/>
      <c r="Y687" s="64"/>
      <c r="Z687" s="64"/>
      <c r="AA687" s="64"/>
      <c r="AB687" s="64"/>
      <c r="AC687" s="64"/>
      <c r="AD687" s="64"/>
      <c r="AE687" s="64"/>
      <c r="AF687" s="64"/>
    </row>
    <row r="688" spans="18:32">
      <c r="R688" s="64"/>
      <c r="S688" s="64"/>
      <c r="T688" s="65"/>
      <c r="U688" s="66"/>
      <c r="V688" s="66"/>
      <c r="W688" s="64"/>
      <c r="X688" s="64"/>
      <c r="Y688" s="64"/>
      <c r="Z688" s="64"/>
      <c r="AA688" s="64"/>
      <c r="AB688" s="64"/>
      <c r="AC688" s="64"/>
      <c r="AD688" s="64"/>
      <c r="AE688" s="64"/>
      <c r="AF688" s="64"/>
    </row>
    <row r="689" spans="18:32">
      <c r="R689" s="64"/>
      <c r="S689" s="64"/>
      <c r="T689" s="65"/>
      <c r="U689" s="66"/>
      <c r="V689" s="66"/>
      <c r="W689" s="64"/>
      <c r="X689" s="64"/>
      <c r="Y689" s="64"/>
      <c r="Z689" s="64"/>
      <c r="AA689" s="64"/>
      <c r="AB689" s="64"/>
      <c r="AC689" s="64"/>
      <c r="AD689" s="64"/>
      <c r="AE689" s="64"/>
      <c r="AF689" s="64"/>
    </row>
    <row r="690" spans="18:32">
      <c r="R690" s="64"/>
      <c r="S690" s="64"/>
      <c r="T690" s="65"/>
      <c r="U690" s="66"/>
      <c r="V690" s="66"/>
      <c r="W690" s="64"/>
      <c r="X690" s="64"/>
      <c r="Y690" s="64"/>
      <c r="Z690" s="64"/>
      <c r="AA690" s="64"/>
      <c r="AB690" s="64"/>
      <c r="AC690" s="64"/>
      <c r="AD690" s="64"/>
      <c r="AE690" s="64"/>
      <c r="AF690" s="64"/>
    </row>
    <row r="691" spans="18:32">
      <c r="R691" s="64"/>
      <c r="S691" s="64"/>
      <c r="T691" s="65"/>
      <c r="U691" s="66"/>
      <c r="V691" s="66"/>
      <c r="W691" s="64"/>
      <c r="X691" s="64"/>
      <c r="Y691" s="64"/>
      <c r="Z691" s="64"/>
      <c r="AA691" s="64"/>
      <c r="AB691" s="64"/>
      <c r="AC691" s="64"/>
      <c r="AD691" s="64"/>
      <c r="AE691" s="64"/>
      <c r="AF691" s="64"/>
    </row>
    <row r="692" spans="18:32">
      <c r="R692" s="64"/>
      <c r="S692" s="64"/>
      <c r="T692" s="65"/>
      <c r="U692" s="66"/>
      <c r="V692" s="66"/>
      <c r="W692" s="64"/>
      <c r="X692" s="64"/>
      <c r="Y692" s="64"/>
      <c r="Z692" s="64"/>
      <c r="AA692" s="64"/>
      <c r="AB692" s="64"/>
      <c r="AC692" s="64"/>
      <c r="AD692" s="64"/>
      <c r="AE692" s="64"/>
      <c r="AF692" s="64"/>
    </row>
    <row r="693" spans="18:32">
      <c r="R693" s="64"/>
      <c r="S693" s="64"/>
      <c r="T693" s="65"/>
      <c r="U693" s="66"/>
      <c r="V693" s="66"/>
      <c r="W693" s="64"/>
      <c r="X693" s="64"/>
      <c r="Y693" s="64"/>
      <c r="Z693" s="64"/>
      <c r="AA693" s="64"/>
      <c r="AB693" s="64"/>
      <c r="AC693" s="64"/>
      <c r="AD693" s="64"/>
      <c r="AE693" s="64"/>
      <c r="AF693" s="64"/>
    </row>
    <row r="694" spans="18:32">
      <c r="R694" s="64"/>
      <c r="S694" s="64"/>
      <c r="T694" s="65"/>
      <c r="U694" s="66"/>
      <c r="V694" s="66"/>
      <c r="W694" s="64"/>
      <c r="X694" s="64"/>
      <c r="Y694" s="64"/>
      <c r="Z694" s="64"/>
      <c r="AA694" s="64"/>
      <c r="AB694" s="64"/>
      <c r="AC694" s="64"/>
      <c r="AD694" s="64"/>
      <c r="AE694" s="64"/>
      <c r="AF694" s="64"/>
    </row>
    <row r="695" spans="18:32">
      <c r="R695" s="64"/>
      <c r="S695" s="64"/>
      <c r="T695" s="65"/>
      <c r="U695" s="66"/>
      <c r="V695" s="66"/>
      <c r="W695" s="64"/>
      <c r="X695" s="64"/>
      <c r="Y695" s="64"/>
      <c r="Z695" s="64"/>
      <c r="AA695" s="64"/>
      <c r="AB695" s="64"/>
      <c r="AC695" s="64"/>
      <c r="AD695" s="64"/>
      <c r="AE695" s="64"/>
      <c r="AF695" s="64"/>
    </row>
    <row r="696" spans="18:32">
      <c r="R696" s="64"/>
      <c r="S696" s="64"/>
      <c r="T696" s="65"/>
      <c r="U696" s="66"/>
      <c r="V696" s="66"/>
      <c r="W696" s="64"/>
      <c r="X696" s="64"/>
      <c r="Y696" s="64"/>
      <c r="Z696" s="64"/>
      <c r="AA696" s="64"/>
      <c r="AB696" s="64"/>
      <c r="AC696" s="64"/>
      <c r="AD696" s="64"/>
      <c r="AE696" s="64"/>
      <c r="AF696" s="64"/>
    </row>
    <row r="697" spans="18:32">
      <c r="R697" s="64"/>
      <c r="S697" s="64"/>
      <c r="T697" s="65"/>
      <c r="U697" s="66"/>
      <c r="V697" s="66"/>
      <c r="W697" s="64"/>
      <c r="X697" s="64"/>
      <c r="Y697" s="64"/>
      <c r="Z697" s="64"/>
      <c r="AA697" s="64"/>
      <c r="AB697" s="64"/>
      <c r="AC697" s="64"/>
      <c r="AD697" s="64"/>
      <c r="AE697" s="64"/>
      <c r="AF697" s="64"/>
    </row>
    <row r="698" spans="18:32">
      <c r="R698" s="64"/>
      <c r="S698" s="64"/>
      <c r="T698" s="65"/>
      <c r="U698" s="66"/>
      <c r="V698" s="66"/>
      <c r="W698" s="64"/>
      <c r="X698" s="64"/>
      <c r="Y698" s="64"/>
      <c r="Z698" s="64"/>
      <c r="AA698" s="64"/>
      <c r="AB698" s="64"/>
      <c r="AC698" s="64"/>
      <c r="AD698" s="64"/>
      <c r="AE698" s="64"/>
      <c r="AF698" s="64"/>
    </row>
    <row r="699" spans="18:32">
      <c r="R699" s="64"/>
      <c r="S699" s="64"/>
      <c r="T699" s="65"/>
      <c r="U699" s="66"/>
      <c r="V699" s="66"/>
      <c r="W699" s="64"/>
      <c r="X699" s="64"/>
      <c r="Y699" s="64"/>
      <c r="Z699" s="64"/>
      <c r="AA699" s="64"/>
      <c r="AB699" s="64"/>
      <c r="AC699" s="64"/>
      <c r="AD699" s="64"/>
      <c r="AE699" s="64"/>
      <c r="AF699" s="64"/>
    </row>
    <row r="700" spans="18:32">
      <c r="R700" s="64"/>
      <c r="S700" s="64"/>
      <c r="T700" s="65"/>
      <c r="U700" s="66"/>
      <c r="V700" s="66"/>
      <c r="W700" s="64"/>
      <c r="X700" s="64"/>
      <c r="Y700" s="64"/>
      <c r="Z700" s="64"/>
      <c r="AA700" s="64"/>
      <c r="AB700" s="64"/>
      <c r="AC700" s="64"/>
      <c r="AD700" s="64"/>
      <c r="AE700" s="64"/>
      <c r="AF700" s="64"/>
    </row>
    <row r="701" spans="18:32">
      <c r="R701" s="64"/>
      <c r="S701" s="64"/>
      <c r="T701" s="65"/>
      <c r="U701" s="66"/>
      <c r="V701" s="66"/>
      <c r="W701" s="64"/>
      <c r="X701" s="64"/>
      <c r="Y701" s="64"/>
      <c r="Z701" s="64"/>
      <c r="AA701" s="64"/>
      <c r="AB701" s="64"/>
      <c r="AC701" s="64"/>
      <c r="AD701" s="64"/>
      <c r="AE701" s="64"/>
      <c r="AF701" s="64"/>
    </row>
    <row r="702" spans="18:32">
      <c r="R702" s="64"/>
      <c r="S702" s="64"/>
      <c r="T702" s="65"/>
      <c r="U702" s="66"/>
      <c r="V702" s="66"/>
      <c r="W702" s="64"/>
      <c r="X702" s="64"/>
      <c r="Y702" s="64"/>
      <c r="Z702" s="64"/>
      <c r="AA702" s="64"/>
      <c r="AB702" s="64"/>
      <c r="AC702" s="64"/>
      <c r="AD702" s="64"/>
      <c r="AE702" s="64"/>
      <c r="AF702" s="64"/>
    </row>
    <row r="703" spans="18:32">
      <c r="R703" s="64"/>
      <c r="S703" s="64"/>
      <c r="T703" s="65"/>
      <c r="U703" s="66"/>
      <c r="V703" s="66"/>
      <c r="W703" s="64"/>
      <c r="X703" s="64"/>
      <c r="Y703" s="64"/>
      <c r="Z703" s="64"/>
      <c r="AA703" s="64"/>
      <c r="AB703" s="64"/>
      <c r="AC703" s="64"/>
      <c r="AD703" s="64"/>
      <c r="AE703" s="64"/>
      <c r="AF703" s="64"/>
    </row>
    <row r="704" spans="18:32">
      <c r="R704" s="64"/>
      <c r="S704" s="64"/>
      <c r="T704" s="65"/>
      <c r="U704" s="66"/>
      <c r="V704" s="66"/>
      <c r="W704" s="64"/>
      <c r="X704" s="64"/>
      <c r="Y704" s="64"/>
      <c r="Z704" s="64"/>
      <c r="AA704" s="64"/>
      <c r="AB704" s="64"/>
      <c r="AC704" s="64"/>
      <c r="AD704" s="64"/>
      <c r="AE704" s="64"/>
      <c r="AF704" s="64"/>
    </row>
    <row r="705" spans="18:32">
      <c r="R705" s="64"/>
      <c r="S705" s="64"/>
      <c r="T705" s="65"/>
      <c r="U705" s="66"/>
      <c r="V705" s="66"/>
      <c r="W705" s="64"/>
      <c r="X705" s="64"/>
      <c r="Y705" s="64"/>
      <c r="Z705" s="64"/>
      <c r="AA705" s="64"/>
      <c r="AB705" s="64"/>
      <c r="AC705" s="64"/>
      <c r="AD705" s="64"/>
      <c r="AE705" s="64"/>
      <c r="AF705" s="64"/>
    </row>
    <row r="706" spans="18:32">
      <c r="R706" s="64"/>
      <c r="S706" s="64"/>
      <c r="T706" s="65"/>
      <c r="U706" s="66"/>
      <c r="V706" s="66"/>
      <c r="W706" s="64"/>
      <c r="X706" s="64"/>
      <c r="Y706" s="64"/>
      <c r="Z706" s="64"/>
      <c r="AA706" s="64"/>
      <c r="AB706" s="64"/>
      <c r="AC706" s="64"/>
      <c r="AD706" s="64"/>
      <c r="AE706" s="64"/>
      <c r="AF706" s="64"/>
    </row>
    <row r="707" spans="18:32">
      <c r="R707" s="64"/>
      <c r="S707" s="64"/>
      <c r="T707" s="65"/>
      <c r="U707" s="66"/>
      <c r="V707" s="66"/>
      <c r="W707" s="64"/>
      <c r="X707" s="64"/>
      <c r="Y707" s="64"/>
      <c r="Z707" s="64"/>
      <c r="AA707" s="64"/>
      <c r="AB707" s="64"/>
      <c r="AC707" s="64"/>
      <c r="AD707" s="64"/>
      <c r="AE707" s="64"/>
      <c r="AF707" s="64"/>
    </row>
    <row r="708" spans="18:32">
      <c r="R708" s="64"/>
      <c r="S708" s="64"/>
      <c r="T708" s="65"/>
      <c r="U708" s="66"/>
      <c r="V708" s="66"/>
      <c r="W708" s="64"/>
      <c r="X708" s="64"/>
      <c r="Y708" s="64"/>
      <c r="Z708" s="64"/>
      <c r="AA708" s="64"/>
      <c r="AB708" s="64"/>
      <c r="AC708" s="64"/>
      <c r="AD708" s="64"/>
      <c r="AE708" s="64"/>
      <c r="AF708" s="64"/>
    </row>
    <row r="709" spans="18:32">
      <c r="R709" s="64"/>
      <c r="S709" s="64"/>
      <c r="T709" s="65"/>
      <c r="U709" s="66"/>
      <c r="V709" s="66"/>
      <c r="W709" s="64"/>
      <c r="X709" s="64"/>
      <c r="Y709" s="64"/>
      <c r="Z709" s="64"/>
      <c r="AA709" s="64"/>
      <c r="AB709" s="64"/>
      <c r="AC709" s="64"/>
      <c r="AD709" s="64"/>
      <c r="AE709" s="64"/>
      <c r="AF709" s="64"/>
    </row>
    <row r="710" spans="18:32">
      <c r="R710" s="64"/>
      <c r="S710" s="64"/>
      <c r="T710" s="65"/>
      <c r="U710" s="66"/>
      <c r="V710" s="66"/>
      <c r="W710" s="64"/>
      <c r="X710" s="64"/>
      <c r="Y710" s="64"/>
      <c r="Z710" s="64"/>
      <c r="AA710" s="64"/>
      <c r="AB710" s="64"/>
      <c r="AC710" s="64"/>
      <c r="AD710" s="64"/>
      <c r="AE710" s="64"/>
      <c r="AF710" s="64"/>
    </row>
    <row r="711" spans="18:32">
      <c r="R711" s="64"/>
      <c r="S711" s="64"/>
      <c r="T711" s="65"/>
      <c r="U711" s="66"/>
      <c r="V711" s="66"/>
      <c r="W711" s="64"/>
      <c r="X711" s="64"/>
      <c r="Y711" s="64"/>
      <c r="Z711" s="64"/>
      <c r="AA711" s="64"/>
      <c r="AB711" s="64"/>
      <c r="AC711" s="64"/>
      <c r="AD711" s="64"/>
      <c r="AE711" s="64"/>
      <c r="AF711" s="64"/>
    </row>
    <row r="712" spans="18:32">
      <c r="R712" s="64"/>
      <c r="S712" s="64"/>
      <c r="T712" s="65"/>
      <c r="U712" s="66"/>
      <c r="V712" s="66"/>
      <c r="W712" s="64"/>
      <c r="X712" s="64"/>
      <c r="Y712" s="64"/>
      <c r="Z712" s="64"/>
      <c r="AA712" s="64"/>
      <c r="AB712" s="64"/>
      <c r="AC712" s="64"/>
      <c r="AD712" s="64"/>
      <c r="AE712" s="64"/>
      <c r="AF712" s="64"/>
    </row>
    <row r="713" spans="18:32">
      <c r="R713" s="64"/>
      <c r="S713" s="64"/>
      <c r="T713" s="65"/>
      <c r="U713" s="66"/>
      <c r="V713" s="66"/>
      <c r="W713" s="64"/>
      <c r="X713" s="64"/>
      <c r="Y713" s="64"/>
      <c r="Z713" s="64"/>
      <c r="AA713" s="64"/>
      <c r="AB713" s="64"/>
      <c r="AC713" s="64"/>
      <c r="AD713" s="64"/>
      <c r="AE713" s="64"/>
      <c r="AF713" s="64"/>
    </row>
    <row r="714" spans="18:32">
      <c r="R714" s="64"/>
      <c r="S714" s="64"/>
      <c r="T714" s="65"/>
      <c r="U714" s="66"/>
      <c r="V714" s="66"/>
      <c r="W714" s="64"/>
      <c r="X714" s="64"/>
      <c r="Y714" s="64"/>
      <c r="Z714" s="64"/>
      <c r="AA714" s="64"/>
      <c r="AB714" s="64"/>
      <c r="AC714" s="64"/>
      <c r="AD714" s="64"/>
      <c r="AE714" s="64"/>
      <c r="AF714" s="64"/>
    </row>
    <row r="715" spans="18:32">
      <c r="R715" s="64"/>
      <c r="S715" s="64"/>
      <c r="T715" s="65"/>
      <c r="U715" s="66"/>
      <c r="V715" s="66"/>
      <c r="W715" s="64"/>
      <c r="X715" s="64"/>
      <c r="Y715" s="64"/>
      <c r="Z715" s="64"/>
      <c r="AA715" s="64"/>
      <c r="AB715" s="64"/>
      <c r="AC715" s="64"/>
      <c r="AD715" s="64"/>
      <c r="AE715" s="64"/>
      <c r="AF715" s="64"/>
    </row>
    <row r="716" spans="18:32">
      <c r="R716" s="64"/>
      <c r="S716" s="64"/>
      <c r="T716" s="65"/>
      <c r="U716" s="66"/>
      <c r="V716" s="66"/>
      <c r="W716" s="64"/>
      <c r="X716" s="64"/>
      <c r="Y716" s="64"/>
      <c r="Z716" s="64"/>
      <c r="AA716" s="64"/>
      <c r="AB716" s="64"/>
      <c r="AC716" s="64"/>
      <c r="AD716" s="64"/>
      <c r="AE716" s="64"/>
      <c r="AF716" s="64"/>
    </row>
    <row r="717" spans="18:32">
      <c r="R717" s="64"/>
      <c r="S717" s="64"/>
      <c r="T717" s="65"/>
      <c r="U717" s="66"/>
      <c r="V717" s="66"/>
      <c r="W717" s="64"/>
      <c r="X717" s="64"/>
      <c r="Y717" s="64"/>
      <c r="Z717" s="64"/>
      <c r="AA717" s="64"/>
      <c r="AB717" s="64"/>
      <c r="AC717" s="64"/>
      <c r="AD717" s="64"/>
      <c r="AE717" s="64"/>
      <c r="AF717" s="64"/>
    </row>
    <row r="718" spans="18:32">
      <c r="R718" s="64"/>
      <c r="S718" s="64"/>
      <c r="T718" s="65"/>
      <c r="U718" s="66"/>
      <c r="V718" s="66"/>
      <c r="W718" s="64"/>
      <c r="X718" s="64"/>
      <c r="Y718" s="64"/>
      <c r="Z718" s="64"/>
      <c r="AA718" s="64"/>
      <c r="AB718" s="64"/>
      <c r="AC718" s="64"/>
      <c r="AD718" s="64"/>
      <c r="AE718" s="64"/>
      <c r="AF718" s="64"/>
    </row>
    <row r="719" spans="18:32">
      <c r="R719" s="64"/>
      <c r="S719" s="64"/>
      <c r="T719" s="65"/>
      <c r="U719" s="66"/>
      <c r="V719" s="66"/>
      <c r="W719" s="64"/>
      <c r="X719" s="64"/>
      <c r="Y719" s="64"/>
      <c r="Z719" s="64"/>
      <c r="AA719" s="64"/>
      <c r="AB719" s="64"/>
      <c r="AC719" s="64"/>
      <c r="AD719" s="64"/>
      <c r="AE719" s="64"/>
      <c r="AF719" s="64"/>
    </row>
    <row r="720" spans="18:32">
      <c r="R720" s="64"/>
      <c r="S720" s="64"/>
      <c r="T720" s="65"/>
      <c r="U720" s="66"/>
      <c r="V720" s="66"/>
      <c r="W720" s="64"/>
      <c r="X720" s="64"/>
      <c r="Y720" s="64"/>
      <c r="Z720" s="64"/>
      <c r="AA720" s="64"/>
      <c r="AB720" s="64"/>
      <c r="AC720" s="64"/>
      <c r="AD720" s="64"/>
      <c r="AE720" s="64"/>
      <c r="AF720" s="64"/>
    </row>
    <row r="721" spans="18:32">
      <c r="R721" s="64"/>
      <c r="S721" s="64"/>
      <c r="T721" s="65"/>
      <c r="U721" s="66"/>
      <c r="V721" s="66"/>
      <c r="W721" s="64"/>
      <c r="X721" s="64"/>
      <c r="Y721" s="64"/>
      <c r="Z721" s="64"/>
      <c r="AA721" s="64"/>
      <c r="AB721" s="64"/>
      <c r="AC721" s="64"/>
      <c r="AD721" s="64"/>
      <c r="AE721" s="64"/>
      <c r="AF721" s="64"/>
    </row>
    <row r="722" spans="18:32">
      <c r="R722" s="64"/>
      <c r="S722" s="64"/>
      <c r="T722" s="65"/>
      <c r="U722" s="66"/>
      <c r="V722" s="66"/>
      <c r="W722" s="64"/>
      <c r="X722" s="64"/>
      <c r="Y722" s="64"/>
      <c r="Z722" s="64"/>
      <c r="AA722" s="64"/>
      <c r="AB722" s="64"/>
      <c r="AC722" s="64"/>
      <c r="AD722" s="64"/>
      <c r="AE722" s="64"/>
      <c r="AF722" s="64"/>
    </row>
    <row r="723" spans="18:32">
      <c r="R723" s="64"/>
      <c r="S723" s="64"/>
      <c r="T723" s="65"/>
      <c r="U723" s="66"/>
      <c r="V723" s="66"/>
      <c r="W723" s="64"/>
      <c r="X723" s="64"/>
      <c r="Y723" s="64"/>
      <c r="Z723" s="64"/>
      <c r="AA723" s="64"/>
      <c r="AB723" s="64"/>
      <c r="AC723" s="64"/>
      <c r="AD723" s="64"/>
      <c r="AE723" s="64"/>
      <c r="AF723" s="64"/>
    </row>
    <row r="724" spans="18:32">
      <c r="R724" s="64"/>
      <c r="S724" s="64"/>
      <c r="T724" s="65"/>
      <c r="U724" s="66"/>
      <c r="V724" s="66"/>
      <c r="W724" s="64"/>
      <c r="X724" s="64"/>
      <c r="Y724" s="64"/>
      <c r="Z724" s="64"/>
      <c r="AA724" s="64"/>
      <c r="AB724" s="64"/>
      <c r="AC724" s="64"/>
      <c r="AD724" s="64"/>
      <c r="AE724" s="64"/>
      <c r="AF724" s="64"/>
    </row>
    <row r="725" spans="18:32">
      <c r="R725" s="64"/>
      <c r="S725" s="64"/>
      <c r="T725" s="65"/>
      <c r="U725" s="66"/>
      <c r="V725" s="66"/>
      <c r="W725" s="64"/>
      <c r="X725" s="64"/>
      <c r="Y725" s="64"/>
      <c r="Z725" s="64"/>
      <c r="AA725" s="64"/>
      <c r="AB725" s="64"/>
      <c r="AC725" s="64"/>
      <c r="AD725" s="64"/>
      <c r="AE725" s="64"/>
      <c r="AF725" s="64"/>
    </row>
    <row r="726" spans="18:32">
      <c r="R726" s="64"/>
      <c r="S726" s="64"/>
      <c r="T726" s="65"/>
      <c r="U726" s="66"/>
      <c r="V726" s="66"/>
      <c r="W726" s="64"/>
      <c r="X726" s="64"/>
      <c r="Y726" s="64"/>
      <c r="Z726" s="64"/>
      <c r="AA726" s="64"/>
      <c r="AB726" s="64"/>
      <c r="AC726" s="64"/>
      <c r="AD726" s="64"/>
      <c r="AE726" s="64"/>
      <c r="AF726" s="64"/>
    </row>
    <row r="727" spans="18:32">
      <c r="R727" s="64"/>
      <c r="S727" s="64"/>
      <c r="T727" s="65"/>
      <c r="U727" s="66"/>
      <c r="V727" s="66"/>
      <c r="W727" s="64"/>
      <c r="X727" s="64"/>
      <c r="Y727" s="64"/>
      <c r="Z727" s="64"/>
      <c r="AA727" s="64"/>
      <c r="AB727" s="64"/>
      <c r="AC727" s="64"/>
      <c r="AD727" s="64"/>
      <c r="AE727" s="64"/>
      <c r="AF727" s="64"/>
    </row>
    <row r="728" spans="18:32">
      <c r="R728" s="64"/>
      <c r="S728" s="64"/>
      <c r="T728" s="65"/>
      <c r="U728" s="66"/>
      <c r="V728" s="66"/>
      <c r="W728" s="64"/>
      <c r="X728" s="64"/>
      <c r="Y728" s="64"/>
      <c r="Z728" s="64"/>
      <c r="AA728" s="64"/>
      <c r="AB728" s="64"/>
      <c r="AC728" s="64"/>
      <c r="AD728" s="64"/>
      <c r="AE728" s="64"/>
      <c r="AF728" s="64"/>
    </row>
    <row r="729" spans="18:32">
      <c r="R729" s="64"/>
      <c r="S729" s="64"/>
      <c r="T729" s="65"/>
      <c r="U729" s="66"/>
      <c r="V729" s="66"/>
      <c r="W729" s="64"/>
      <c r="X729" s="64"/>
      <c r="Y729" s="64"/>
      <c r="Z729" s="64"/>
      <c r="AA729" s="64"/>
      <c r="AB729" s="64"/>
      <c r="AC729" s="64"/>
      <c r="AD729" s="64"/>
      <c r="AE729" s="64"/>
      <c r="AF729" s="64"/>
    </row>
    <row r="730" spans="18:32">
      <c r="R730" s="64"/>
      <c r="S730" s="64"/>
      <c r="T730" s="65"/>
      <c r="U730" s="66"/>
      <c r="V730" s="66"/>
      <c r="W730" s="64"/>
      <c r="X730" s="64"/>
      <c r="Y730" s="64"/>
      <c r="Z730" s="64"/>
      <c r="AA730" s="64"/>
      <c r="AB730" s="64"/>
      <c r="AC730" s="64"/>
      <c r="AD730" s="64"/>
      <c r="AE730" s="64"/>
      <c r="AF730" s="64"/>
    </row>
    <row r="731" spans="18:32">
      <c r="R731" s="64"/>
      <c r="S731" s="64"/>
      <c r="T731" s="65"/>
      <c r="U731" s="66"/>
      <c r="V731" s="66"/>
      <c r="W731" s="64"/>
      <c r="X731" s="64"/>
      <c r="Y731" s="64"/>
      <c r="Z731" s="64"/>
      <c r="AA731" s="64"/>
      <c r="AB731" s="64"/>
      <c r="AC731" s="64"/>
      <c r="AD731" s="64"/>
      <c r="AE731" s="64"/>
      <c r="AF731" s="64"/>
    </row>
    <row r="732" spans="18:32">
      <c r="R732" s="64"/>
      <c r="S732" s="64"/>
      <c r="T732" s="65"/>
      <c r="U732" s="66"/>
      <c r="V732" s="66"/>
      <c r="W732" s="64"/>
      <c r="X732" s="64"/>
      <c r="Y732" s="64"/>
      <c r="Z732" s="64"/>
      <c r="AA732" s="64"/>
      <c r="AB732" s="64"/>
      <c r="AC732" s="64"/>
      <c r="AD732" s="64"/>
      <c r="AE732" s="64"/>
      <c r="AF732" s="64"/>
    </row>
    <row r="733" spans="18:32">
      <c r="R733" s="64"/>
      <c r="S733" s="64"/>
      <c r="T733" s="65"/>
      <c r="U733" s="66"/>
      <c r="V733" s="66"/>
      <c r="W733" s="64"/>
      <c r="X733" s="64"/>
      <c r="Y733" s="64"/>
      <c r="Z733" s="64"/>
      <c r="AA733" s="64"/>
      <c r="AB733" s="64"/>
      <c r="AC733" s="64"/>
      <c r="AD733" s="64"/>
      <c r="AE733" s="64"/>
      <c r="AF733" s="64"/>
    </row>
    <row r="734" spans="18:32">
      <c r="R734" s="64"/>
      <c r="S734" s="64"/>
      <c r="T734" s="65"/>
      <c r="U734" s="66"/>
      <c r="V734" s="66"/>
      <c r="W734" s="64"/>
      <c r="X734" s="64"/>
      <c r="Y734" s="64"/>
      <c r="Z734" s="64"/>
      <c r="AA734" s="64"/>
      <c r="AB734" s="64"/>
      <c r="AC734" s="64"/>
      <c r="AD734" s="64"/>
      <c r="AE734" s="64"/>
      <c r="AF734" s="64"/>
    </row>
    <row r="735" spans="18:32">
      <c r="R735" s="64"/>
      <c r="S735" s="64"/>
      <c r="T735" s="65"/>
      <c r="U735" s="66"/>
      <c r="V735" s="66"/>
      <c r="W735" s="64"/>
      <c r="X735" s="64"/>
      <c r="Y735" s="64"/>
      <c r="Z735" s="64"/>
      <c r="AA735" s="64"/>
      <c r="AB735" s="64"/>
      <c r="AC735" s="64"/>
      <c r="AD735" s="64"/>
      <c r="AE735" s="64"/>
      <c r="AF735" s="64"/>
    </row>
    <row r="736" spans="18:32">
      <c r="R736" s="64"/>
      <c r="S736" s="64"/>
      <c r="T736" s="65"/>
      <c r="U736" s="66"/>
      <c r="V736" s="66"/>
      <c r="W736" s="64"/>
      <c r="X736" s="64"/>
      <c r="Y736" s="64"/>
      <c r="Z736" s="64"/>
      <c r="AA736" s="64"/>
      <c r="AB736" s="64"/>
      <c r="AC736" s="64"/>
      <c r="AD736" s="64"/>
      <c r="AE736" s="64"/>
      <c r="AF736" s="64"/>
    </row>
    <row r="737" spans="18:32">
      <c r="R737" s="64"/>
      <c r="S737" s="64"/>
      <c r="T737" s="65"/>
      <c r="U737" s="66"/>
      <c r="V737" s="66"/>
      <c r="W737" s="64"/>
      <c r="X737" s="64"/>
      <c r="Y737" s="64"/>
      <c r="Z737" s="64"/>
      <c r="AA737" s="64"/>
      <c r="AB737" s="64"/>
      <c r="AC737" s="64"/>
      <c r="AD737" s="64"/>
      <c r="AE737" s="64"/>
      <c r="AF737" s="64"/>
    </row>
    <row r="738" spans="18:32">
      <c r="R738" s="64"/>
      <c r="S738" s="64"/>
      <c r="T738" s="65"/>
      <c r="U738" s="66"/>
      <c r="V738" s="66"/>
      <c r="W738" s="64"/>
      <c r="X738" s="64"/>
      <c r="Y738" s="64"/>
      <c r="Z738" s="64"/>
      <c r="AA738" s="64"/>
      <c r="AB738" s="64"/>
      <c r="AC738" s="64"/>
      <c r="AD738" s="64"/>
      <c r="AE738" s="64"/>
      <c r="AF738" s="64"/>
    </row>
    <row r="739" spans="18:32">
      <c r="R739" s="64"/>
      <c r="S739" s="64"/>
      <c r="T739" s="65"/>
      <c r="U739" s="66"/>
      <c r="V739" s="66"/>
      <c r="W739" s="64"/>
      <c r="X739" s="64"/>
      <c r="Y739" s="64"/>
      <c r="Z739" s="64"/>
      <c r="AA739" s="64"/>
      <c r="AB739" s="64"/>
      <c r="AC739" s="64"/>
      <c r="AD739" s="64"/>
      <c r="AE739" s="64"/>
      <c r="AF739" s="64"/>
    </row>
    <row r="740" spans="18:32">
      <c r="R740" s="64"/>
      <c r="S740" s="64"/>
      <c r="T740" s="65"/>
      <c r="U740" s="66"/>
      <c r="V740" s="66"/>
      <c r="W740" s="64"/>
      <c r="X740" s="64"/>
      <c r="Y740" s="64"/>
      <c r="Z740" s="64"/>
      <c r="AA740" s="64"/>
      <c r="AB740" s="64"/>
      <c r="AC740" s="64"/>
      <c r="AD740" s="64"/>
      <c r="AE740" s="64"/>
      <c r="AF740" s="64"/>
    </row>
    <row r="741" spans="18:32">
      <c r="R741" s="64"/>
      <c r="S741" s="64"/>
      <c r="T741" s="65"/>
      <c r="U741" s="66"/>
      <c r="V741" s="66"/>
      <c r="W741" s="64"/>
      <c r="X741" s="64"/>
      <c r="Y741" s="64"/>
      <c r="Z741" s="64"/>
      <c r="AA741" s="64"/>
      <c r="AB741" s="64"/>
      <c r="AC741" s="64"/>
      <c r="AD741" s="64"/>
      <c r="AE741" s="64"/>
      <c r="AF741" s="64"/>
    </row>
    <row r="742" spans="18:32">
      <c r="R742" s="64"/>
      <c r="S742" s="64"/>
      <c r="T742" s="65"/>
      <c r="U742" s="66"/>
      <c r="V742" s="66"/>
      <c r="W742" s="64"/>
      <c r="X742" s="64"/>
      <c r="Y742" s="64"/>
      <c r="Z742" s="64"/>
      <c r="AA742" s="64"/>
      <c r="AB742" s="64"/>
      <c r="AC742" s="64"/>
      <c r="AD742" s="64"/>
      <c r="AE742" s="64"/>
      <c r="AF742" s="64"/>
    </row>
    <row r="743" spans="18:32">
      <c r="R743" s="64"/>
      <c r="S743" s="64"/>
      <c r="T743" s="65"/>
      <c r="U743" s="66"/>
      <c r="V743" s="66"/>
      <c r="W743" s="64"/>
      <c r="X743" s="64"/>
      <c r="Y743" s="64"/>
      <c r="Z743" s="64"/>
      <c r="AA743" s="64"/>
      <c r="AB743" s="64"/>
      <c r="AC743" s="64"/>
      <c r="AD743" s="64"/>
      <c r="AE743" s="64"/>
      <c r="AF743" s="64"/>
    </row>
    <row r="744" spans="18:32">
      <c r="R744" s="64"/>
      <c r="S744" s="64"/>
      <c r="T744" s="65"/>
      <c r="U744" s="66"/>
      <c r="V744" s="66"/>
      <c r="W744" s="64"/>
      <c r="X744" s="64"/>
      <c r="Y744" s="64"/>
      <c r="Z744" s="64"/>
      <c r="AA744" s="64"/>
      <c r="AB744" s="64"/>
      <c r="AC744" s="64"/>
      <c r="AD744" s="64"/>
      <c r="AE744" s="64"/>
      <c r="AF744" s="64"/>
    </row>
    <row r="745" spans="18:32">
      <c r="R745" s="64"/>
      <c r="S745" s="64"/>
      <c r="T745" s="65"/>
      <c r="U745" s="66"/>
      <c r="V745" s="66"/>
      <c r="W745" s="64"/>
      <c r="X745" s="64"/>
      <c r="Y745" s="64"/>
      <c r="Z745" s="64"/>
      <c r="AA745" s="64"/>
      <c r="AB745" s="64"/>
      <c r="AC745" s="64"/>
      <c r="AD745" s="64"/>
      <c r="AE745" s="64"/>
      <c r="AF745" s="64"/>
    </row>
    <row r="746" spans="18:32">
      <c r="R746" s="64"/>
      <c r="S746" s="64"/>
      <c r="T746" s="65"/>
      <c r="U746" s="66"/>
      <c r="V746" s="66"/>
      <c r="W746" s="64"/>
      <c r="X746" s="64"/>
      <c r="Y746" s="64"/>
      <c r="Z746" s="64"/>
      <c r="AA746" s="64"/>
      <c r="AB746" s="64"/>
      <c r="AC746" s="64"/>
      <c r="AD746" s="64"/>
      <c r="AE746" s="64"/>
      <c r="AF746" s="64"/>
    </row>
    <row r="747" spans="18:32">
      <c r="R747" s="64"/>
      <c r="S747" s="64"/>
      <c r="T747" s="65"/>
      <c r="U747" s="66"/>
      <c r="V747" s="66"/>
      <c r="W747" s="64"/>
      <c r="X747" s="64"/>
      <c r="Y747" s="64"/>
      <c r="Z747" s="64"/>
      <c r="AA747" s="64"/>
      <c r="AB747" s="64"/>
      <c r="AC747" s="64"/>
      <c r="AD747" s="64"/>
      <c r="AE747" s="64"/>
      <c r="AF747" s="64"/>
    </row>
    <row r="748" spans="18:32">
      <c r="R748" s="64"/>
      <c r="S748" s="64"/>
      <c r="T748" s="65"/>
      <c r="U748" s="66"/>
      <c r="V748" s="66"/>
      <c r="W748" s="64"/>
      <c r="X748" s="64"/>
      <c r="Y748" s="64"/>
      <c r="Z748" s="64"/>
      <c r="AA748" s="64"/>
      <c r="AB748" s="64"/>
      <c r="AC748" s="64"/>
      <c r="AD748" s="64"/>
      <c r="AE748" s="64"/>
      <c r="AF748" s="64"/>
    </row>
    <row r="749" spans="18:32">
      <c r="R749" s="64"/>
      <c r="S749" s="64"/>
      <c r="T749" s="65"/>
      <c r="U749" s="66"/>
      <c r="V749" s="66"/>
      <c r="W749" s="64"/>
      <c r="X749" s="64"/>
      <c r="Y749" s="64"/>
      <c r="Z749" s="64"/>
      <c r="AA749" s="64"/>
      <c r="AB749" s="64"/>
      <c r="AC749" s="64"/>
      <c r="AD749" s="64"/>
      <c r="AE749" s="64"/>
      <c r="AF749" s="64"/>
    </row>
    <row r="750" spans="18:32">
      <c r="R750" s="64"/>
      <c r="S750" s="64"/>
      <c r="T750" s="65"/>
      <c r="U750" s="66"/>
      <c r="V750" s="66"/>
      <c r="W750" s="64"/>
      <c r="X750" s="64"/>
      <c r="Y750" s="64"/>
      <c r="Z750" s="64"/>
      <c r="AA750" s="64"/>
      <c r="AB750" s="64"/>
      <c r="AC750" s="64"/>
      <c r="AD750" s="64"/>
      <c r="AE750" s="64"/>
      <c r="AF750" s="64"/>
    </row>
    <row r="751" spans="18:32">
      <c r="R751" s="64"/>
      <c r="S751" s="64"/>
      <c r="T751" s="65"/>
      <c r="U751" s="66"/>
      <c r="V751" s="66"/>
      <c r="W751" s="64"/>
      <c r="X751" s="64"/>
      <c r="Y751" s="64"/>
      <c r="Z751" s="64"/>
      <c r="AA751" s="64"/>
      <c r="AB751" s="64"/>
      <c r="AC751" s="64"/>
      <c r="AD751" s="64"/>
      <c r="AE751" s="64"/>
      <c r="AF751" s="64"/>
    </row>
    <row r="752" spans="18:32">
      <c r="R752" s="64"/>
      <c r="S752" s="64"/>
      <c r="T752" s="65"/>
      <c r="U752" s="66"/>
      <c r="V752" s="66"/>
      <c r="W752" s="64"/>
      <c r="X752" s="64"/>
      <c r="Y752" s="64"/>
      <c r="Z752" s="64"/>
      <c r="AA752" s="64"/>
      <c r="AB752" s="64"/>
      <c r="AC752" s="64"/>
      <c r="AD752" s="64"/>
      <c r="AE752" s="64"/>
      <c r="AF752" s="64"/>
    </row>
    <row r="753" spans="18:32">
      <c r="R753" s="64"/>
      <c r="S753" s="64"/>
      <c r="T753" s="65"/>
      <c r="U753" s="66"/>
      <c r="V753" s="66"/>
      <c r="W753" s="64"/>
      <c r="X753" s="64"/>
      <c r="Y753" s="64"/>
      <c r="Z753" s="64"/>
      <c r="AA753" s="64"/>
      <c r="AB753" s="64"/>
      <c r="AC753" s="64"/>
      <c r="AD753" s="64"/>
      <c r="AE753" s="64"/>
      <c r="AF753" s="64"/>
    </row>
    <row r="754" spans="18:32">
      <c r="R754" s="64"/>
      <c r="S754" s="64"/>
      <c r="T754" s="65"/>
      <c r="U754" s="66"/>
      <c r="V754" s="66"/>
      <c r="W754" s="64"/>
      <c r="X754" s="64"/>
      <c r="Y754" s="64"/>
      <c r="Z754" s="64"/>
      <c r="AA754" s="64"/>
      <c r="AB754" s="64"/>
      <c r="AC754" s="64"/>
      <c r="AD754" s="64"/>
      <c r="AE754" s="64"/>
      <c r="AF754" s="64"/>
    </row>
    <row r="755" spans="18:32">
      <c r="R755" s="64"/>
      <c r="S755" s="64"/>
      <c r="T755" s="65"/>
      <c r="U755" s="66"/>
      <c r="V755" s="66"/>
      <c r="W755" s="64"/>
      <c r="X755" s="64"/>
      <c r="Y755" s="64"/>
      <c r="Z755" s="64"/>
      <c r="AA755" s="64"/>
      <c r="AB755" s="64"/>
      <c r="AC755" s="64"/>
      <c r="AD755" s="64"/>
      <c r="AE755" s="64"/>
      <c r="AF755" s="64"/>
    </row>
    <row r="756" spans="18:32">
      <c r="R756" s="64"/>
      <c r="S756" s="64"/>
      <c r="T756" s="65"/>
      <c r="U756" s="66"/>
      <c r="V756" s="66"/>
      <c r="W756" s="64"/>
      <c r="X756" s="64"/>
      <c r="Y756" s="64"/>
      <c r="Z756" s="64"/>
      <c r="AA756" s="64"/>
      <c r="AB756" s="64"/>
      <c r="AC756" s="64"/>
      <c r="AD756" s="64"/>
      <c r="AE756" s="64"/>
      <c r="AF756" s="64"/>
    </row>
    <row r="757" spans="18:32">
      <c r="R757" s="64"/>
      <c r="S757" s="64"/>
      <c r="T757" s="65"/>
      <c r="U757" s="66"/>
      <c r="V757" s="66"/>
      <c r="W757" s="64"/>
      <c r="X757" s="64"/>
      <c r="Y757" s="64"/>
      <c r="Z757" s="64"/>
      <c r="AA757" s="64"/>
      <c r="AB757" s="64"/>
      <c r="AC757" s="64"/>
      <c r="AD757" s="64"/>
      <c r="AE757" s="64"/>
      <c r="AF757" s="64"/>
    </row>
    <row r="758" spans="18:32">
      <c r="R758" s="64"/>
      <c r="S758" s="64"/>
      <c r="T758" s="65"/>
      <c r="U758" s="66"/>
      <c r="V758" s="66"/>
      <c r="W758" s="64"/>
      <c r="X758" s="64"/>
      <c r="Y758" s="64"/>
      <c r="Z758" s="64"/>
      <c r="AA758" s="64"/>
      <c r="AB758" s="64"/>
      <c r="AC758" s="64"/>
      <c r="AD758" s="64"/>
      <c r="AE758" s="64"/>
      <c r="AF758" s="64"/>
    </row>
    <row r="759" spans="18:32">
      <c r="R759" s="64"/>
      <c r="S759" s="64"/>
      <c r="T759" s="65"/>
      <c r="U759" s="66"/>
      <c r="V759" s="66"/>
      <c r="W759" s="64"/>
      <c r="X759" s="64"/>
      <c r="Y759" s="64"/>
      <c r="Z759" s="64"/>
      <c r="AA759" s="64"/>
      <c r="AB759" s="64"/>
      <c r="AC759" s="64"/>
      <c r="AD759" s="64"/>
      <c r="AE759" s="64"/>
      <c r="AF759" s="64"/>
    </row>
    <row r="760" spans="18:32">
      <c r="R760" s="64"/>
      <c r="S760" s="64"/>
      <c r="T760" s="65"/>
      <c r="U760" s="66"/>
      <c r="V760" s="66"/>
      <c r="W760" s="64"/>
      <c r="X760" s="64"/>
      <c r="Y760" s="64"/>
      <c r="Z760" s="64"/>
      <c r="AA760" s="64"/>
      <c r="AB760" s="64"/>
      <c r="AC760" s="64"/>
      <c r="AD760" s="64"/>
      <c r="AE760" s="64"/>
      <c r="AF760" s="64"/>
    </row>
    <row r="761" spans="18:32">
      <c r="R761" s="64"/>
      <c r="S761" s="64"/>
      <c r="T761" s="65"/>
      <c r="U761" s="66"/>
      <c r="V761" s="66"/>
      <c r="W761" s="64"/>
      <c r="X761" s="64"/>
      <c r="Y761" s="64"/>
      <c r="Z761" s="64"/>
      <c r="AA761" s="64"/>
      <c r="AB761" s="64"/>
      <c r="AC761" s="64"/>
      <c r="AD761" s="64"/>
      <c r="AE761" s="64"/>
      <c r="AF761" s="64"/>
    </row>
    <row r="762" spans="18:32">
      <c r="R762" s="64"/>
      <c r="S762" s="64"/>
      <c r="T762" s="65"/>
      <c r="U762" s="66"/>
      <c r="V762" s="66"/>
      <c r="W762" s="64"/>
      <c r="X762" s="64"/>
      <c r="Y762" s="64"/>
      <c r="Z762" s="64"/>
      <c r="AA762" s="64"/>
      <c r="AB762" s="64"/>
      <c r="AC762" s="64"/>
      <c r="AD762" s="64"/>
      <c r="AE762" s="64"/>
      <c r="AF762" s="64"/>
    </row>
    <row r="763" spans="18:32">
      <c r="R763" s="64"/>
      <c r="S763" s="64"/>
      <c r="T763" s="65"/>
      <c r="U763" s="66"/>
      <c r="V763" s="66"/>
      <c r="W763" s="64"/>
      <c r="X763" s="64"/>
      <c r="Y763" s="64"/>
      <c r="Z763" s="64"/>
      <c r="AA763" s="64"/>
      <c r="AB763" s="64"/>
      <c r="AC763" s="64"/>
      <c r="AD763" s="64"/>
      <c r="AE763" s="64"/>
      <c r="AF763" s="64"/>
    </row>
    <row r="764" spans="18:32">
      <c r="R764" s="64"/>
      <c r="S764" s="64"/>
      <c r="T764" s="65"/>
      <c r="U764" s="66"/>
      <c r="V764" s="66"/>
      <c r="W764" s="64"/>
      <c r="X764" s="64"/>
      <c r="Y764" s="64"/>
      <c r="Z764" s="64"/>
      <c r="AA764" s="64"/>
      <c r="AB764" s="64"/>
      <c r="AC764" s="64"/>
      <c r="AD764" s="64"/>
      <c r="AE764" s="64"/>
      <c r="AF764" s="64"/>
    </row>
    <row r="765" spans="18:32">
      <c r="R765" s="64"/>
      <c r="S765" s="64"/>
      <c r="T765" s="65"/>
      <c r="U765" s="66"/>
      <c r="V765" s="66"/>
      <c r="W765" s="64"/>
      <c r="X765" s="64"/>
      <c r="Y765" s="64"/>
      <c r="Z765" s="64"/>
      <c r="AA765" s="64"/>
      <c r="AB765" s="64"/>
      <c r="AC765" s="64"/>
      <c r="AD765" s="64"/>
      <c r="AE765" s="64"/>
      <c r="AF765" s="64"/>
    </row>
    <row r="766" spans="18:32">
      <c r="R766" s="64"/>
      <c r="S766" s="64"/>
      <c r="T766" s="65"/>
      <c r="U766" s="66"/>
      <c r="V766" s="66"/>
      <c r="W766" s="64"/>
      <c r="X766" s="64"/>
      <c r="Y766" s="64"/>
      <c r="Z766" s="64"/>
      <c r="AA766" s="64"/>
      <c r="AB766" s="64"/>
      <c r="AC766" s="64"/>
      <c r="AD766" s="64"/>
      <c r="AE766" s="64"/>
      <c r="AF766" s="64"/>
    </row>
    <row r="767" spans="18:32">
      <c r="R767" s="64"/>
      <c r="S767" s="64"/>
      <c r="T767" s="65"/>
      <c r="U767" s="66"/>
      <c r="V767" s="66"/>
      <c r="W767" s="64"/>
      <c r="X767" s="64"/>
      <c r="Y767" s="64"/>
      <c r="Z767" s="64"/>
      <c r="AA767" s="64"/>
      <c r="AB767" s="64"/>
      <c r="AC767" s="64"/>
      <c r="AD767" s="64"/>
      <c r="AE767" s="64"/>
      <c r="AF767" s="64"/>
    </row>
    <row r="768" spans="18:32">
      <c r="R768" s="64"/>
      <c r="S768" s="64"/>
      <c r="T768" s="65"/>
      <c r="U768" s="66"/>
      <c r="V768" s="66"/>
      <c r="W768" s="64"/>
      <c r="X768" s="64"/>
      <c r="Y768" s="64"/>
      <c r="Z768" s="64"/>
      <c r="AA768" s="64"/>
      <c r="AB768" s="64"/>
      <c r="AC768" s="64"/>
      <c r="AD768" s="64"/>
      <c r="AE768" s="64"/>
      <c r="AF768" s="64"/>
    </row>
    <row r="769" spans="18:32">
      <c r="R769" s="64"/>
      <c r="S769" s="64"/>
      <c r="T769" s="65"/>
      <c r="U769" s="66"/>
      <c r="V769" s="66"/>
      <c r="W769" s="64"/>
      <c r="X769" s="64"/>
      <c r="Y769" s="64"/>
      <c r="Z769" s="64"/>
      <c r="AA769" s="64"/>
      <c r="AB769" s="64"/>
      <c r="AC769" s="64"/>
      <c r="AD769" s="64"/>
      <c r="AE769" s="64"/>
      <c r="AF769" s="64"/>
    </row>
    <row r="770" spans="18:32">
      <c r="R770" s="64"/>
      <c r="S770" s="64"/>
      <c r="T770" s="65"/>
      <c r="U770" s="66"/>
      <c r="V770" s="66"/>
      <c r="W770" s="64"/>
      <c r="X770" s="64"/>
      <c r="Y770" s="64"/>
      <c r="Z770" s="64"/>
      <c r="AA770" s="64"/>
      <c r="AB770" s="64"/>
      <c r="AC770" s="64"/>
      <c r="AD770" s="64"/>
      <c r="AE770" s="64"/>
      <c r="AF770" s="64"/>
    </row>
    <row r="771" spans="18:32">
      <c r="R771" s="64"/>
      <c r="S771" s="64"/>
      <c r="T771" s="65"/>
      <c r="U771" s="66"/>
      <c r="V771" s="66"/>
      <c r="W771" s="64"/>
      <c r="X771" s="64"/>
      <c r="Y771" s="64"/>
      <c r="Z771" s="64"/>
      <c r="AA771" s="64"/>
      <c r="AB771" s="64"/>
      <c r="AC771" s="64"/>
      <c r="AD771" s="64"/>
      <c r="AE771" s="64"/>
      <c r="AF771" s="64"/>
    </row>
    <row r="772" spans="18:32">
      <c r="R772" s="64"/>
      <c r="S772" s="64"/>
      <c r="T772" s="65"/>
      <c r="U772" s="66"/>
      <c r="V772" s="66"/>
      <c r="W772" s="64"/>
      <c r="X772" s="64"/>
      <c r="Y772" s="64"/>
      <c r="Z772" s="64"/>
      <c r="AA772" s="64"/>
      <c r="AB772" s="64"/>
      <c r="AC772" s="64"/>
      <c r="AD772" s="64"/>
      <c r="AE772" s="64"/>
      <c r="AF772" s="64"/>
    </row>
    <row r="773" spans="18:32">
      <c r="R773" s="64"/>
      <c r="S773" s="64"/>
      <c r="T773" s="65"/>
      <c r="U773" s="66"/>
      <c r="V773" s="66"/>
      <c r="W773" s="64"/>
      <c r="X773" s="64"/>
      <c r="Y773" s="64"/>
      <c r="Z773" s="64"/>
      <c r="AA773" s="64"/>
      <c r="AB773" s="64"/>
      <c r="AC773" s="64"/>
      <c r="AD773" s="64"/>
      <c r="AE773" s="64"/>
      <c r="AF773" s="64"/>
    </row>
    <row r="774" spans="18:32">
      <c r="R774" s="64"/>
      <c r="S774" s="64"/>
      <c r="T774" s="65"/>
      <c r="U774" s="66"/>
      <c r="V774" s="66"/>
      <c r="W774" s="64"/>
      <c r="X774" s="64"/>
      <c r="Y774" s="64"/>
      <c r="Z774" s="64"/>
      <c r="AA774" s="64"/>
      <c r="AB774" s="64"/>
      <c r="AC774" s="64"/>
      <c r="AD774" s="64"/>
      <c r="AE774" s="64"/>
      <c r="AF774" s="64"/>
    </row>
    <row r="775" spans="18:32">
      <c r="R775" s="64"/>
      <c r="S775" s="64"/>
      <c r="T775" s="65"/>
      <c r="U775" s="66"/>
      <c r="V775" s="66"/>
      <c r="W775" s="64"/>
      <c r="X775" s="64"/>
      <c r="Y775" s="64"/>
      <c r="Z775" s="64"/>
      <c r="AA775" s="64"/>
      <c r="AB775" s="64"/>
      <c r="AC775" s="64"/>
      <c r="AD775" s="64"/>
      <c r="AE775" s="64"/>
      <c r="AF775" s="64"/>
    </row>
    <row r="776" spans="18:32">
      <c r="R776" s="64"/>
      <c r="S776" s="64"/>
      <c r="T776" s="65"/>
      <c r="U776" s="66"/>
      <c r="V776" s="66"/>
      <c r="W776" s="64"/>
      <c r="X776" s="64"/>
      <c r="Y776" s="64"/>
      <c r="Z776" s="64"/>
      <c r="AA776" s="64"/>
      <c r="AB776" s="64"/>
      <c r="AC776" s="64"/>
      <c r="AD776" s="64"/>
      <c r="AE776" s="64"/>
      <c r="AF776" s="64"/>
    </row>
    <row r="777" spans="18:32">
      <c r="R777" s="64"/>
      <c r="S777" s="64"/>
      <c r="T777" s="65"/>
      <c r="U777" s="66"/>
      <c r="V777" s="66"/>
      <c r="W777" s="64"/>
      <c r="X777" s="64"/>
      <c r="Y777" s="64"/>
      <c r="Z777" s="64"/>
      <c r="AA777" s="64"/>
      <c r="AB777" s="64"/>
      <c r="AC777" s="64"/>
      <c r="AD777" s="64"/>
      <c r="AE777" s="64"/>
      <c r="AF777" s="64"/>
    </row>
    <row r="778" spans="18:32">
      <c r="R778" s="64"/>
      <c r="S778" s="64"/>
      <c r="T778" s="65"/>
      <c r="U778" s="66"/>
      <c r="V778" s="66"/>
      <c r="W778" s="64"/>
      <c r="X778" s="64"/>
      <c r="Y778" s="64"/>
      <c r="Z778" s="64"/>
      <c r="AA778" s="64"/>
      <c r="AB778" s="64"/>
      <c r="AC778" s="64"/>
      <c r="AD778" s="64"/>
      <c r="AE778" s="64"/>
      <c r="AF778" s="64"/>
    </row>
    <row r="779" spans="18:32">
      <c r="R779" s="64"/>
      <c r="S779" s="64"/>
      <c r="T779" s="65"/>
      <c r="U779" s="66"/>
      <c r="V779" s="66"/>
      <c r="W779" s="64"/>
      <c r="X779" s="64"/>
      <c r="Y779" s="64"/>
      <c r="Z779" s="64"/>
      <c r="AA779" s="64"/>
      <c r="AB779" s="64"/>
      <c r="AC779" s="64"/>
      <c r="AD779" s="64"/>
      <c r="AE779" s="64"/>
      <c r="AF779" s="64"/>
    </row>
    <row r="780" spans="18:32">
      <c r="R780" s="64"/>
      <c r="S780" s="64"/>
      <c r="T780" s="65"/>
      <c r="U780" s="66"/>
      <c r="V780" s="66"/>
      <c r="W780" s="64"/>
      <c r="X780" s="64"/>
      <c r="Y780" s="64"/>
      <c r="Z780" s="64"/>
      <c r="AA780" s="64"/>
      <c r="AB780" s="64"/>
      <c r="AC780" s="64"/>
      <c r="AD780" s="64"/>
      <c r="AE780" s="64"/>
      <c r="AF780" s="64"/>
    </row>
    <row r="781" spans="18:32">
      <c r="R781" s="64"/>
      <c r="S781" s="64"/>
      <c r="T781" s="65"/>
      <c r="U781" s="66"/>
      <c r="V781" s="66"/>
      <c r="W781" s="64"/>
      <c r="X781" s="64"/>
      <c r="Y781" s="64"/>
      <c r="Z781" s="64"/>
      <c r="AA781" s="64"/>
      <c r="AB781" s="64"/>
      <c r="AC781" s="64"/>
      <c r="AD781" s="64"/>
      <c r="AE781" s="64"/>
      <c r="AF781" s="64"/>
    </row>
    <row r="782" spans="18:32">
      <c r="R782" s="64"/>
      <c r="S782" s="64"/>
      <c r="T782" s="65"/>
      <c r="U782" s="66"/>
      <c r="V782" s="66"/>
      <c r="W782" s="64"/>
      <c r="X782" s="64"/>
      <c r="Y782" s="64"/>
      <c r="Z782" s="64"/>
      <c r="AA782" s="64"/>
      <c r="AB782" s="64"/>
      <c r="AC782" s="64"/>
      <c r="AD782" s="64"/>
      <c r="AE782" s="64"/>
      <c r="AF782" s="64"/>
    </row>
    <row r="783" spans="18:32">
      <c r="R783" s="64"/>
      <c r="S783" s="64"/>
      <c r="T783" s="65"/>
      <c r="U783" s="66"/>
      <c r="V783" s="66"/>
      <c r="W783" s="64"/>
      <c r="X783" s="64"/>
      <c r="Y783" s="64"/>
      <c r="Z783" s="64"/>
      <c r="AA783" s="64"/>
      <c r="AB783" s="64"/>
      <c r="AC783" s="64"/>
      <c r="AD783" s="64"/>
      <c r="AE783" s="64"/>
      <c r="AF783" s="64"/>
    </row>
    <row r="784" spans="18:32">
      <c r="R784" s="64"/>
      <c r="S784" s="64"/>
      <c r="T784" s="65"/>
      <c r="U784" s="66"/>
      <c r="V784" s="66"/>
      <c r="W784" s="64"/>
      <c r="X784" s="64"/>
      <c r="Y784" s="64"/>
      <c r="Z784" s="64"/>
      <c r="AA784" s="64"/>
      <c r="AB784" s="64"/>
      <c r="AC784" s="64"/>
      <c r="AD784" s="64"/>
      <c r="AE784" s="64"/>
      <c r="AF784" s="64"/>
    </row>
    <row r="785" spans="18:32">
      <c r="R785" s="64"/>
      <c r="S785" s="64"/>
      <c r="T785" s="65"/>
      <c r="U785" s="66"/>
      <c r="V785" s="66"/>
      <c r="W785" s="64"/>
      <c r="X785" s="64"/>
      <c r="Y785" s="64"/>
      <c r="Z785" s="64"/>
      <c r="AA785" s="64"/>
      <c r="AB785" s="64"/>
      <c r="AC785" s="64"/>
      <c r="AD785" s="64"/>
      <c r="AE785" s="64"/>
      <c r="AF785" s="64"/>
    </row>
    <row r="786" spans="18:32">
      <c r="R786" s="64"/>
      <c r="S786" s="64"/>
      <c r="T786" s="65"/>
      <c r="U786" s="66"/>
      <c r="V786" s="66"/>
      <c r="W786" s="64"/>
      <c r="X786" s="64"/>
      <c r="Y786" s="64"/>
      <c r="Z786" s="64"/>
      <c r="AA786" s="64"/>
      <c r="AB786" s="64"/>
      <c r="AC786" s="64"/>
      <c r="AD786" s="64"/>
      <c r="AE786" s="64"/>
      <c r="AF786" s="64"/>
    </row>
    <row r="787" spans="18:32">
      <c r="R787" s="64"/>
      <c r="S787" s="64"/>
      <c r="T787" s="65"/>
      <c r="U787" s="66"/>
      <c r="V787" s="66"/>
      <c r="W787" s="64"/>
      <c r="X787" s="64"/>
      <c r="Y787" s="64"/>
      <c r="Z787" s="64"/>
      <c r="AA787" s="64"/>
      <c r="AB787" s="64"/>
      <c r="AC787" s="64"/>
      <c r="AD787" s="64"/>
      <c r="AE787" s="64"/>
      <c r="AF787" s="64"/>
    </row>
    <row r="788" spans="18:32">
      <c r="R788" s="64"/>
      <c r="S788" s="64"/>
      <c r="T788" s="65"/>
      <c r="U788" s="66"/>
      <c r="V788" s="66"/>
      <c r="W788" s="64"/>
      <c r="X788" s="64"/>
      <c r="Y788" s="64"/>
      <c r="Z788" s="64"/>
      <c r="AA788" s="64"/>
      <c r="AB788" s="64"/>
      <c r="AC788" s="64"/>
      <c r="AD788" s="64"/>
      <c r="AE788" s="64"/>
      <c r="AF788" s="64"/>
    </row>
    <row r="789" spans="18:32">
      <c r="R789" s="64"/>
      <c r="S789" s="64"/>
      <c r="T789" s="65"/>
      <c r="U789" s="66"/>
      <c r="V789" s="66"/>
      <c r="W789" s="64"/>
      <c r="X789" s="64"/>
      <c r="Y789" s="64"/>
      <c r="Z789" s="64"/>
      <c r="AA789" s="64"/>
      <c r="AB789" s="64"/>
      <c r="AC789" s="64"/>
      <c r="AD789" s="64"/>
      <c r="AE789" s="64"/>
      <c r="AF789" s="64"/>
    </row>
    <row r="790" spans="18:32">
      <c r="R790" s="64"/>
      <c r="S790" s="64"/>
      <c r="T790" s="65"/>
      <c r="U790" s="66"/>
      <c r="V790" s="66"/>
      <c r="W790" s="64"/>
      <c r="X790" s="64"/>
      <c r="Y790" s="64"/>
      <c r="Z790" s="64"/>
      <c r="AA790" s="64"/>
      <c r="AB790" s="64"/>
      <c r="AC790" s="64"/>
      <c r="AD790" s="64"/>
      <c r="AE790" s="64"/>
      <c r="AF790" s="64"/>
    </row>
    <row r="791" spans="18:32">
      <c r="R791" s="64"/>
      <c r="S791" s="64"/>
      <c r="T791" s="65"/>
      <c r="U791" s="66"/>
      <c r="V791" s="66"/>
      <c r="W791" s="64"/>
      <c r="X791" s="64"/>
      <c r="Y791" s="64"/>
      <c r="Z791" s="64"/>
      <c r="AA791" s="64"/>
      <c r="AB791" s="64"/>
      <c r="AC791" s="64"/>
      <c r="AD791" s="64"/>
      <c r="AE791" s="64"/>
      <c r="AF791" s="64"/>
    </row>
    <row r="792" spans="18:32">
      <c r="R792" s="64"/>
      <c r="S792" s="64"/>
      <c r="T792" s="65"/>
      <c r="U792" s="66"/>
      <c r="V792" s="66"/>
      <c r="W792" s="64"/>
      <c r="X792" s="64"/>
      <c r="Y792" s="64"/>
      <c r="Z792" s="64"/>
      <c r="AA792" s="64"/>
      <c r="AB792" s="64"/>
      <c r="AC792" s="64"/>
      <c r="AD792" s="64"/>
      <c r="AE792" s="64"/>
      <c r="AF792" s="64"/>
    </row>
    <row r="793" spans="18:32">
      <c r="R793" s="64"/>
      <c r="S793" s="64"/>
      <c r="T793" s="65"/>
      <c r="U793" s="66"/>
      <c r="V793" s="66"/>
      <c r="W793" s="64"/>
      <c r="X793" s="64"/>
      <c r="Y793" s="64"/>
      <c r="Z793" s="64"/>
      <c r="AA793" s="64"/>
      <c r="AB793" s="64"/>
      <c r="AC793" s="64"/>
      <c r="AD793" s="64"/>
      <c r="AE793" s="64"/>
      <c r="AF793" s="64"/>
    </row>
    <row r="794" spans="18:32">
      <c r="R794" s="64"/>
      <c r="S794" s="64"/>
      <c r="T794" s="65"/>
      <c r="U794" s="66"/>
      <c r="V794" s="66"/>
      <c r="W794" s="64"/>
      <c r="X794" s="64"/>
      <c r="Y794" s="64"/>
      <c r="Z794" s="64"/>
      <c r="AA794" s="64"/>
      <c r="AB794" s="64"/>
      <c r="AC794" s="64"/>
      <c r="AD794" s="64"/>
      <c r="AE794" s="64"/>
      <c r="AF794" s="64"/>
    </row>
    <row r="795" spans="18:32">
      <c r="R795" s="64"/>
      <c r="S795" s="64"/>
      <c r="T795" s="65"/>
      <c r="U795" s="66"/>
      <c r="V795" s="66"/>
      <c r="W795" s="64"/>
      <c r="X795" s="64"/>
      <c r="Y795" s="64"/>
      <c r="Z795" s="64"/>
      <c r="AA795" s="64"/>
      <c r="AB795" s="64"/>
      <c r="AC795" s="64"/>
      <c r="AD795" s="64"/>
      <c r="AE795" s="64"/>
      <c r="AF795" s="64"/>
    </row>
    <row r="796" spans="18:32">
      <c r="R796" s="64"/>
      <c r="S796" s="64"/>
      <c r="T796" s="65"/>
      <c r="U796" s="66"/>
      <c r="V796" s="66"/>
      <c r="W796" s="64"/>
      <c r="X796" s="64"/>
      <c r="Y796" s="64"/>
      <c r="Z796" s="64"/>
      <c r="AA796" s="64"/>
      <c r="AB796" s="64"/>
      <c r="AC796" s="64"/>
      <c r="AD796" s="64"/>
      <c r="AE796" s="64"/>
      <c r="AF796" s="64"/>
    </row>
    <row r="797" spans="18:32">
      <c r="R797" s="64"/>
      <c r="S797" s="64"/>
      <c r="T797" s="65"/>
      <c r="U797" s="66"/>
      <c r="V797" s="66"/>
      <c r="W797" s="64"/>
      <c r="X797" s="64"/>
      <c r="Y797" s="64"/>
      <c r="Z797" s="64"/>
      <c r="AA797" s="64"/>
      <c r="AB797" s="64"/>
      <c r="AC797" s="64"/>
      <c r="AD797" s="64"/>
      <c r="AE797" s="64"/>
      <c r="AF797" s="64"/>
    </row>
    <row r="798" spans="18:32">
      <c r="R798" s="64"/>
      <c r="S798" s="64"/>
      <c r="T798" s="65"/>
      <c r="U798" s="66"/>
      <c r="V798" s="66"/>
      <c r="W798" s="64"/>
      <c r="X798" s="64"/>
      <c r="Y798" s="64"/>
      <c r="Z798" s="64"/>
      <c r="AA798" s="64"/>
      <c r="AB798" s="64"/>
      <c r="AC798" s="64"/>
      <c r="AD798" s="64"/>
      <c r="AE798" s="64"/>
      <c r="AF798" s="64"/>
    </row>
    <row r="799" spans="18:32">
      <c r="R799" s="64"/>
      <c r="S799" s="64"/>
      <c r="T799" s="65"/>
      <c r="U799" s="66"/>
      <c r="V799" s="66"/>
      <c r="W799" s="64"/>
      <c r="X799" s="64"/>
      <c r="Y799" s="64"/>
      <c r="Z799" s="64"/>
      <c r="AA799" s="64"/>
      <c r="AB799" s="64"/>
      <c r="AC799" s="64"/>
      <c r="AD799" s="64"/>
      <c r="AE799" s="64"/>
      <c r="AF799" s="64"/>
    </row>
    <row r="800" spans="18:32">
      <c r="R800" s="64"/>
      <c r="S800" s="64"/>
      <c r="T800" s="65"/>
      <c r="U800" s="66"/>
      <c r="V800" s="66"/>
      <c r="W800" s="64"/>
      <c r="X800" s="64"/>
      <c r="Y800" s="64"/>
      <c r="Z800" s="64"/>
      <c r="AA800" s="64"/>
      <c r="AB800" s="64"/>
      <c r="AC800" s="64"/>
      <c r="AD800" s="64"/>
      <c r="AE800" s="64"/>
      <c r="AF800" s="64"/>
    </row>
    <row r="801" spans="18:32">
      <c r="R801" s="64"/>
      <c r="S801" s="64"/>
      <c r="T801" s="65"/>
      <c r="U801" s="66"/>
      <c r="V801" s="66"/>
      <c r="W801" s="64"/>
      <c r="X801" s="64"/>
      <c r="Y801" s="64"/>
      <c r="Z801" s="64"/>
      <c r="AA801" s="64"/>
      <c r="AB801" s="64"/>
      <c r="AC801" s="64"/>
      <c r="AD801" s="64"/>
      <c r="AE801" s="64"/>
      <c r="AF801" s="64"/>
    </row>
    <row r="802" spans="18:32">
      <c r="R802" s="64"/>
      <c r="S802" s="64"/>
      <c r="T802" s="65"/>
      <c r="U802" s="66"/>
      <c r="V802" s="66"/>
      <c r="W802" s="64"/>
      <c r="X802" s="64"/>
      <c r="Y802" s="64"/>
      <c r="Z802" s="64"/>
      <c r="AA802" s="64"/>
      <c r="AB802" s="64"/>
      <c r="AC802" s="64"/>
      <c r="AD802" s="64"/>
      <c r="AE802" s="64"/>
      <c r="AF802" s="64"/>
    </row>
    <row r="803" spans="18:32">
      <c r="R803" s="64"/>
      <c r="S803" s="64"/>
      <c r="T803" s="65"/>
      <c r="U803" s="66"/>
      <c r="V803" s="66"/>
      <c r="W803" s="64"/>
      <c r="X803" s="64"/>
      <c r="Y803" s="64"/>
      <c r="Z803" s="64"/>
      <c r="AA803" s="64"/>
      <c r="AB803" s="64"/>
      <c r="AC803" s="64"/>
      <c r="AD803" s="64"/>
      <c r="AE803" s="64"/>
      <c r="AF803" s="64"/>
    </row>
    <row r="804" spans="18:32">
      <c r="R804" s="64"/>
      <c r="S804" s="64"/>
      <c r="T804" s="65"/>
      <c r="U804" s="66"/>
      <c r="V804" s="66"/>
      <c r="W804" s="64"/>
      <c r="X804" s="64"/>
      <c r="Y804" s="64"/>
      <c r="Z804" s="64"/>
      <c r="AA804" s="64"/>
      <c r="AB804" s="64"/>
      <c r="AC804" s="64"/>
      <c r="AD804" s="64"/>
      <c r="AE804" s="64"/>
      <c r="AF804" s="64"/>
    </row>
    <row r="805" spans="18:32">
      <c r="R805" s="64"/>
      <c r="S805" s="64"/>
      <c r="T805" s="65"/>
      <c r="U805" s="66"/>
      <c r="V805" s="66"/>
      <c r="W805" s="64"/>
      <c r="X805" s="64"/>
      <c r="Y805" s="64"/>
      <c r="Z805" s="64"/>
      <c r="AA805" s="64"/>
      <c r="AB805" s="64"/>
      <c r="AC805" s="64"/>
      <c r="AD805" s="64"/>
      <c r="AE805" s="64"/>
      <c r="AF805" s="64"/>
    </row>
    <row r="806" spans="18:32">
      <c r="R806" s="64"/>
      <c r="S806" s="64"/>
      <c r="T806" s="65"/>
      <c r="U806" s="66"/>
      <c r="V806" s="66"/>
      <c r="W806" s="64"/>
      <c r="X806" s="64"/>
      <c r="Y806" s="64"/>
      <c r="Z806" s="64"/>
      <c r="AA806" s="64"/>
      <c r="AB806" s="64"/>
      <c r="AC806" s="64"/>
      <c r="AD806" s="64"/>
      <c r="AE806" s="64"/>
      <c r="AF806" s="64"/>
    </row>
    <row r="807" spans="18:32">
      <c r="R807" s="64"/>
      <c r="S807" s="64"/>
      <c r="T807" s="65"/>
      <c r="U807" s="66"/>
      <c r="V807" s="66"/>
      <c r="W807" s="64"/>
      <c r="X807" s="64"/>
      <c r="Y807" s="64"/>
      <c r="Z807" s="64"/>
      <c r="AA807" s="64"/>
      <c r="AB807" s="64"/>
      <c r="AC807" s="64"/>
      <c r="AD807" s="64"/>
      <c r="AE807" s="64"/>
      <c r="AF807" s="64"/>
    </row>
    <row r="808" spans="18:32">
      <c r="R808" s="64"/>
      <c r="S808" s="64"/>
      <c r="T808" s="65"/>
      <c r="U808" s="66"/>
      <c r="V808" s="66"/>
      <c r="W808" s="64"/>
      <c r="X808" s="64"/>
      <c r="Y808" s="64"/>
      <c r="Z808" s="64"/>
      <c r="AA808" s="64"/>
      <c r="AB808" s="64"/>
      <c r="AC808" s="64"/>
      <c r="AD808" s="64"/>
      <c r="AE808" s="64"/>
      <c r="AF808" s="64"/>
    </row>
    <row r="809" spans="18:32">
      <c r="R809" s="64"/>
      <c r="S809" s="64"/>
      <c r="T809" s="65"/>
      <c r="U809" s="66"/>
      <c r="V809" s="66"/>
      <c r="W809" s="64"/>
      <c r="X809" s="64"/>
      <c r="Y809" s="64"/>
      <c r="Z809" s="64"/>
      <c r="AA809" s="64"/>
      <c r="AB809" s="64"/>
      <c r="AC809" s="64"/>
      <c r="AD809" s="64"/>
      <c r="AE809" s="64"/>
      <c r="AF809" s="64"/>
    </row>
    <row r="810" spans="18:32">
      <c r="R810" s="64"/>
      <c r="S810" s="64"/>
      <c r="T810" s="65"/>
      <c r="U810" s="66"/>
      <c r="V810" s="66"/>
      <c r="W810" s="64"/>
      <c r="X810" s="64"/>
      <c r="Y810" s="64"/>
      <c r="Z810" s="64"/>
      <c r="AA810" s="64"/>
      <c r="AB810" s="64"/>
      <c r="AC810" s="64"/>
      <c r="AD810" s="64"/>
      <c r="AE810" s="64"/>
      <c r="AF810" s="64"/>
    </row>
    <row r="811" spans="18:32">
      <c r="R811" s="64"/>
      <c r="S811" s="64"/>
      <c r="T811" s="65"/>
      <c r="U811" s="66"/>
      <c r="V811" s="66"/>
      <c r="W811" s="64"/>
      <c r="X811" s="64"/>
      <c r="Y811" s="64"/>
      <c r="Z811" s="64"/>
      <c r="AA811" s="64"/>
      <c r="AB811" s="64"/>
      <c r="AC811" s="64"/>
      <c r="AD811" s="64"/>
      <c r="AE811" s="64"/>
      <c r="AF811" s="64"/>
    </row>
    <row r="812" spans="18:32">
      <c r="R812" s="64"/>
      <c r="S812" s="64"/>
      <c r="T812" s="65"/>
      <c r="U812" s="66"/>
      <c r="V812" s="66"/>
      <c r="W812" s="64"/>
      <c r="X812" s="64"/>
      <c r="Y812" s="64"/>
      <c r="Z812" s="64"/>
      <c r="AA812" s="64"/>
      <c r="AB812" s="64"/>
      <c r="AC812" s="64"/>
      <c r="AD812" s="64"/>
      <c r="AE812" s="64"/>
      <c r="AF812" s="64"/>
    </row>
    <row r="813" spans="18:32">
      <c r="R813" s="64"/>
      <c r="S813" s="64"/>
      <c r="T813" s="65"/>
      <c r="U813" s="66"/>
      <c r="V813" s="66"/>
      <c r="W813" s="64"/>
      <c r="X813" s="64"/>
      <c r="Y813" s="64"/>
      <c r="Z813" s="64"/>
      <c r="AA813" s="64"/>
      <c r="AB813" s="64"/>
      <c r="AC813" s="64"/>
      <c r="AD813" s="64"/>
      <c r="AE813" s="64"/>
      <c r="AF813" s="64"/>
    </row>
    <row r="814" spans="18:32">
      <c r="R814" s="64"/>
      <c r="S814" s="64"/>
      <c r="T814" s="65"/>
      <c r="U814" s="66"/>
      <c r="V814" s="66"/>
      <c r="W814" s="64"/>
      <c r="X814" s="64"/>
      <c r="Y814" s="64"/>
      <c r="Z814" s="64"/>
      <c r="AA814" s="64"/>
      <c r="AB814" s="64"/>
      <c r="AC814" s="64"/>
      <c r="AD814" s="64"/>
      <c r="AE814" s="64"/>
      <c r="AF814" s="64"/>
    </row>
    <row r="815" spans="18:32">
      <c r="R815" s="64"/>
      <c r="S815" s="64"/>
      <c r="T815" s="65"/>
      <c r="U815" s="66"/>
      <c r="V815" s="66"/>
      <c r="W815" s="64"/>
      <c r="X815" s="64"/>
      <c r="Y815" s="64"/>
      <c r="Z815" s="64"/>
      <c r="AA815" s="64"/>
      <c r="AB815" s="64"/>
      <c r="AC815" s="64"/>
      <c r="AD815" s="64"/>
      <c r="AE815" s="64"/>
      <c r="AF815" s="64"/>
    </row>
    <row r="816" spans="18:32">
      <c r="R816" s="64"/>
      <c r="S816" s="64"/>
      <c r="T816" s="65"/>
      <c r="U816" s="66"/>
      <c r="V816" s="66"/>
      <c r="W816" s="64"/>
      <c r="X816" s="64"/>
      <c r="Y816" s="64"/>
      <c r="Z816" s="64"/>
      <c r="AA816" s="64"/>
      <c r="AB816" s="64"/>
      <c r="AC816" s="64"/>
      <c r="AD816" s="64"/>
      <c r="AE816" s="64"/>
      <c r="AF816" s="64"/>
    </row>
    <row r="817" spans="18:32">
      <c r="R817" s="64"/>
      <c r="S817" s="64"/>
      <c r="T817" s="65"/>
      <c r="U817" s="66"/>
      <c r="V817" s="66"/>
      <c r="W817" s="64"/>
      <c r="X817" s="64"/>
      <c r="Y817" s="64"/>
      <c r="Z817" s="64"/>
      <c r="AA817" s="64"/>
      <c r="AB817" s="64"/>
      <c r="AC817" s="64"/>
      <c r="AD817" s="64"/>
      <c r="AE817" s="64"/>
      <c r="AF817" s="64"/>
    </row>
    <row r="818" spans="18:32">
      <c r="R818" s="64"/>
      <c r="S818" s="64"/>
      <c r="T818" s="65"/>
      <c r="U818" s="66"/>
      <c r="V818" s="66"/>
      <c r="W818" s="64"/>
      <c r="X818" s="64"/>
      <c r="Y818" s="64"/>
      <c r="Z818" s="64"/>
      <c r="AA818" s="64"/>
      <c r="AB818" s="64"/>
      <c r="AC818" s="64"/>
      <c r="AD818" s="64"/>
      <c r="AE818" s="64"/>
      <c r="AF818" s="64"/>
    </row>
    <row r="819" spans="18:32">
      <c r="R819" s="64"/>
      <c r="S819" s="64"/>
      <c r="T819" s="65"/>
      <c r="U819" s="66"/>
      <c r="V819" s="66"/>
      <c r="W819" s="64"/>
      <c r="X819" s="64"/>
      <c r="Y819" s="64"/>
      <c r="Z819" s="64"/>
      <c r="AA819" s="64"/>
      <c r="AB819" s="64"/>
      <c r="AC819" s="64"/>
      <c r="AD819" s="64"/>
      <c r="AE819" s="64"/>
      <c r="AF819" s="64"/>
    </row>
    <row r="820" spans="18:32">
      <c r="R820" s="64"/>
      <c r="S820" s="64"/>
      <c r="T820" s="65"/>
      <c r="U820" s="66"/>
      <c r="V820" s="66"/>
      <c r="W820" s="64"/>
      <c r="X820" s="64"/>
      <c r="Y820" s="64"/>
      <c r="Z820" s="64"/>
      <c r="AA820" s="64"/>
      <c r="AB820" s="64"/>
      <c r="AC820" s="64"/>
      <c r="AD820" s="64"/>
      <c r="AE820" s="64"/>
      <c r="AF820" s="64"/>
    </row>
    <row r="821" spans="18:32">
      <c r="R821" s="64"/>
      <c r="S821" s="64"/>
      <c r="T821" s="65"/>
      <c r="U821" s="66"/>
      <c r="V821" s="66"/>
      <c r="W821" s="64"/>
      <c r="X821" s="64"/>
      <c r="Y821" s="64"/>
      <c r="Z821" s="64"/>
      <c r="AA821" s="64"/>
      <c r="AB821" s="64"/>
      <c r="AC821" s="64"/>
      <c r="AD821" s="64"/>
      <c r="AE821" s="64"/>
      <c r="AF821" s="64"/>
    </row>
    <row r="822" spans="18:32">
      <c r="R822" s="64"/>
      <c r="S822" s="64"/>
      <c r="T822" s="65"/>
      <c r="U822" s="66"/>
      <c r="V822" s="66"/>
      <c r="W822" s="64"/>
      <c r="X822" s="64"/>
      <c r="Y822" s="64"/>
      <c r="Z822" s="64"/>
      <c r="AA822" s="64"/>
      <c r="AB822" s="64"/>
      <c r="AC822" s="64"/>
      <c r="AD822" s="64"/>
      <c r="AE822" s="64"/>
      <c r="AF822" s="64"/>
    </row>
    <row r="823" spans="18:32">
      <c r="R823" s="64"/>
      <c r="S823" s="64"/>
      <c r="T823" s="65"/>
      <c r="U823" s="66"/>
      <c r="V823" s="66"/>
      <c r="W823" s="64"/>
      <c r="X823" s="64"/>
      <c r="Y823" s="64"/>
      <c r="Z823" s="64"/>
      <c r="AA823" s="64"/>
      <c r="AB823" s="64"/>
      <c r="AC823" s="64"/>
      <c r="AD823" s="64"/>
      <c r="AE823" s="64"/>
      <c r="AF823" s="64"/>
    </row>
    <row r="824" spans="18:32">
      <c r="R824" s="64"/>
      <c r="S824" s="64"/>
      <c r="T824" s="65"/>
      <c r="U824" s="66"/>
      <c r="V824" s="66"/>
      <c r="W824" s="64"/>
      <c r="X824" s="64"/>
      <c r="Y824" s="64"/>
      <c r="Z824" s="64"/>
      <c r="AA824" s="64"/>
      <c r="AB824" s="64"/>
      <c r="AC824" s="64"/>
      <c r="AD824" s="64"/>
      <c r="AE824" s="64"/>
      <c r="AF824" s="64"/>
    </row>
    <row r="825" spans="18:32">
      <c r="R825" s="64"/>
      <c r="S825" s="64"/>
      <c r="T825" s="65"/>
      <c r="U825" s="66"/>
      <c r="V825" s="66"/>
      <c r="W825" s="64"/>
      <c r="X825" s="64"/>
      <c r="Y825" s="64"/>
      <c r="Z825" s="64"/>
      <c r="AA825" s="64"/>
      <c r="AB825" s="64"/>
      <c r="AC825" s="64"/>
      <c r="AD825" s="64"/>
      <c r="AE825" s="64"/>
      <c r="AF825" s="64"/>
    </row>
    <row r="826" spans="18:32">
      <c r="R826" s="64"/>
      <c r="S826" s="64"/>
      <c r="T826" s="65"/>
      <c r="U826" s="66"/>
      <c r="V826" s="66"/>
      <c r="W826" s="64"/>
      <c r="X826" s="64"/>
      <c r="Y826" s="64"/>
      <c r="Z826" s="64"/>
      <c r="AA826" s="64"/>
      <c r="AB826" s="64"/>
      <c r="AC826" s="64"/>
      <c r="AD826" s="64"/>
      <c r="AE826" s="64"/>
      <c r="AF826" s="64"/>
    </row>
    <row r="827" spans="18:32">
      <c r="R827" s="64"/>
      <c r="S827" s="64"/>
      <c r="T827" s="65"/>
      <c r="U827" s="66"/>
      <c r="V827" s="66"/>
      <c r="W827" s="64"/>
      <c r="X827" s="64"/>
      <c r="Y827" s="64"/>
      <c r="Z827" s="64"/>
      <c r="AA827" s="64"/>
      <c r="AB827" s="64"/>
      <c r="AC827" s="64"/>
      <c r="AD827" s="64"/>
      <c r="AE827" s="64"/>
      <c r="AF827" s="64"/>
    </row>
    <row r="828" spans="18:32">
      <c r="R828" s="64"/>
      <c r="S828" s="64"/>
      <c r="T828" s="65"/>
      <c r="U828" s="66"/>
      <c r="V828" s="66"/>
      <c r="W828" s="64"/>
      <c r="X828" s="64"/>
      <c r="Y828" s="64"/>
      <c r="Z828" s="64"/>
      <c r="AA828" s="64"/>
      <c r="AB828" s="64"/>
      <c r="AC828" s="64"/>
      <c r="AD828" s="64"/>
      <c r="AE828" s="64"/>
      <c r="AF828" s="64"/>
    </row>
    <row r="829" spans="18:32">
      <c r="R829" s="64"/>
      <c r="S829" s="64"/>
      <c r="T829" s="65"/>
      <c r="U829" s="66"/>
      <c r="V829" s="66"/>
      <c r="W829" s="64"/>
      <c r="X829" s="64"/>
      <c r="Y829" s="64"/>
      <c r="Z829" s="64"/>
      <c r="AA829" s="64"/>
      <c r="AB829" s="64"/>
      <c r="AC829" s="64"/>
      <c r="AD829" s="64"/>
      <c r="AE829" s="64"/>
      <c r="AF829" s="64"/>
    </row>
    <row r="830" spans="18:32">
      <c r="R830" s="64"/>
      <c r="S830" s="64"/>
      <c r="T830" s="65"/>
      <c r="U830" s="66"/>
      <c r="V830" s="66"/>
      <c r="W830" s="64"/>
      <c r="X830" s="64"/>
      <c r="Y830" s="64"/>
      <c r="Z830" s="64"/>
      <c r="AA830" s="64"/>
      <c r="AB830" s="64"/>
      <c r="AC830" s="64"/>
      <c r="AD830" s="64"/>
      <c r="AE830" s="64"/>
      <c r="AF830" s="64"/>
    </row>
    <row r="831" spans="18:32">
      <c r="R831" s="64"/>
      <c r="S831" s="64"/>
      <c r="T831" s="65"/>
      <c r="U831" s="66"/>
      <c r="V831" s="66"/>
      <c r="W831" s="64"/>
      <c r="X831" s="64"/>
      <c r="Y831" s="64"/>
      <c r="Z831" s="64"/>
      <c r="AA831" s="64"/>
      <c r="AB831" s="64"/>
      <c r="AC831" s="64"/>
      <c r="AD831" s="64"/>
      <c r="AE831" s="64"/>
      <c r="AF831" s="64"/>
    </row>
    <row r="832" spans="18:32">
      <c r="R832" s="64"/>
      <c r="S832" s="64"/>
      <c r="T832" s="65"/>
      <c r="U832" s="66"/>
      <c r="V832" s="66"/>
      <c r="W832" s="64"/>
      <c r="X832" s="64"/>
      <c r="Y832" s="64"/>
      <c r="Z832" s="64"/>
      <c r="AA832" s="64"/>
      <c r="AB832" s="64"/>
      <c r="AC832" s="64"/>
      <c r="AD832" s="64"/>
      <c r="AE832" s="64"/>
      <c r="AF832" s="64"/>
    </row>
    <row r="833" spans="18:32">
      <c r="R833" s="64"/>
      <c r="S833" s="64"/>
      <c r="T833" s="65"/>
      <c r="U833" s="66"/>
      <c r="V833" s="66"/>
      <c r="W833" s="64"/>
      <c r="X833" s="64"/>
      <c r="Y833" s="64"/>
      <c r="Z833" s="64"/>
      <c r="AA833" s="64"/>
      <c r="AB833" s="64"/>
      <c r="AC833" s="64"/>
      <c r="AD833" s="64"/>
      <c r="AE833" s="64"/>
      <c r="AF833" s="64"/>
    </row>
    <row r="834" spans="18:32">
      <c r="R834" s="64"/>
      <c r="S834" s="64"/>
      <c r="T834" s="65"/>
      <c r="U834" s="66"/>
      <c r="V834" s="66"/>
      <c r="W834" s="64"/>
      <c r="X834" s="64"/>
      <c r="Y834" s="64"/>
      <c r="Z834" s="64"/>
      <c r="AA834" s="64"/>
      <c r="AB834" s="64"/>
      <c r="AC834" s="64"/>
      <c r="AD834" s="64"/>
      <c r="AE834" s="64"/>
      <c r="AF834" s="64"/>
    </row>
    <row r="835" spans="18:32">
      <c r="R835" s="64"/>
      <c r="S835" s="64"/>
      <c r="T835" s="65"/>
      <c r="U835" s="66"/>
      <c r="V835" s="66"/>
      <c r="W835" s="64"/>
      <c r="X835" s="64"/>
      <c r="Y835" s="64"/>
      <c r="Z835" s="64"/>
      <c r="AA835" s="64"/>
      <c r="AB835" s="64"/>
      <c r="AC835" s="64"/>
      <c r="AD835" s="64"/>
      <c r="AE835" s="64"/>
      <c r="AF835" s="64"/>
    </row>
    <row r="836" spans="18:32">
      <c r="R836" s="64"/>
      <c r="S836" s="64"/>
      <c r="T836" s="65"/>
      <c r="U836" s="66"/>
      <c r="V836" s="66"/>
      <c r="W836" s="64"/>
      <c r="X836" s="64"/>
      <c r="Y836" s="64"/>
      <c r="Z836" s="64"/>
      <c r="AA836" s="64"/>
      <c r="AB836" s="64"/>
      <c r="AC836" s="64"/>
      <c r="AD836" s="64"/>
      <c r="AE836" s="64"/>
      <c r="AF836" s="64"/>
    </row>
    <row r="837" spans="18:32">
      <c r="R837" s="64"/>
      <c r="S837" s="64"/>
      <c r="T837" s="65"/>
      <c r="U837" s="66"/>
      <c r="V837" s="66"/>
      <c r="W837" s="64"/>
      <c r="X837" s="64"/>
      <c r="Y837" s="64"/>
      <c r="Z837" s="64"/>
      <c r="AA837" s="64"/>
      <c r="AB837" s="64"/>
      <c r="AC837" s="64"/>
      <c r="AD837" s="64"/>
      <c r="AE837" s="64"/>
      <c r="AF837" s="64"/>
    </row>
    <row r="838" spans="18:32">
      <c r="R838" s="64"/>
      <c r="S838" s="64"/>
      <c r="T838" s="65"/>
      <c r="U838" s="66"/>
      <c r="V838" s="66"/>
      <c r="W838" s="64"/>
      <c r="X838" s="64"/>
      <c r="Y838" s="64"/>
      <c r="Z838" s="64"/>
      <c r="AA838" s="64"/>
      <c r="AB838" s="64"/>
      <c r="AC838" s="64"/>
      <c r="AD838" s="64"/>
      <c r="AE838" s="64"/>
      <c r="AF838" s="64"/>
    </row>
    <row r="839" spans="18:32">
      <c r="R839" s="64"/>
      <c r="S839" s="64"/>
      <c r="T839" s="65"/>
      <c r="U839" s="66"/>
      <c r="V839" s="66"/>
      <c r="W839" s="64"/>
      <c r="X839" s="64"/>
      <c r="Y839" s="64"/>
      <c r="Z839" s="64"/>
      <c r="AA839" s="64"/>
      <c r="AB839" s="64"/>
      <c r="AC839" s="64"/>
      <c r="AD839" s="64"/>
      <c r="AE839" s="64"/>
      <c r="AF839" s="64"/>
    </row>
    <row r="840" spans="18:32">
      <c r="R840" s="64"/>
      <c r="S840" s="64"/>
      <c r="T840" s="65"/>
      <c r="U840" s="66"/>
      <c r="V840" s="66"/>
      <c r="W840" s="64"/>
      <c r="X840" s="64"/>
      <c r="Y840" s="64"/>
      <c r="Z840" s="64"/>
      <c r="AA840" s="64"/>
      <c r="AB840" s="64"/>
      <c r="AC840" s="64"/>
      <c r="AD840" s="64"/>
      <c r="AE840" s="64"/>
      <c r="AF840" s="64"/>
    </row>
    <row r="841" spans="18:32">
      <c r="R841" s="64"/>
      <c r="S841" s="64"/>
      <c r="T841" s="65"/>
      <c r="U841" s="66"/>
      <c r="V841" s="66"/>
      <c r="W841" s="64"/>
      <c r="X841" s="64"/>
      <c r="Y841" s="64"/>
      <c r="Z841" s="64"/>
      <c r="AA841" s="64"/>
      <c r="AB841" s="64"/>
      <c r="AC841" s="64"/>
      <c r="AD841" s="64"/>
      <c r="AE841" s="64"/>
      <c r="AF841" s="64"/>
    </row>
    <row r="842" spans="18:32">
      <c r="R842" s="64"/>
      <c r="S842" s="64"/>
      <c r="T842" s="65"/>
      <c r="U842" s="66"/>
      <c r="V842" s="66"/>
      <c r="W842" s="64"/>
      <c r="X842" s="64"/>
      <c r="Y842" s="64"/>
      <c r="Z842" s="64"/>
      <c r="AA842" s="64"/>
      <c r="AB842" s="64"/>
      <c r="AC842" s="64"/>
      <c r="AD842" s="64"/>
      <c r="AE842" s="64"/>
      <c r="AF842" s="64"/>
    </row>
    <row r="843" spans="18:32">
      <c r="R843" s="64"/>
      <c r="S843" s="64"/>
      <c r="T843" s="65"/>
      <c r="U843" s="66"/>
      <c r="V843" s="66"/>
      <c r="W843" s="64"/>
      <c r="X843" s="64"/>
      <c r="Y843" s="64"/>
      <c r="Z843" s="64"/>
      <c r="AA843" s="64"/>
      <c r="AB843" s="64"/>
      <c r="AC843" s="64"/>
      <c r="AD843" s="64"/>
      <c r="AE843" s="64"/>
      <c r="AF843" s="64"/>
    </row>
    <row r="844" spans="18:32">
      <c r="R844" s="64"/>
      <c r="S844" s="64"/>
      <c r="T844" s="65"/>
      <c r="U844" s="66"/>
      <c r="V844" s="66"/>
      <c r="W844" s="64"/>
      <c r="X844" s="64"/>
      <c r="Y844" s="64"/>
      <c r="Z844" s="64"/>
      <c r="AA844" s="64"/>
      <c r="AB844" s="64"/>
      <c r="AC844" s="64"/>
      <c r="AD844" s="64"/>
      <c r="AE844" s="64"/>
      <c r="AF844" s="64"/>
    </row>
    <row r="845" spans="18:32">
      <c r="R845" s="64"/>
      <c r="S845" s="64"/>
      <c r="T845" s="65"/>
      <c r="U845" s="66"/>
      <c r="V845" s="66"/>
      <c r="W845" s="64"/>
      <c r="X845" s="64"/>
      <c r="Y845" s="64"/>
      <c r="Z845" s="64"/>
      <c r="AA845" s="64"/>
      <c r="AB845" s="64"/>
      <c r="AC845" s="64"/>
      <c r="AD845" s="64"/>
      <c r="AE845" s="64"/>
      <c r="AF845" s="64"/>
    </row>
    <row r="846" spans="18:32">
      <c r="R846" s="64"/>
      <c r="S846" s="64"/>
      <c r="T846" s="65"/>
      <c r="U846" s="66"/>
      <c r="V846" s="66"/>
      <c r="W846" s="64"/>
      <c r="X846" s="64"/>
      <c r="Y846" s="64"/>
      <c r="Z846" s="64"/>
      <c r="AA846" s="64"/>
      <c r="AB846" s="64"/>
      <c r="AC846" s="64"/>
      <c r="AD846" s="64"/>
      <c r="AE846" s="64"/>
      <c r="AF846" s="64"/>
    </row>
    <row r="847" spans="18:32">
      <c r="R847" s="64"/>
      <c r="S847" s="64"/>
      <c r="T847" s="65"/>
      <c r="U847" s="66"/>
      <c r="V847" s="66"/>
      <c r="W847" s="64"/>
      <c r="X847" s="64"/>
      <c r="Y847" s="64"/>
      <c r="Z847" s="64"/>
      <c r="AA847" s="64"/>
      <c r="AB847" s="64"/>
      <c r="AC847" s="64"/>
      <c r="AD847" s="64"/>
      <c r="AE847" s="64"/>
      <c r="AF847" s="64"/>
    </row>
    <row r="848" spans="18:32">
      <c r="R848" s="64"/>
      <c r="S848" s="64"/>
      <c r="T848" s="65"/>
      <c r="U848" s="66"/>
      <c r="V848" s="66"/>
      <c r="W848" s="64"/>
      <c r="X848" s="64"/>
      <c r="Y848" s="64"/>
      <c r="Z848" s="64"/>
      <c r="AA848" s="64"/>
      <c r="AB848" s="64"/>
      <c r="AC848" s="64"/>
      <c r="AD848" s="64"/>
      <c r="AE848" s="64"/>
      <c r="AF848" s="64"/>
    </row>
    <row r="849" spans="18:32">
      <c r="R849" s="64"/>
      <c r="S849" s="64"/>
      <c r="T849" s="65"/>
      <c r="U849" s="66"/>
      <c r="V849" s="66"/>
      <c r="W849" s="64"/>
      <c r="X849" s="64"/>
      <c r="Y849" s="64"/>
      <c r="Z849" s="64"/>
      <c r="AA849" s="64"/>
      <c r="AB849" s="64"/>
      <c r="AC849" s="64"/>
      <c r="AD849" s="64"/>
      <c r="AE849" s="64"/>
      <c r="AF849" s="64"/>
    </row>
    <row r="850" spans="18:32">
      <c r="R850" s="64"/>
      <c r="S850" s="64"/>
      <c r="T850" s="65"/>
      <c r="U850" s="66"/>
      <c r="V850" s="66"/>
      <c r="W850" s="64"/>
      <c r="X850" s="64"/>
      <c r="Y850" s="64"/>
      <c r="Z850" s="64"/>
      <c r="AA850" s="64"/>
      <c r="AB850" s="64"/>
      <c r="AC850" s="64"/>
      <c r="AD850" s="64"/>
      <c r="AE850" s="64"/>
      <c r="AF850" s="64"/>
    </row>
    <row r="851" spans="18:32">
      <c r="R851" s="64"/>
      <c r="S851" s="64"/>
      <c r="T851" s="65"/>
      <c r="U851" s="66"/>
      <c r="V851" s="66"/>
      <c r="W851" s="64"/>
      <c r="X851" s="64"/>
      <c r="Y851" s="64"/>
      <c r="Z851" s="64"/>
      <c r="AA851" s="64"/>
      <c r="AB851" s="64"/>
      <c r="AC851" s="64"/>
      <c r="AD851" s="64"/>
      <c r="AE851" s="64"/>
      <c r="AF851" s="64"/>
    </row>
    <row r="852" spans="18:32">
      <c r="R852" s="64"/>
      <c r="S852" s="64"/>
      <c r="T852" s="65"/>
      <c r="U852" s="66"/>
      <c r="V852" s="66"/>
      <c r="W852" s="64"/>
      <c r="X852" s="64"/>
      <c r="Y852" s="64"/>
      <c r="Z852" s="64"/>
      <c r="AA852" s="64"/>
      <c r="AB852" s="64"/>
      <c r="AC852" s="64"/>
      <c r="AD852" s="64"/>
      <c r="AE852" s="64"/>
      <c r="AF852" s="64"/>
    </row>
    <row r="853" spans="18:32">
      <c r="R853" s="64"/>
      <c r="S853" s="64"/>
      <c r="T853" s="65"/>
      <c r="U853" s="66"/>
      <c r="V853" s="66"/>
      <c r="W853" s="64"/>
      <c r="X853" s="64"/>
      <c r="Y853" s="64"/>
      <c r="Z853" s="64"/>
      <c r="AA853" s="64"/>
      <c r="AB853" s="64"/>
      <c r="AC853" s="64"/>
      <c r="AD853" s="64"/>
      <c r="AE853" s="64"/>
      <c r="AF853" s="64"/>
    </row>
    <row r="854" spans="18:32">
      <c r="R854" s="64"/>
      <c r="S854" s="64"/>
      <c r="T854" s="65"/>
      <c r="U854" s="66"/>
      <c r="V854" s="66"/>
      <c r="W854" s="64"/>
      <c r="X854" s="64"/>
      <c r="Y854" s="64"/>
      <c r="Z854" s="64"/>
      <c r="AA854" s="64"/>
      <c r="AB854" s="64"/>
      <c r="AC854" s="64"/>
      <c r="AD854" s="64"/>
      <c r="AE854" s="64"/>
      <c r="AF854" s="64"/>
    </row>
    <row r="855" spans="18:32">
      <c r="R855" s="64"/>
      <c r="S855" s="64"/>
      <c r="T855" s="65"/>
      <c r="U855" s="66"/>
      <c r="V855" s="66"/>
      <c r="W855" s="64"/>
      <c r="X855" s="64"/>
      <c r="Y855" s="64"/>
      <c r="Z855" s="64"/>
      <c r="AA855" s="64"/>
      <c r="AB855" s="64"/>
      <c r="AC855" s="64"/>
      <c r="AD855" s="64"/>
      <c r="AE855" s="64"/>
      <c r="AF855" s="64"/>
    </row>
    <row r="856" spans="18:32">
      <c r="R856" s="64"/>
      <c r="S856" s="64"/>
      <c r="T856" s="65"/>
      <c r="U856" s="66"/>
      <c r="V856" s="66"/>
      <c r="W856" s="64"/>
      <c r="X856" s="64"/>
      <c r="Y856" s="64"/>
      <c r="Z856" s="64"/>
      <c r="AA856" s="64"/>
      <c r="AB856" s="64"/>
      <c r="AC856" s="64"/>
      <c r="AD856" s="64"/>
      <c r="AE856" s="64"/>
      <c r="AF856" s="64"/>
    </row>
    <row r="857" spans="18:32">
      <c r="R857" s="64"/>
      <c r="S857" s="64"/>
      <c r="T857" s="65"/>
      <c r="U857" s="66"/>
      <c r="V857" s="66"/>
      <c r="W857" s="64"/>
      <c r="X857" s="64"/>
      <c r="Y857" s="64"/>
      <c r="Z857" s="64"/>
      <c r="AA857" s="64"/>
      <c r="AB857" s="64"/>
      <c r="AC857" s="64"/>
      <c r="AD857" s="64"/>
      <c r="AE857" s="64"/>
      <c r="AF857" s="64"/>
    </row>
    <row r="858" spans="18:32">
      <c r="R858" s="64"/>
      <c r="S858" s="64"/>
      <c r="T858" s="65"/>
      <c r="U858" s="66"/>
      <c r="V858" s="66"/>
      <c r="W858" s="64"/>
      <c r="X858" s="64"/>
      <c r="Y858" s="64"/>
      <c r="Z858" s="64"/>
      <c r="AA858" s="64"/>
      <c r="AB858" s="64"/>
      <c r="AC858" s="64"/>
      <c r="AD858" s="64"/>
      <c r="AE858" s="64"/>
      <c r="AF858" s="64"/>
    </row>
    <row r="859" spans="18:32">
      <c r="R859" s="64"/>
      <c r="S859" s="64"/>
      <c r="T859" s="65"/>
      <c r="U859" s="66"/>
      <c r="V859" s="66"/>
      <c r="W859" s="64"/>
      <c r="X859" s="64"/>
      <c r="Y859" s="64"/>
      <c r="Z859" s="64"/>
      <c r="AA859" s="64"/>
      <c r="AB859" s="64"/>
      <c r="AC859" s="64"/>
      <c r="AD859" s="64"/>
      <c r="AE859" s="64"/>
      <c r="AF859" s="64"/>
    </row>
    <row r="860" spans="18:32">
      <c r="R860" s="64"/>
      <c r="S860" s="64"/>
      <c r="T860" s="65"/>
      <c r="U860" s="66"/>
      <c r="V860" s="66"/>
      <c r="W860" s="64"/>
      <c r="X860" s="64"/>
      <c r="Y860" s="64"/>
      <c r="Z860" s="64"/>
      <c r="AA860" s="64"/>
      <c r="AB860" s="64"/>
      <c r="AC860" s="64"/>
      <c r="AD860" s="64"/>
      <c r="AE860" s="64"/>
      <c r="AF860" s="64"/>
    </row>
    <row r="861" spans="18:32">
      <c r="R861" s="64"/>
      <c r="S861" s="64"/>
      <c r="T861" s="65"/>
      <c r="U861" s="66"/>
      <c r="V861" s="66"/>
      <c r="W861" s="64"/>
      <c r="X861" s="64"/>
      <c r="Y861" s="64"/>
      <c r="Z861" s="64"/>
      <c r="AA861" s="64"/>
      <c r="AB861" s="64"/>
      <c r="AC861" s="64"/>
      <c r="AD861" s="64"/>
      <c r="AE861" s="64"/>
      <c r="AF861" s="64"/>
    </row>
    <row r="862" spans="18:32">
      <c r="R862" s="64"/>
      <c r="S862" s="64"/>
      <c r="T862" s="65"/>
      <c r="U862" s="66"/>
      <c r="V862" s="66"/>
      <c r="W862" s="64"/>
      <c r="X862" s="64"/>
      <c r="Y862" s="64"/>
      <c r="Z862" s="64"/>
      <c r="AA862" s="64"/>
      <c r="AB862" s="64"/>
      <c r="AC862" s="64"/>
      <c r="AD862" s="64"/>
      <c r="AE862" s="64"/>
      <c r="AF862" s="64"/>
    </row>
    <row r="863" spans="18:32">
      <c r="R863" s="64"/>
      <c r="S863" s="64"/>
      <c r="T863" s="65"/>
      <c r="U863" s="66"/>
      <c r="V863" s="66"/>
      <c r="W863" s="64"/>
      <c r="X863" s="64"/>
      <c r="Y863" s="64"/>
      <c r="Z863" s="64"/>
      <c r="AA863" s="64"/>
      <c r="AB863" s="64"/>
      <c r="AC863" s="64"/>
      <c r="AD863" s="64"/>
      <c r="AE863" s="64"/>
      <c r="AF863" s="64"/>
    </row>
    <row r="864" spans="18:32">
      <c r="R864" s="64"/>
      <c r="S864" s="64"/>
      <c r="T864" s="65"/>
      <c r="U864" s="66"/>
      <c r="V864" s="66"/>
      <c r="W864" s="64"/>
      <c r="X864" s="64"/>
      <c r="Y864" s="64"/>
      <c r="Z864" s="64"/>
      <c r="AA864" s="64"/>
      <c r="AB864" s="64"/>
      <c r="AC864" s="64"/>
      <c r="AD864" s="64"/>
      <c r="AE864" s="64"/>
      <c r="AF864" s="64"/>
    </row>
    <row r="865" spans="18:32">
      <c r="R865" s="64"/>
      <c r="S865" s="64"/>
      <c r="T865" s="65"/>
      <c r="U865" s="66"/>
      <c r="V865" s="66"/>
      <c r="W865" s="64"/>
      <c r="X865" s="64"/>
      <c r="Y865" s="64"/>
      <c r="Z865" s="64"/>
      <c r="AA865" s="64"/>
      <c r="AB865" s="64"/>
      <c r="AC865" s="64"/>
      <c r="AD865" s="64"/>
      <c r="AE865" s="64"/>
      <c r="AF865" s="64"/>
    </row>
    <row r="866" spans="18:32">
      <c r="R866" s="64"/>
      <c r="S866" s="64"/>
      <c r="T866" s="65"/>
      <c r="U866" s="66"/>
      <c r="V866" s="66"/>
      <c r="W866" s="64"/>
      <c r="X866" s="64"/>
      <c r="Y866" s="64"/>
      <c r="Z866" s="64"/>
      <c r="AA866" s="64"/>
      <c r="AB866" s="64"/>
      <c r="AC866" s="64"/>
      <c r="AD866" s="64"/>
      <c r="AE866" s="64"/>
      <c r="AF866" s="64"/>
    </row>
    <row r="867" spans="18:32">
      <c r="R867" s="64"/>
      <c r="S867" s="64"/>
      <c r="T867" s="65"/>
      <c r="U867" s="66"/>
      <c r="V867" s="66"/>
      <c r="W867" s="64"/>
      <c r="X867" s="64"/>
      <c r="Y867" s="64"/>
      <c r="Z867" s="64"/>
      <c r="AA867" s="64"/>
      <c r="AB867" s="64"/>
      <c r="AC867" s="64"/>
      <c r="AD867" s="64"/>
      <c r="AE867" s="64"/>
      <c r="AF867" s="64"/>
    </row>
    <row r="868" spans="18:32">
      <c r="R868" s="64"/>
      <c r="S868" s="64"/>
      <c r="T868" s="65"/>
      <c r="U868" s="66"/>
      <c r="V868" s="66"/>
      <c r="W868" s="64"/>
      <c r="X868" s="64"/>
      <c r="Y868" s="64"/>
      <c r="Z868" s="64"/>
      <c r="AA868" s="64"/>
      <c r="AB868" s="64"/>
      <c r="AC868" s="64"/>
      <c r="AD868" s="64"/>
      <c r="AE868" s="64"/>
      <c r="AF868" s="64"/>
    </row>
    <row r="869" spans="18:32">
      <c r="R869" s="64"/>
      <c r="S869" s="64"/>
      <c r="T869" s="65"/>
      <c r="U869" s="66"/>
      <c r="V869" s="66"/>
      <c r="W869" s="64"/>
      <c r="X869" s="64"/>
      <c r="Y869" s="64"/>
      <c r="Z869" s="64"/>
      <c r="AA869" s="64"/>
      <c r="AB869" s="64"/>
      <c r="AC869" s="64"/>
      <c r="AD869" s="64"/>
      <c r="AE869" s="64"/>
      <c r="AF869" s="64"/>
    </row>
    <row r="870" spans="18:32">
      <c r="R870" s="64"/>
      <c r="S870" s="64"/>
      <c r="T870" s="65"/>
      <c r="U870" s="66"/>
      <c r="V870" s="66"/>
      <c r="W870" s="64"/>
      <c r="X870" s="64"/>
      <c r="Y870" s="64"/>
      <c r="Z870" s="64"/>
      <c r="AA870" s="64"/>
      <c r="AB870" s="64"/>
      <c r="AC870" s="64"/>
      <c r="AD870" s="64"/>
      <c r="AE870" s="64"/>
      <c r="AF870" s="64"/>
    </row>
    <row r="871" spans="18:32">
      <c r="R871" s="64"/>
      <c r="S871" s="64"/>
      <c r="T871" s="65"/>
      <c r="U871" s="66"/>
      <c r="V871" s="66"/>
      <c r="W871" s="64"/>
      <c r="X871" s="64"/>
      <c r="Y871" s="64"/>
      <c r="Z871" s="64"/>
      <c r="AA871" s="64"/>
      <c r="AB871" s="64"/>
      <c r="AC871" s="64"/>
      <c r="AD871" s="64"/>
      <c r="AE871" s="64"/>
      <c r="AF871" s="64"/>
    </row>
    <row r="872" spans="18:32">
      <c r="R872" s="64"/>
      <c r="S872" s="64"/>
      <c r="T872" s="65"/>
      <c r="U872" s="66"/>
      <c r="V872" s="66"/>
      <c r="W872" s="64"/>
      <c r="X872" s="64"/>
      <c r="Y872" s="64"/>
      <c r="Z872" s="64"/>
      <c r="AA872" s="64"/>
      <c r="AB872" s="64"/>
      <c r="AC872" s="64"/>
      <c r="AD872" s="64"/>
      <c r="AE872" s="64"/>
      <c r="AF872" s="64"/>
    </row>
    <row r="873" spans="18:32">
      <c r="R873" s="64"/>
      <c r="S873" s="64"/>
      <c r="T873" s="65"/>
      <c r="U873" s="66"/>
      <c r="V873" s="66"/>
      <c r="W873" s="64"/>
      <c r="X873" s="64"/>
      <c r="Y873" s="64"/>
      <c r="Z873" s="64"/>
      <c r="AA873" s="64"/>
      <c r="AB873" s="64"/>
      <c r="AC873" s="64"/>
      <c r="AD873" s="64"/>
      <c r="AE873" s="64"/>
      <c r="AF873" s="64"/>
    </row>
    <row r="874" spans="18:32">
      <c r="R874" s="64"/>
      <c r="S874" s="64"/>
      <c r="T874" s="65"/>
      <c r="U874" s="66"/>
      <c r="V874" s="66"/>
      <c r="W874" s="64"/>
      <c r="X874" s="64"/>
      <c r="Y874" s="64"/>
      <c r="Z874" s="64"/>
      <c r="AA874" s="64"/>
      <c r="AB874" s="64"/>
      <c r="AC874" s="64"/>
      <c r="AD874" s="64"/>
      <c r="AE874" s="64"/>
      <c r="AF874" s="64"/>
    </row>
    <row r="875" spans="18:32">
      <c r="R875" s="64"/>
      <c r="S875" s="64"/>
      <c r="T875" s="65"/>
      <c r="U875" s="66"/>
      <c r="V875" s="66"/>
      <c r="W875" s="64"/>
      <c r="X875" s="64"/>
      <c r="Y875" s="64"/>
      <c r="Z875" s="64"/>
      <c r="AA875" s="64"/>
      <c r="AB875" s="64"/>
      <c r="AC875" s="64"/>
      <c r="AD875" s="64"/>
      <c r="AE875" s="64"/>
      <c r="AF875" s="64"/>
    </row>
    <row r="876" spans="18:32">
      <c r="R876" s="64"/>
      <c r="S876" s="64"/>
      <c r="T876" s="65"/>
      <c r="U876" s="66"/>
      <c r="V876" s="66"/>
      <c r="W876" s="64"/>
      <c r="X876" s="64"/>
      <c r="Y876" s="64"/>
      <c r="Z876" s="64"/>
      <c r="AA876" s="64"/>
      <c r="AB876" s="64"/>
      <c r="AC876" s="64"/>
      <c r="AD876" s="64"/>
      <c r="AE876" s="64"/>
      <c r="AF876" s="64"/>
    </row>
    <row r="877" spans="18:32">
      <c r="R877" s="64"/>
      <c r="S877" s="64"/>
      <c r="T877" s="65"/>
      <c r="U877" s="66"/>
      <c r="V877" s="66"/>
      <c r="W877" s="64"/>
      <c r="X877" s="64"/>
      <c r="Y877" s="64"/>
      <c r="Z877" s="64"/>
      <c r="AA877" s="64"/>
      <c r="AB877" s="64"/>
      <c r="AC877" s="64"/>
      <c r="AD877" s="64"/>
      <c r="AE877" s="64"/>
      <c r="AF877" s="64"/>
    </row>
    <row r="878" spans="18:32">
      <c r="R878" s="64"/>
      <c r="S878" s="64"/>
      <c r="T878" s="65"/>
      <c r="U878" s="66"/>
      <c r="V878" s="66"/>
      <c r="W878" s="64"/>
      <c r="X878" s="64"/>
      <c r="Y878" s="64"/>
      <c r="Z878" s="64"/>
      <c r="AA878" s="64"/>
      <c r="AB878" s="64"/>
      <c r="AC878" s="64"/>
      <c r="AD878" s="64"/>
      <c r="AE878" s="64"/>
      <c r="AF878" s="64"/>
    </row>
    <row r="879" spans="18:32">
      <c r="R879" s="64"/>
      <c r="S879" s="64"/>
      <c r="T879" s="65"/>
      <c r="U879" s="66"/>
      <c r="V879" s="66"/>
      <c r="W879" s="64"/>
      <c r="X879" s="64"/>
      <c r="Y879" s="64"/>
      <c r="Z879" s="64"/>
      <c r="AA879" s="64"/>
      <c r="AB879" s="64"/>
      <c r="AC879" s="64"/>
      <c r="AD879" s="64"/>
      <c r="AE879" s="64"/>
      <c r="AF879" s="64"/>
    </row>
    <row r="880" spans="18:32">
      <c r="R880" s="64"/>
      <c r="S880" s="64"/>
      <c r="T880" s="65"/>
      <c r="U880" s="66"/>
      <c r="V880" s="66"/>
      <c r="W880" s="64"/>
      <c r="X880" s="64"/>
      <c r="Y880" s="64"/>
      <c r="Z880" s="64"/>
      <c r="AA880" s="64"/>
      <c r="AB880" s="64"/>
      <c r="AC880" s="64"/>
      <c r="AD880" s="64"/>
      <c r="AE880" s="64"/>
      <c r="AF880" s="64"/>
    </row>
    <row r="881" spans="18:32">
      <c r="R881" s="64"/>
      <c r="S881" s="64"/>
      <c r="T881" s="65"/>
      <c r="U881" s="66"/>
      <c r="V881" s="66"/>
      <c r="W881" s="64"/>
      <c r="X881" s="64"/>
      <c r="Y881" s="64"/>
      <c r="Z881" s="64"/>
      <c r="AA881" s="64"/>
      <c r="AB881" s="64"/>
      <c r="AC881" s="64"/>
      <c r="AD881" s="64"/>
      <c r="AE881" s="64"/>
      <c r="AF881" s="64"/>
    </row>
    <row r="882" spans="18:32">
      <c r="R882" s="64"/>
      <c r="S882" s="64"/>
      <c r="T882" s="65"/>
      <c r="U882" s="66"/>
      <c r="V882" s="66"/>
      <c r="W882" s="64"/>
      <c r="X882" s="64"/>
      <c r="Y882" s="64"/>
      <c r="Z882" s="64"/>
      <c r="AA882" s="64"/>
      <c r="AB882" s="64"/>
      <c r="AC882" s="64"/>
      <c r="AD882" s="64"/>
      <c r="AE882" s="64"/>
      <c r="AF882" s="64"/>
    </row>
    <row r="883" spans="18:32">
      <c r="R883" s="64"/>
      <c r="S883" s="64"/>
      <c r="T883" s="65"/>
      <c r="U883" s="66"/>
      <c r="V883" s="66"/>
      <c r="W883" s="64"/>
      <c r="X883" s="64"/>
      <c r="Y883" s="64"/>
      <c r="Z883" s="64"/>
      <c r="AA883" s="64"/>
      <c r="AB883" s="64"/>
      <c r="AC883" s="64"/>
      <c r="AD883" s="64"/>
      <c r="AE883" s="64"/>
      <c r="AF883" s="64"/>
    </row>
    <row r="884" spans="18:32">
      <c r="R884" s="64"/>
      <c r="S884" s="64"/>
      <c r="T884" s="65"/>
      <c r="U884" s="66"/>
      <c r="V884" s="66"/>
      <c r="W884" s="64"/>
      <c r="X884" s="64"/>
      <c r="Y884" s="64"/>
      <c r="Z884" s="64"/>
      <c r="AA884" s="64"/>
      <c r="AB884" s="64"/>
      <c r="AC884" s="64"/>
      <c r="AD884" s="64"/>
      <c r="AE884" s="64"/>
      <c r="AF884" s="64"/>
    </row>
    <row r="885" spans="18:32">
      <c r="R885" s="64"/>
      <c r="S885" s="64"/>
      <c r="T885" s="65"/>
      <c r="U885" s="66"/>
      <c r="V885" s="66"/>
      <c r="W885" s="64"/>
      <c r="X885" s="64"/>
      <c r="Y885" s="64"/>
      <c r="Z885" s="64"/>
      <c r="AA885" s="64"/>
      <c r="AB885" s="64"/>
      <c r="AC885" s="64"/>
      <c r="AD885" s="64"/>
      <c r="AE885" s="64"/>
      <c r="AF885" s="64"/>
    </row>
    <row r="886" spans="18:32">
      <c r="R886" s="64"/>
      <c r="S886" s="64"/>
      <c r="T886" s="65"/>
      <c r="U886" s="66"/>
      <c r="V886" s="66"/>
      <c r="W886" s="64"/>
      <c r="X886" s="64"/>
      <c r="Y886" s="64"/>
      <c r="Z886" s="64"/>
      <c r="AA886" s="64"/>
      <c r="AB886" s="64"/>
      <c r="AC886" s="64"/>
      <c r="AD886" s="64"/>
      <c r="AE886" s="64"/>
      <c r="AF886" s="64"/>
    </row>
    <row r="887" spans="18:32">
      <c r="R887" s="64"/>
      <c r="S887" s="64"/>
      <c r="T887" s="65"/>
      <c r="U887" s="66"/>
      <c r="V887" s="66"/>
      <c r="W887" s="64"/>
      <c r="X887" s="64"/>
      <c r="Y887" s="64"/>
      <c r="Z887" s="64"/>
      <c r="AA887" s="64"/>
      <c r="AB887" s="64"/>
      <c r="AC887" s="64"/>
      <c r="AD887" s="64"/>
      <c r="AE887" s="64"/>
      <c r="AF887" s="64"/>
    </row>
    <row r="888" spans="18:32">
      <c r="R888" s="64"/>
      <c r="S888" s="64"/>
      <c r="T888" s="65"/>
      <c r="U888" s="66"/>
      <c r="V888" s="66"/>
      <c r="W888" s="64"/>
      <c r="X888" s="64"/>
      <c r="Y888" s="64"/>
      <c r="Z888" s="64"/>
      <c r="AA888" s="64"/>
      <c r="AB888" s="64"/>
      <c r="AC888" s="64"/>
      <c r="AD888" s="64"/>
      <c r="AE888" s="64"/>
      <c r="AF888" s="64"/>
    </row>
    <row r="889" spans="18:32">
      <c r="R889" s="64"/>
      <c r="S889" s="64"/>
      <c r="T889" s="65"/>
      <c r="U889" s="66"/>
      <c r="V889" s="66"/>
      <c r="W889" s="64"/>
      <c r="X889" s="64"/>
      <c r="Y889" s="64"/>
      <c r="Z889" s="64"/>
      <c r="AA889" s="64"/>
      <c r="AB889" s="64"/>
      <c r="AC889" s="64"/>
      <c r="AD889" s="64"/>
      <c r="AE889" s="64"/>
      <c r="AF889" s="64"/>
    </row>
    <row r="890" spans="18:32">
      <c r="R890" s="64"/>
      <c r="S890" s="64"/>
      <c r="T890" s="65"/>
      <c r="U890" s="66"/>
      <c r="V890" s="66"/>
      <c r="W890" s="64"/>
      <c r="X890" s="64"/>
      <c r="Y890" s="64"/>
      <c r="Z890" s="64"/>
      <c r="AA890" s="64"/>
      <c r="AB890" s="64"/>
      <c r="AC890" s="64"/>
      <c r="AD890" s="64"/>
      <c r="AE890" s="64"/>
      <c r="AF890" s="64"/>
    </row>
    <row r="891" spans="18:32">
      <c r="R891" s="64"/>
      <c r="S891" s="64"/>
      <c r="T891" s="65"/>
      <c r="U891" s="66"/>
      <c r="V891" s="66"/>
      <c r="W891" s="64"/>
      <c r="X891" s="64"/>
      <c r="Y891" s="64"/>
      <c r="Z891" s="64"/>
      <c r="AA891" s="64"/>
      <c r="AB891" s="64"/>
      <c r="AC891" s="64"/>
      <c r="AD891" s="64"/>
      <c r="AE891" s="64"/>
      <c r="AF891" s="64"/>
    </row>
    <row r="892" spans="18:32">
      <c r="R892" s="64"/>
      <c r="S892" s="64"/>
      <c r="T892" s="65"/>
      <c r="U892" s="66"/>
      <c r="V892" s="66"/>
      <c r="W892" s="64"/>
      <c r="X892" s="64"/>
      <c r="Y892" s="64"/>
      <c r="Z892" s="64"/>
      <c r="AA892" s="64"/>
      <c r="AB892" s="64"/>
      <c r="AC892" s="64"/>
      <c r="AD892" s="64"/>
      <c r="AE892" s="64"/>
      <c r="AF892" s="64"/>
    </row>
    <row r="893" spans="18:32">
      <c r="R893" s="64"/>
      <c r="S893" s="64"/>
      <c r="T893" s="65"/>
      <c r="U893" s="66"/>
      <c r="V893" s="66"/>
      <c r="W893" s="64"/>
      <c r="X893" s="64"/>
      <c r="Y893" s="64"/>
      <c r="Z893" s="64"/>
      <c r="AA893" s="64"/>
      <c r="AB893" s="64"/>
      <c r="AC893" s="64"/>
      <c r="AD893" s="64"/>
      <c r="AE893" s="64"/>
      <c r="AF893" s="64"/>
    </row>
    <row r="894" spans="18:32">
      <c r="R894" s="64"/>
      <c r="S894" s="64"/>
      <c r="T894" s="65"/>
      <c r="U894" s="66"/>
      <c r="V894" s="66"/>
      <c r="W894" s="64"/>
      <c r="X894" s="64"/>
      <c r="Y894" s="64"/>
      <c r="Z894" s="64"/>
      <c r="AA894" s="64"/>
      <c r="AB894" s="64"/>
      <c r="AC894" s="64"/>
      <c r="AD894" s="64"/>
      <c r="AE894" s="64"/>
      <c r="AF894" s="64"/>
    </row>
    <row r="895" spans="18:32">
      <c r="R895" s="64"/>
      <c r="S895" s="64"/>
      <c r="T895" s="65"/>
      <c r="U895" s="66"/>
      <c r="V895" s="66"/>
      <c r="W895" s="64"/>
      <c r="X895" s="64"/>
      <c r="Y895" s="64"/>
      <c r="Z895" s="64"/>
      <c r="AA895" s="64"/>
      <c r="AB895" s="64"/>
      <c r="AC895" s="64"/>
      <c r="AD895" s="64"/>
      <c r="AE895" s="64"/>
      <c r="AF895" s="64"/>
    </row>
    <row r="896" spans="18:32">
      <c r="R896" s="64"/>
      <c r="S896" s="64"/>
      <c r="T896" s="65"/>
      <c r="U896" s="66"/>
      <c r="V896" s="66"/>
      <c r="W896" s="64"/>
      <c r="X896" s="64"/>
      <c r="Y896" s="64"/>
      <c r="Z896" s="64"/>
      <c r="AA896" s="64"/>
      <c r="AB896" s="64"/>
      <c r="AC896" s="64"/>
      <c r="AD896" s="64"/>
      <c r="AE896" s="64"/>
      <c r="AF896" s="64"/>
    </row>
    <row r="897" spans="18:32">
      <c r="R897" s="64"/>
      <c r="S897" s="64"/>
      <c r="T897" s="65"/>
      <c r="U897" s="66"/>
      <c r="V897" s="66"/>
      <c r="W897" s="64"/>
      <c r="X897" s="64"/>
      <c r="Y897" s="64"/>
      <c r="Z897" s="64"/>
      <c r="AA897" s="64"/>
      <c r="AB897" s="64"/>
      <c r="AC897" s="64"/>
      <c r="AD897" s="64"/>
      <c r="AE897" s="64"/>
      <c r="AF897" s="64"/>
    </row>
    <row r="898" spans="18:32">
      <c r="R898" s="64"/>
      <c r="S898" s="64"/>
      <c r="T898" s="65"/>
      <c r="U898" s="66"/>
      <c r="V898" s="66"/>
      <c r="W898" s="64"/>
      <c r="X898" s="64"/>
      <c r="Y898" s="64"/>
      <c r="Z898" s="64"/>
      <c r="AA898" s="64"/>
      <c r="AB898" s="64"/>
      <c r="AC898" s="64"/>
      <c r="AD898" s="64"/>
      <c r="AE898" s="64"/>
      <c r="AF898" s="64"/>
    </row>
    <row r="899" spans="18:32">
      <c r="R899" s="64"/>
      <c r="S899" s="64"/>
      <c r="T899" s="65"/>
      <c r="U899" s="66"/>
      <c r="V899" s="66"/>
      <c r="W899" s="64"/>
      <c r="X899" s="64"/>
      <c r="Y899" s="64"/>
      <c r="Z899" s="64"/>
      <c r="AA899" s="64"/>
      <c r="AB899" s="64"/>
      <c r="AC899" s="64"/>
      <c r="AD899" s="64"/>
      <c r="AE899" s="64"/>
      <c r="AF899" s="64"/>
    </row>
    <row r="900" spans="18:32">
      <c r="R900" s="64"/>
      <c r="S900" s="64"/>
      <c r="T900" s="65"/>
      <c r="U900" s="66"/>
      <c r="V900" s="66"/>
      <c r="W900" s="64"/>
      <c r="X900" s="64"/>
      <c r="Y900" s="64"/>
      <c r="Z900" s="64"/>
      <c r="AA900" s="64"/>
      <c r="AB900" s="64"/>
      <c r="AC900" s="64"/>
      <c r="AD900" s="64"/>
      <c r="AE900" s="64"/>
      <c r="AF900" s="64"/>
    </row>
    <row r="901" spans="18:32">
      <c r="R901" s="64"/>
      <c r="S901" s="64"/>
      <c r="T901" s="65"/>
      <c r="U901" s="66"/>
      <c r="V901" s="66"/>
      <c r="W901" s="64"/>
      <c r="X901" s="64"/>
      <c r="Y901" s="64"/>
      <c r="Z901" s="64"/>
      <c r="AA901" s="64"/>
      <c r="AB901" s="64"/>
      <c r="AC901" s="64"/>
      <c r="AD901" s="64"/>
      <c r="AE901" s="64"/>
      <c r="AF901" s="64"/>
    </row>
    <row r="902" spans="18:32">
      <c r="R902" s="64"/>
      <c r="S902" s="64"/>
      <c r="T902" s="65"/>
      <c r="U902" s="66"/>
      <c r="V902" s="66"/>
      <c r="W902" s="64"/>
      <c r="X902" s="64"/>
      <c r="Y902" s="64"/>
      <c r="Z902" s="64"/>
      <c r="AA902" s="64"/>
      <c r="AB902" s="64"/>
      <c r="AC902" s="64"/>
      <c r="AD902" s="64"/>
      <c r="AE902" s="64"/>
      <c r="AF902" s="64"/>
    </row>
    <row r="903" spans="18:32">
      <c r="R903" s="64"/>
      <c r="S903" s="64"/>
      <c r="T903" s="65"/>
      <c r="U903" s="66"/>
      <c r="V903" s="66"/>
      <c r="W903" s="64"/>
      <c r="X903" s="64"/>
      <c r="Y903" s="64"/>
      <c r="Z903" s="64"/>
      <c r="AA903" s="64"/>
      <c r="AB903" s="64"/>
      <c r="AC903" s="64"/>
      <c r="AD903" s="64"/>
      <c r="AE903" s="64"/>
      <c r="AF903" s="64"/>
    </row>
    <row r="904" spans="18:32">
      <c r="R904" s="64"/>
      <c r="S904" s="64"/>
      <c r="T904" s="65"/>
      <c r="U904" s="66"/>
      <c r="V904" s="66"/>
      <c r="W904" s="64"/>
      <c r="X904" s="64"/>
      <c r="Y904" s="64"/>
      <c r="Z904" s="64"/>
      <c r="AA904" s="64"/>
      <c r="AB904" s="64"/>
      <c r="AC904" s="64"/>
      <c r="AD904" s="64"/>
      <c r="AE904" s="64"/>
      <c r="AF904" s="64"/>
    </row>
    <row r="905" spans="18:32">
      <c r="R905" s="64"/>
      <c r="S905" s="64"/>
      <c r="T905" s="65"/>
      <c r="U905" s="66"/>
      <c r="V905" s="66"/>
      <c r="W905" s="64"/>
      <c r="X905" s="64"/>
      <c r="Y905" s="64"/>
      <c r="Z905" s="64"/>
      <c r="AA905" s="64"/>
      <c r="AB905" s="64"/>
      <c r="AC905" s="64"/>
      <c r="AD905" s="64"/>
      <c r="AE905" s="64"/>
      <c r="AF905" s="64"/>
    </row>
    <row r="906" spans="18:32">
      <c r="R906" s="64"/>
      <c r="S906" s="64"/>
      <c r="T906" s="65"/>
      <c r="U906" s="66"/>
      <c r="V906" s="66"/>
      <c r="W906" s="64"/>
      <c r="X906" s="64"/>
      <c r="Y906" s="64"/>
      <c r="Z906" s="64"/>
      <c r="AA906" s="64"/>
      <c r="AB906" s="64"/>
      <c r="AC906" s="64"/>
      <c r="AD906" s="64"/>
      <c r="AE906" s="64"/>
      <c r="AF906" s="64"/>
    </row>
    <row r="907" spans="18:32">
      <c r="R907" s="64"/>
      <c r="S907" s="64"/>
      <c r="T907" s="65"/>
      <c r="U907" s="66"/>
      <c r="V907" s="66"/>
      <c r="W907" s="64"/>
      <c r="X907" s="64"/>
      <c r="Y907" s="64"/>
      <c r="Z907" s="64"/>
      <c r="AA907" s="64"/>
      <c r="AB907" s="64"/>
      <c r="AC907" s="64"/>
      <c r="AD907" s="64"/>
      <c r="AE907" s="64"/>
      <c r="AF907" s="64"/>
    </row>
    <row r="908" spans="18:32">
      <c r="R908" s="64"/>
      <c r="S908" s="64"/>
      <c r="T908" s="65"/>
      <c r="U908" s="66"/>
      <c r="V908" s="66"/>
      <c r="W908" s="64"/>
      <c r="X908" s="64"/>
      <c r="Y908" s="64"/>
      <c r="Z908" s="64"/>
      <c r="AA908" s="64"/>
      <c r="AB908" s="64"/>
      <c r="AC908" s="64"/>
      <c r="AD908" s="64"/>
      <c r="AE908" s="64"/>
      <c r="AF908" s="64"/>
    </row>
    <row r="909" spans="18:32">
      <c r="R909" s="64"/>
      <c r="S909" s="64"/>
      <c r="T909" s="65"/>
      <c r="U909" s="66"/>
      <c r="V909" s="66"/>
      <c r="W909" s="64"/>
      <c r="X909" s="64"/>
      <c r="Y909" s="64"/>
      <c r="Z909" s="64"/>
      <c r="AA909" s="64"/>
      <c r="AB909" s="64"/>
      <c r="AC909" s="64"/>
      <c r="AD909" s="64"/>
      <c r="AE909" s="64"/>
      <c r="AF909" s="64"/>
    </row>
    <row r="910" spans="18:32">
      <c r="R910" s="64"/>
      <c r="S910" s="64"/>
      <c r="T910" s="65"/>
      <c r="U910" s="66"/>
      <c r="V910" s="66"/>
      <c r="W910" s="64"/>
      <c r="X910" s="64"/>
      <c r="Y910" s="64"/>
      <c r="Z910" s="64"/>
      <c r="AA910" s="64"/>
      <c r="AB910" s="64"/>
      <c r="AC910" s="64"/>
      <c r="AD910" s="64"/>
      <c r="AE910" s="64"/>
      <c r="AF910" s="64"/>
    </row>
    <row r="911" spans="18:32">
      <c r="R911" s="64"/>
      <c r="S911" s="64"/>
      <c r="T911" s="65"/>
      <c r="U911" s="66"/>
      <c r="V911" s="66"/>
      <c r="W911" s="64"/>
      <c r="X911" s="64"/>
      <c r="Y911" s="64"/>
      <c r="Z911" s="64"/>
      <c r="AA911" s="64"/>
      <c r="AB911" s="64"/>
      <c r="AC911" s="64"/>
      <c r="AD911" s="64"/>
      <c r="AE911" s="64"/>
      <c r="AF911" s="64"/>
    </row>
    <row r="912" spans="18:32">
      <c r="R912" s="64"/>
      <c r="S912" s="64"/>
      <c r="T912" s="65"/>
      <c r="U912" s="66"/>
      <c r="V912" s="66"/>
      <c r="W912" s="64"/>
      <c r="X912" s="64"/>
      <c r="Y912" s="64"/>
      <c r="Z912" s="64"/>
      <c r="AA912" s="64"/>
      <c r="AB912" s="64"/>
      <c r="AC912" s="64"/>
      <c r="AD912" s="64"/>
      <c r="AE912" s="64"/>
      <c r="AF912" s="64"/>
    </row>
    <row r="913" spans="18:32">
      <c r="R913" s="64"/>
      <c r="S913" s="64"/>
      <c r="T913" s="65"/>
      <c r="U913" s="66"/>
      <c r="V913" s="66"/>
      <c r="W913" s="64"/>
      <c r="X913" s="64"/>
      <c r="Y913" s="64"/>
      <c r="Z913" s="64"/>
      <c r="AA913" s="64"/>
      <c r="AB913" s="64"/>
      <c r="AC913" s="64"/>
      <c r="AD913" s="64"/>
      <c r="AE913" s="64"/>
      <c r="AF913" s="64"/>
    </row>
    <row r="914" spans="18:32">
      <c r="R914" s="64"/>
      <c r="S914" s="64"/>
      <c r="T914" s="65"/>
      <c r="U914" s="66"/>
      <c r="V914" s="66"/>
      <c r="W914" s="64"/>
      <c r="X914" s="64"/>
      <c r="Y914" s="64"/>
      <c r="Z914" s="64"/>
      <c r="AA914" s="64"/>
      <c r="AB914" s="64"/>
      <c r="AC914" s="64"/>
      <c r="AD914" s="64"/>
      <c r="AE914" s="64"/>
      <c r="AF914" s="64"/>
    </row>
    <row r="915" spans="18:32">
      <c r="R915" s="64"/>
      <c r="S915" s="64"/>
      <c r="T915" s="65"/>
      <c r="U915" s="66"/>
      <c r="V915" s="66"/>
      <c r="W915" s="64"/>
      <c r="X915" s="64"/>
      <c r="Y915" s="64"/>
      <c r="Z915" s="64"/>
      <c r="AA915" s="64"/>
      <c r="AB915" s="64"/>
      <c r="AC915" s="64"/>
      <c r="AD915" s="64"/>
      <c r="AE915" s="64"/>
      <c r="AF915" s="64"/>
    </row>
    <row r="916" spans="18:32">
      <c r="R916" s="64"/>
      <c r="S916" s="64"/>
      <c r="T916" s="65"/>
      <c r="U916" s="66"/>
      <c r="V916" s="66"/>
      <c r="W916" s="64"/>
      <c r="X916" s="64"/>
      <c r="Y916" s="64"/>
      <c r="Z916" s="64"/>
      <c r="AA916" s="64"/>
      <c r="AB916" s="64"/>
      <c r="AC916" s="64"/>
      <c r="AD916" s="64"/>
      <c r="AE916" s="64"/>
      <c r="AF916" s="64"/>
    </row>
    <row r="917" spans="18:32">
      <c r="R917" s="64"/>
      <c r="S917" s="64"/>
      <c r="T917" s="65"/>
      <c r="U917" s="66"/>
      <c r="V917" s="66"/>
      <c r="W917" s="64"/>
      <c r="X917" s="64"/>
      <c r="Y917" s="64"/>
      <c r="Z917" s="64"/>
      <c r="AA917" s="64"/>
      <c r="AB917" s="64"/>
      <c r="AC917" s="64"/>
      <c r="AD917" s="64"/>
      <c r="AE917" s="64"/>
      <c r="AF917" s="64"/>
    </row>
    <row r="918" spans="18:32">
      <c r="R918" s="64"/>
      <c r="S918" s="64"/>
      <c r="T918" s="65"/>
      <c r="U918" s="66"/>
      <c r="V918" s="66"/>
      <c r="W918" s="64"/>
      <c r="X918" s="64"/>
      <c r="Y918" s="64"/>
      <c r="Z918" s="64"/>
      <c r="AA918" s="64"/>
      <c r="AB918" s="64"/>
      <c r="AC918" s="64"/>
      <c r="AD918" s="64"/>
      <c r="AE918" s="64"/>
      <c r="AF918" s="64"/>
    </row>
    <row r="919" spans="18:32">
      <c r="R919" s="64"/>
      <c r="S919" s="64"/>
      <c r="T919" s="65"/>
      <c r="U919" s="66"/>
      <c r="V919" s="66"/>
      <c r="W919" s="64"/>
      <c r="X919" s="64"/>
      <c r="Y919" s="64"/>
      <c r="Z919" s="64"/>
      <c r="AA919" s="64"/>
      <c r="AB919" s="64"/>
      <c r="AC919" s="64"/>
      <c r="AD919" s="64"/>
      <c r="AE919" s="64"/>
      <c r="AF919" s="64"/>
    </row>
    <row r="920" spans="18:32">
      <c r="R920" s="64"/>
      <c r="S920" s="64"/>
      <c r="T920" s="65"/>
      <c r="U920" s="66"/>
      <c r="V920" s="66"/>
      <c r="W920" s="64"/>
      <c r="X920" s="64"/>
      <c r="Y920" s="64"/>
      <c r="Z920" s="64"/>
      <c r="AA920" s="64"/>
      <c r="AB920" s="64"/>
      <c r="AC920" s="64"/>
      <c r="AD920" s="64"/>
      <c r="AE920" s="64"/>
      <c r="AF920" s="64"/>
    </row>
    <row r="921" spans="18:32">
      <c r="R921" s="64"/>
      <c r="S921" s="64"/>
      <c r="T921" s="65"/>
      <c r="U921" s="66"/>
      <c r="V921" s="66"/>
      <c r="W921" s="64"/>
      <c r="X921" s="64"/>
      <c r="Y921" s="64"/>
      <c r="Z921" s="64"/>
      <c r="AA921" s="64"/>
      <c r="AB921" s="64"/>
      <c r="AC921" s="64"/>
      <c r="AD921" s="64"/>
      <c r="AE921" s="64"/>
      <c r="AF921" s="64"/>
    </row>
    <row r="922" spans="18:32">
      <c r="R922" s="64"/>
      <c r="S922" s="64"/>
      <c r="T922" s="65"/>
      <c r="U922" s="66"/>
      <c r="V922" s="66"/>
      <c r="W922" s="64"/>
      <c r="X922" s="64"/>
      <c r="Y922" s="64"/>
      <c r="Z922" s="64"/>
      <c r="AA922" s="64"/>
      <c r="AB922" s="64"/>
      <c r="AC922" s="64"/>
      <c r="AD922" s="64"/>
      <c r="AE922" s="64"/>
      <c r="AF922" s="64"/>
    </row>
    <row r="923" spans="18:32">
      <c r="R923" s="64"/>
      <c r="S923" s="64"/>
      <c r="T923" s="65"/>
      <c r="U923" s="66"/>
      <c r="V923" s="66"/>
      <c r="W923" s="64"/>
      <c r="X923" s="64"/>
      <c r="Y923" s="64"/>
      <c r="Z923" s="64"/>
      <c r="AA923" s="64"/>
      <c r="AB923" s="64"/>
      <c r="AC923" s="64"/>
      <c r="AD923" s="64"/>
      <c r="AE923" s="64"/>
      <c r="AF923" s="64"/>
    </row>
    <row r="924" spans="18:32">
      <c r="R924" s="64"/>
      <c r="S924" s="64"/>
      <c r="T924" s="65"/>
      <c r="U924" s="66"/>
      <c r="V924" s="66"/>
      <c r="W924" s="64"/>
      <c r="X924" s="64"/>
      <c r="Y924" s="64"/>
      <c r="Z924" s="64"/>
      <c r="AA924" s="64"/>
      <c r="AB924" s="64"/>
      <c r="AC924" s="64"/>
      <c r="AD924" s="64"/>
      <c r="AE924" s="64"/>
      <c r="AF924" s="64"/>
    </row>
    <row r="925" spans="18:32">
      <c r="R925" s="64"/>
      <c r="S925" s="64"/>
      <c r="T925" s="65"/>
      <c r="U925" s="66"/>
      <c r="V925" s="66"/>
      <c r="W925" s="64"/>
      <c r="X925" s="64"/>
      <c r="Y925" s="64"/>
      <c r="Z925" s="64"/>
      <c r="AA925" s="64"/>
      <c r="AB925" s="64"/>
      <c r="AC925" s="64"/>
      <c r="AD925" s="64"/>
      <c r="AE925" s="64"/>
      <c r="AF925" s="64"/>
    </row>
    <row r="926" spans="18:32">
      <c r="R926" s="64"/>
      <c r="S926" s="64"/>
      <c r="T926" s="65"/>
      <c r="U926" s="66"/>
      <c r="V926" s="66"/>
      <c r="W926" s="64"/>
      <c r="X926" s="64"/>
      <c r="Y926" s="64"/>
      <c r="Z926" s="64"/>
      <c r="AA926" s="64"/>
      <c r="AB926" s="64"/>
      <c r="AC926" s="64"/>
      <c r="AD926" s="64"/>
      <c r="AE926" s="64"/>
      <c r="AF926" s="64"/>
    </row>
    <row r="927" spans="18:32">
      <c r="R927" s="64"/>
      <c r="S927" s="64"/>
      <c r="T927" s="65"/>
      <c r="U927" s="66"/>
      <c r="V927" s="66"/>
      <c r="W927" s="64"/>
      <c r="X927" s="64"/>
      <c r="Y927" s="64"/>
      <c r="Z927" s="64"/>
      <c r="AA927" s="64"/>
      <c r="AB927" s="64"/>
      <c r="AC927" s="64"/>
      <c r="AD927" s="64"/>
      <c r="AE927" s="64"/>
      <c r="AF927" s="64"/>
    </row>
    <row r="928" spans="18:32">
      <c r="R928" s="64"/>
      <c r="S928" s="64"/>
      <c r="T928" s="65"/>
      <c r="U928" s="66"/>
      <c r="V928" s="66"/>
      <c r="W928" s="64"/>
      <c r="X928" s="64"/>
      <c r="Y928" s="64"/>
      <c r="Z928" s="64"/>
      <c r="AA928" s="64"/>
      <c r="AB928" s="64"/>
      <c r="AC928" s="64"/>
      <c r="AD928" s="64"/>
      <c r="AE928" s="64"/>
      <c r="AF928" s="64"/>
    </row>
    <row r="929" spans="18:32">
      <c r="R929" s="64"/>
      <c r="S929" s="64"/>
      <c r="T929" s="65"/>
      <c r="U929" s="66"/>
      <c r="V929" s="66"/>
      <c r="W929" s="64"/>
      <c r="X929" s="64"/>
      <c r="Y929" s="64"/>
      <c r="Z929" s="64"/>
      <c r="AA929" s="64"/>
      <c r="AB929" s="64"/>
      <c r="AC929" s="64"/>
      <c r="AD929" s="64"/>
      <c r="AE929" s="64"/>
      <c r="AF929" s="64"/>
    </row>
    <row r="930" spans="18:32">
      <c r="R930" s="64"/>
      <c r="S930" s="64"/>
      <c r="T930" s="65"/>
      <c r="U930" s="66"/>
      <c r="V930" s="66"/>
      <c r="W930" s="64"/>
      <c r="X930" s="64"/>
      <c r="Y930" s="64"/>
      <c r="Z930" s="64"/>
      <c r="AA930" s="64"/>
      <c r="AB930" s="64"/>
      <c r="AC930" s="64"/>
      <c r="AD930" s="64"/>
      <c r="AE930" s="64"/>
      <c r="AF930" s="64"/>
    </row>
    <row r="931" spans="18:32">
      <c r="R931" s="64"/>
      <c r="S931" s="64"/>
      <c r="T931" s="65"/>
      <c r="U931" s="66"/>
      <c r="V931" s="66"/>
      <c r="W931" s="64"/>
      <c r="X931" s="64"/>
      <c r="Y931" s="64"/>
      <c r="Z931" s="64"/>
      <c r="AA931" s="64"/>
      <c r="AB931" s="64"/>
      <c r="AC931" s="64"/>
      <c r="AD931" s="64"/>
      <c r="AE931" s="64"/>
      <c r="AF931" s="64"/>
    </row>
    <row r="932" spans="18:32">
      <c r="R932" s="64"/>
      <c r="S932" s="64"/>
      <c r="T932" s="65"/>
      <c r="U932" s="66"/>
      <c r="V932" s="66"/>
      <c r="W932" s="64"/>
      <c r="X932" s="64"/>
      <c r="Y932" s="64"/>
      <c r="Z932" s="64"/>
      <c r="AA932" s="64"/>
      <c r="AB932" s="64"/>
      <c r="AC932" s="64"/>
      <c r="AD932" s="64"/>
      <c r="AE932" s="64"/>
      <c r="AF932" s="64"/>
    </row>
    <row r="933" spans="18:32">
      <c r="R933" s="64"/>
      <c r="S933" s="64"/>
      <c r="T933" s="65"/>
      <c r="U933" s="66"/>
      <c r="V933" s="66"/>
      <c r="W933" s="64"/>
      <c r="X933" s="64"/>
      <c r="Y933" s="64"/>
      <c r="Z933" s="64"/>
      <c r="AA933" s="64"/>
      <c r="AB933" s="64"/>
      <c r="AC933" s="64"/>
      <c r="AD933" s="64"/>
      <c r="AE933" s="64"/>
      <c r="AF933" s="64"/>
    </row>
    <row r="934" spans="18:32">
      <c r="R934" s="64"/>
      <c r="S934" s="64"/>
      <c r="T934" s="65"/>
      <c r="U934" s="66"/>
      <c r="V934" s="66"/>
      <c r="W934" s="64"/>
      <c r="X934" s="64"/>
      <c r="Y934" s="64"/>
      <c r="Z934" s="64"/>
      <c r="AA934" s="64"/>
      <c r="AB934" s="64"/>
      <c r="AC934" s="64"/>
      <c r="AD934" s="64"/>
      <c r="AE934" s="64"/>
      <c r="AF934" s="64"/>
    </row>
    <row r="935" spans="18:32">
      <c r="R935" s="64"/>
      <c r="S935" s="64"/>
      <c r="T935" s="65"/>
      <c r="U935" s="66"/>
      <c r="V935" s="66"/>
      <c r="W935" s="64"/>
      <c r="X935" s="64"/>
      <c r="Y935" s="64"/>
      <c r="Z935" s="64"/>
      <c r="AA935" s="64"/>
      <c r="AB935" s="64"/>
      <c r="AC935" s="64"/>
      <c r="AD935" s="64"/>
      <c r="AE935" s="64"/>
      <c r="AF935" s="64"/>
    </row>
    <row r="936" spans="18:32">
      <c r="R936" s="64"/>
      <c r="S936" s="64"/>
      <c r="T936" s="65"/>
      <c r="U936" s="66"/>
      <c r="V936" s="66"/>
      <c r="W936" s="64"/>
      <c r="X936" s="64"/>
      <c r="Y936" s="64"/>
      <c r="Z936" s="64"/>
      <c r="AA936" s="64"/>
      <c r="AB936" s="64"/>
      <c r="AC936" s="64"/>
      <c r="AD936" s="64"/>
      <c r="AE936" s="64"/>
      <c r="AF936" s="64"/>
    </row>
    <row r="937" spans="18:32">
      <c r="R937" s="64"/>
      <c r="S937" s="64"/>
      <c r="T937" s="65"/>
      <c r="U937" s="66"/>
      <c r="V937" s="66"/>
      <c r="W937" s="64"/>
      <c r="X937" s="64"/>
      <c r="Y937" s="64"/>
      <c r="Z937" s="64"/>
      <c r="AA937" s="64"/>
      <c r="AB937" s="64"/>
      <c r="AC937" s="64"/>
      <c r="AD937" s="64"/>
      <c r="AE937" s="64"/>
      <c r="AF937" s="64"/>
    </row>
    <row r="938" spans="18:32">
      <c r="R938" s="64"/>
      <c r="S938" s="64"/>
      <c r="T938" s="65"/>
      <c r="U938" s="66"/>
      <c r="V938" s="66"/>
      <c r="W938" s="64"/>
      <c r="X938" s="64"/>
      <c r="Y938" s="64"/>
      <c r="Z938" s="64"/>
      <c r="AA938" s="64"/>
      <c r="AB938" s="64"/>
      <c r="AC938" s="64"/>
      <c r="AD938" s="64"/>
      <c r="AE938" s="64"/>
      <c r="AF938" s="64"/>
    </row>
    <row r="939" spans="18:32">
      <c r="R939" s="64"/>
      <c r="S939" s="64"/>
      <c r="T939" s="65"/>
      <c r="U939" s="66"/>
      <c r="V939" s="66"/>
      <c r="W939" s="64"/>
      <c r="X939" s="64"/>
      <c r="Y939" s="64"/>
      <c r="Z939" s="64"/>
      <c r="AA939" s="64"/>
      <c r="AB939" s="64"/>
      <c r="AC939" s="64"/>
      <c r="AD939" s="64"/>
      <c r="AE939" s="64"/>
      <c r="AF939" s="64"/>
    </row>
    <row r="940" spans="18:32">
      <c r="R940" s="64"/>
      <c r="S940" s="64"/>
      <c r="T940" s="65"/>
      <c r="U940" s="66"/>
      <c r="V940" s="66"/>
      <c r="W940" s="64"/>
      <c r="X940" s="64"/>
      <c r="Y940" s="64"/>
      <c r="Z940" s="64"/>
      <c r="AA940" s="64"/>
      <c r="AB940" s="64"/>
      <c r="AC940" s="64"/>
      <c r="AD940" s="64"/>
      <c r="AE940" s="64"/>
      <c r="AF940" s="64"/>
    </row>
    <row r="941" spans="18:32">
      <c r="R941" s="64"/>
      <c r="S941" s="64"/>
      <c r="T941" s="65"/>
      <c r="U941" s="66"/>
      <c r="V941" s="66"/>
      <c r="W941" s="64"/>
      <c r="X941" s="64"/>
      <c r="Y941" s="64"/>
      <c r="Z941" s="64"/>
      <c r="AA941" s="64"/>
      <c r="AB941" s="64"/>
      <c r="AC941" s="64"/>
      <c r="AD941" s="64"/>
      <c r="AE941" s="64"/>
      <c r="AF941" s="64"/>
    </row>
    <row r="942" spans="18:32">
      <c r="R942" s="64"/>
      <c r="S942" s="64"/>
      <c r="T942" s="65"/>
      <c r="U942" s="66"/>
      <c r="V942" s="66"/>
      <c r="W942" s="64"/>
      <c r="X942" s="64"/>
      <c r="Y942" s="64"/>
      <c r="Z942" s="64"/>
      <c r="AA942" s="64"/>
      <c r="AB942" s="64"/>
      <c r="AC942" s="64"/>
      <c r="AD942" s="64"/>
      <c r="AE942" s="64"/>
      <c r="AF942" s="64"/>
    </row>
    <row r="943" spans="18:32">
      <c r="R943" s="64"/>
      <c r="S943" s="64"/>
      <c r="T943" s="65"/>
      <c r="U943" s="66"/>
      <c r="V943" s="66"/>
      <c r="W943" s="64"/>
      <c r="X943" s="64"/>
      <c r="Y943" s="64"/>
      <c r="Z943" s="64"/>
      <c r="AA943" s="64"/>
      <c r="AB943" s="64"/>
      <c r="AC943" s="64"/>
      <c r="AD943" s="64"/>
      <c r="AE943" s="64"/>
      <c r="AF943" s="64"/>
    </row>
    <row r="944" spans="18:32">
      <c r="R944" s="64"/>
      <c r="S944" s="64"/>
      <c r="T944" s="65"/>
      <c r="U944" s="66"/>
      <c r="V944" s="66"/>
      <c r="W944" s="64"/>
      <c r="X944" s="64"/>
      <c r="Y944" s="64"/>
      <c r="Z944" s="64"/>
      <c r="AA944" s="64"/>
      <c r="AB944" s="64"/>
      <c r="AC944" s="64"/>
      <c r="AD944" s="64"/>
      <c r="AE944" s="64"/>
      <c r="AF944" s="64"/>
    </row>
    <row r="945" spans="18:32">
      <c r="R945" s="64"/>
      <c r="S945" s="64"/>
      <c r="T945" s="65"/>
      <c r="U945" s="66"/>
      <c r="V945" s="66"/>
      <c r="W945" s="64"/>
      <c r="X945" s="64"/>
      <c r="Y945" s="64"/>
      <c r="Z945" s="64"/>
      <c r="AA945" s="64"/>
      <c r="AB945" s="64"/>
      <c r="AC945" s="64"/>
      <c r="AD945" s="64"/>
      <c r="AE945" s="64"/>
      <c r="AF945" s="64"/>
    </row>
    <row r="946" spans="18:32">
      <c r="R946" s="64"/>
      <c r="S946" s="64"/>
      <c r="T946" s="65"/>
      <c r="U946" s="66"/>
      <c r="V946" s="66"/>
      <c r="W946" s="64"/>
      <c r="X946" s="64"/>
      <c r="Y946" s="64"/>
      <c r="Z946" s="64"/>
      <c r="AA946" s="64"/>
      <c r="AB946" s="64"/>
      <c r="AC946" s="64"/>
      <c r="AD946" s="64"/>
      <c r="AE946" s="64"/>
      <c r="AF946" s="64"/>
    </row>
    <row r="947" spans="18:32">
      <c r="R947" s="64"/>
      <c r="S947" s="64"/>
      <c r="T947" s="65"/>
      <c r="U947" s="66"/>
      <c r="V947" s="66"/>
      <c r="W947" s="64"/>
      <c r="X947" s="64"/>
      <c r="Y947" s="64"/>
      <c r="Z947" s="64"/>
      <c r="AA947" s="64"/>
      <c r="AB947" s="64"/>
      <c r="AC947" s="64"/>
      <c r="AD947" s="64"/>
      <c r="AE947" s="64"/>
      <c r="AF947" s="64"/>
    </row>
    <row r="948" spans="18:32">
      <c r="R948" s="64"/>
      <c r="S948" s="64"/>
      <c r="T948" s="65"/>
      <c r="U948" s="66"/>
      <c r="V948" s="66"/>
      <c r="W948" s="64"/>
      <c r="X948" s="64"/>
      <c r="Y948" s="64"/>
      <c r="Z948" s="64"/>
      <c r="AA948" s="64"/>
      <c r="AB948" s="64"/>
      <c r="AC948" s="64"/>
      <c r="AD948" s="64"/>
      <c r="AE948" s="64"/>
      <c r="AF948" s="64"/>
    </row>
    <row r="949" spans="18:32">
      <c r="R949" s="64"/>
      <c r="S949" s="64"/>
      <c r="T949" s="65"/>
      <c r="U949" s="66"/>
      <c r="V949" s="66"/>
      <c r="W949" s="64"/>
      <c r="X949" s="64"/>
      <c r="Y949" s="64"/>
      <c r="Z949" s="64"/>
      <c r="AA949" s="64"/>
      <c r="AB949" s="64"/>
      <c r="AC949" s="64"/>
      <c r="AD949" s="64"/>
      <c r="AE949" s="64"/>
      <c r="AF949" s="64"/>
    </row>
    <row r="950" spans="18:32">
      <c r="R950" s="64"/>
      <c r="S950" s="64"/>
      <c r="T950" s="65"/>
      <c r="U950" s="66"/>
      <c r="V950" s="66"/>
      <c r="W950" s="64"/>
      <c r="X950" s="64"/>
      <c r="Y950" s="64"/>
      <c r="Z950" s="64"/>
      <c r="AA950" s="64"/>
      <c r="AB950" s="64"/>
      <c r="AC950" s="64"/>
      <c r="AD950" s="64"/>
      <c r="AE950" s="64"/>
      <c r="AF950" s="64"/>
    </row>
    <row r="951" spans="18:32">
      <c r="R951" s="64"/>
      <c r="S951" s="64"/>
      <c r="T951" s="65"/>
      <c r="U951" s="66"/>
      <c r="V951" s="66"/>
      <c r="W951" s="64"/>
      <c r="X951" s="64"/>
      <c r="Y951" s="64"/>
      <c r="Z951" s="64"/>
      <c r="AA951" s="64"/>
      <c r="AB951" s="64"/>
      <c r="AC951" s="64"/>
      <c r="AD951" s="64"/>
      <c r="AE951" s="64"/>
      <c r="AF951" s="64"/>
    </row>
    <row r="952" spans="18:32">
      <c r="R952" s="64"/>
      <c r="S952" s="64"/>
      <c r="T952" s="65"/>
      <c r="U952" s="66"/>
      <c r="V952" s="66"/>
      <c r="W952" s="64"/>
      <c r="X952" s="64"/>
      <c r="Y952" s="64"/>
      <c r="Z952" s="64"/>
      <c r="AA952" s="64"/>
      <c r="AB952" s="64"/>
      <c r="AC952" s="64"/>
      <c r="AD952" s="64"/>
      <c r="AE952" s="64"/>
      <c r="AF952" s="64"/>
    </row>
    <row r="953" spans="18:32">
      <c r="R953" s="64"/>
      <c r="S953" s="64"/>
      <c r="T953" s="65"/>
      <c r="U953" s="66"/>
      <c r="V953" s="66"/>
      <c r="W953" s="64"/>
      <c r="X953" s="64"/>
      <c r="Y953" s="64"/>
      <c r="Z953" s="64"/>
      <c r="AA953" s="64"/>
      <c r="AB953" s="64"/>
      <c r="AC953" s="64"/>
      <c r="AD953" s="64"/>
      <c r="AE953" s="64"/>
      <c r="AF953" s="64"/>
    </row>
    <row r="954" spans="18:32">
      <c r="R954" s="64"/>
      <c r="S954" s="64"/>
      <c r="T954" s="65"/>
      <c r="U954" s="66"/>
      <c r="V954" s="66"/>
      <c r="W954" s="64"/>
      <c r="X954" s="64"/>
      <c r="Y954" s="64"/>
      <c r="Z954" s="64"/>
      <c r="AA954" s="64"/>
      <c r="AB954" s="64"/>
      <c r="AC954" s="64"/>
      <c r="AD954" s="64"/>
      <c r="AE954" s="64"/>
      <c r="AF954" s="64"/>
    </row>
    <row r="955" spans="18:32">
      <c r="R955" s="64"/>
      <c r="S955" s="64"/>
      <c r="T955" s="65"/>
      <c r="U955" s="66"/>
      <c r="V955" s="66"/>
      <c r="W955" s="64"/>
      <c r="X955" s="64"/>
      <c r="Y955" s="64"/>
      <c r="Z955" s="64"/>
      <c r="AA955" s="64"/>
      <c r="AB955" s="64"/>
      <c r="AC955" s="64"/>
      <c r="AD955" s="64"/>
      <c r="AE955" s="64"/>
      <c r="AF955" s="64"/>
    </row>
    <row r="956" spans="18:32">
      <c r="R956" s="64"/>
      <c r="S956" s="64"/>
      <c r="T956" s="65"/>
      <c r="U956" s="66"/>
      <c r="V956" s="66"/>
      <c r="W956" s="64"/>
      <c r="X956" s="64"/>
      <c r="Y956" s="64"/>
      <c r="Z956" s="64"/>
      <c r="AA956" s="64"/>
      <c r="AB956" s="64"/>
      <c r="AC956" s="64"/>
      <c r="AD956" s="64"/>
      <c r="AE956" s="64"/>
      <c r="AF956" s="64"/>
    </row>
    <row r="957" spans="18:32">
      <c r="R957" s="64"/>
      <c r="S957" s="64"/>
      <c r="T957" s="65"/>
      <c r="U957" s="66"/>
      <c r="V957" s="66"/>
      <c r="W957" s="64"/>
      <c r="X957" s="64"/>
      <c r="Y957" s="64"/>
      <c r="Z957" s="64"/>
      <c r="AA957" s="64"/>
      <c r="AB957" s="64"/>
      <c r="AC957" s="64"/>
      <c r="AD957" s="64"/>
      <c r="AE957" s="64"/>
      <c r="AF957" s="64"/>
    </row>
    <row r="958" spans="18:32">
      <c r="R958" s="64"/>
      <c r="S958" s="64"/>
      <c r="T958" s="65"/>
      <c r="U958" s="66"/>
      <c r="V958" s="66"/>
      <c r="W958" s="64"/>
      <c r="X958" s="64"/>
      <c r="Y958" s="64"/>
      <c r="Z958" s="64"/>
      <c r="AA958" s="64"/>
      <c r="AB958" s="64"/>
      <c r="AC958" s="64"/>
      <c r="AD958" s="64"/>
      <c r="AE958" s="64"/>
      <c r="AF958" s="64"/>
    </row>
    <row r="959" spans="18:32">
      <c r="R959" s="64"/>
      <c r="S959" s="64"/>
      <c r="T959" s="65"/>
      <c r="U959" s="66"/>
      <c r="V959" s="66"/>
      <c r="W959" s="64"/>
      <c r="X959" s="64"/>
      <c r="Y959" s="64"/>
      <c r="Z959" s="64"/>
      <c r="AA959" s="64"/>
      <c r="AB959" s="64"/>
      <c r="AC959" s="64"/>
      <c r="AD959" s="64"/>
      <c r="AE959" s="64"/>
      <c r="AF959" s="64"/>
    </row>
  </sheetData>
  <sortState ref="R2:AF959">
    <sortCondition ref="R2:R959"/>
  </sortState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topLeftCell="U1" workbookViewId="0">
      <selection activeCell="G14" sqref="G14"/>
    </sheetView>
  </sheetViews>
  <sheetFormatPr defaultColWidth="12.7109375" defaultRowHeight="15"/>
  <cols>
    <col min="11" max="12" width="15.28515625" style="2" customWidth="1"/>
    <col min="13" max="14" width="14" style="2" customWidth="1"/>
    <col min="15" max="15" width="20.28515625" style="2" customWidth="1"/>
    <col min="16" max="16" width="12.7109375" style="2"/>
    <col min="17" max="17" width="17.28515625" customWidth="1"/>
    <col min="18" max="18" width="19.7109375" customWidth="1"/>
    <col min="19" max="19" width="15.5703125" customWidth="1"/>
    <col min="26" max="26" width="19.85546875" customWidth="1"/>
  </cols>
  <sheetData>
    <row r="1" spans="1:26">
      <c r="A1" t="s">
        <v>3</v>
      </c>
      <c r="B1" t="s">
        <v>30</v>
      </c>
      <c r="C1" t="s">
        <v>31</v>
      </c>
      <c r="D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s="2" t="s">
        <v>85</v>
      </c>
      <c r="L1" s="2" t="s">
        <v>87</v>
      </c>
      <c r="M1" s="2" t="s">
        <v>79</v>
      </c>
      <c r="O1" s="2" t="s">
        <v>78</v>
      </c>
      <c r="P1" s="2" t="s">
        <v>38</v>
      </c>
      <c r="Q1" t="s">
        <v>41</v>
      </c>
      <c r="R1" t="s">
        <v>42</v>
      </c>
      <c r="S1" t="s">
        <v>43</v>
      </c>
      <c r="T1" t="s">
        <v>80</v>
      </c>
      <c r="V1" t="s">
        <v>44</v>
      </c>
      <c r="W1" t="s">
        <v>45</v>
      </c>
      <c r="X1" t="s">
        <v>46</v>
      </c>
      <c r="Y1" t="s">
        <v>47</v>
      </c>
      <c r="Z1" t="s">
        <v>48</v>
      </c>
    </row>
    <row r="2" spans="1:26" s="39" customFormat="1">
      <c r="A2" s="39">
        <v>2279</v>
      </c>
      <c r="B2" s="39" t="s">
        <v>77</v>
      </c>
      <c r="C2" s="39">
        <v>3.8433422547959224</v>
      </c>
      <c r="D2" s="39">
        <v>0.53121138440887916</v>
      </c>
      <c r="F2" s="39">
        <v>2279</v>
      </c>
      <c r="G2" s="98">
        <v>44474</v>
      </c>
      <c r="H2" s="39" t="s">
        <v>60</v>
      </c>
      <c r="I2" s="39">
        <v>34.064644999999999</v>
      </c>
      <c r="J2" s="39">
        <v>-78.034756000000002</v>
      </c>
      <c r="K2" s="99">
        <v>723.50525000000005</v>
      </c>
      <c r="L2" s="99">
        <f t="shared" ref="L2:L15" si="0">LOG10(K2)</f>
        <v>2.8594416868548596</v>
      </c>
      <c r="M2" s="100">
        <f>K2/1000</f>
        <v>0.7235052500000001</v>
      </c>
      <c r="N2" s="100"/>
      <c r="O2" s="100">
        <f>(0.9475*K2-18.701)/1000</f>
        <v>0.6668202243750001</v>
      </c>
      <c r="P2" s="101" t="s">
        <v>53</v>
      </c>
      <c r="Q2" s="39">
        <v>178.2</v>
      </c>
      <c r="R2" s="39">
        <v>94</v>
      </c>
      <c r="S2" s="39">
        <v>40.6</v>
      </c>
      <c r="T2" s="102">
        <f>S2/(R2*2)</f>
        <v>0.21595744680851064</v>
      </c>
      <c r="V2" s="39">
        <v>15.2</v>
      </c>
      <c r="W2" s="39">
        <v>25.4</v>
      </c>
      <c r="X2" s="39">
        <v>13.7</v>
      </c>
      <c r="Y2" s="39">
        <v>15.2</v>
      </c>
      <c r="Z2" s="39">
        <v>11.9</v>
      </c>
    </row>
    <row r="3" spans="1:26">
      <c r="A3" s="75">
        <v>2216</v>
      </c>
      <c r="B3" s="75">
        <v>113.42200000000001</v>
      </c>
      <c r="C3" s="75">
        <v>0.96829988467760431</v>
      </c>
      <c r="D3" s="75">
        <v>0.85371434525718481</v>
      </c>
      <c r="E3" s="75"/>
      <c r="F3" s="75">
        <v>2216</v>
      </c>
      <c r="G3" s="88">
        <v>44315</v>
      </c>
      <c r="H3" s="75" t="s">
        <v>54</v>
      </c>
      <c r="I3" s="75">
        <v>34.209637000000001</v>
      </c>
      <c r="J3" s="75">
        <v>-77.931629999999998</v>
      </c>
      <c r="K3" s="85">
        <v>113.42200000000001</v>
      </c>
      <c r="L3" s="84">
        <f t="shared" si="0"/>
        <v>2.054697301046486</v>
      </c>
      <c r="M3" s="92">
        <f t="shared" ref="M3:M74" si="1">K3/1000</f>
        <v>0.11342200000000001</v>
      </c>
      <c r="N3" s="92"/>
      <c r="O3" s="92">
        <f t="shared" ref="O3:O74" si="2">(0.9475*K3-18.701)/1000</f>
        <v>8.8766344999999997E-2</v>
      </c>
      <c r="P3" s="77" t="s">
        <v>50</v>
      </c>
      <c r="Q3" s="75">
        <v>352.8</v>
      </c>
      <c r="R3" s="75">
        <v>190.8</v>
      </c>
      <c r="S3" s="75">
        <v>97</v>
      </c>
      <c r="T3" s="80">
        <f t="shared" ref="T3:T74" si="3">S3/(R3*2)</f>
        <v>0.25419287211740038</v>
      </c>
      <c r="U3" s="75"/>
      <c r="V3" s="75">
        <v>27</v>
      </c>
      <c r="W3" s="75">
        <v>55.6</v>
      </c>
      <c r="X3" s="75">
        <v>33</v>
      </c>
      <c r="Y3" s="75">
        <v>37.799999999999997</v>
      </c>
      <c r="Z3" s="75">
        <v>25.7</v>
      </c>
    </row>
    <row r="4" spans="1:26">
      <c r="A4" s="75">
        <v>2217</v>
      </c>
      <c r="B4" s="75">
        <v>40.9925</v>
      </c>
      <c r="C4" s="75">
        <v>0.60750000000000171</v>
      </c>
      <c r="D4" s="75">
        <v>1.4819784106848854</v>
      </c>
      <c r="E4" s="75"/>
      <c r="F4" s="75">
        <v>2217</v>
      </c>
      <c r="G4" s="88">
        <v>44332</v>
      </c>
      <c r="H4" s="75" t="s">
        <v>54</v>
      </c>
      <c r="I4" s="75">
        <v>34.205601999999999</v>
      </c>
      <c r="J4" s="75">
        <v>-77.935957000000002</v>
      </c>
      <c r="K4" s="85">
        <v>40.9925</v>
      </c>
      <c r="L4" s="84">
        <f t="shared" si="0"/>
        <v>1.6127044053400761</v>
      </c>
      <c r="M4" s="92">
        <f t="shared" si="1"/>
        <v>4.0992500000000001E-2</v>
      </c>
      <c r="N4" s="92"/>
      <c r="O4" s="92">
        <f t="shared" si="2"/>
        <v>2.0139393749999998E-2</v>
      </c>
      <c r="P4" s="77" t="s">
        <v>50</v>
      </c>
      <c r="Q4" s="75">
        <v>190.6</v>
      </c>
      <c r="R4" s="75">
        <v>96.8</v>
      </c>
      <c r="S4" s="75">
        <v>46.4</v>
      </c>
      <c r="T4" s="80">
        <f t="shared" si="3"/>
        <v>0.23966942148760331</v>
      </c>
      <c r="U4" s="75"/>
      <c r="V4" s="75">
        <v>14.9</v>
      </c>
      <c r="W4" s="75">
        <v>25.6</v>
      </c>
      <c r="X4" s="75">
        <v>14.3</v>
      </c>
      <c r="Y4" s="75">
        <v>15.5</v>
      </c>
      <c r="Z4" s="75">
        <v>12</v>
      </c>
    </row>
    <row r="5" spans="1:26">
      <c r="A5" s="75">
        <v>2231</v>
      </c>
      <c r="B5" s="75">
        <v>76.147999999999996</v>
      </c>
      <c r="C5" s="75">
        <v>0.12899999999999778</v>
      </c>
      <c r="D5" s="75">
        <v>0.16940694437148421</v>
      </c>
      <c r="E5" s="75"/>
      <c r="F5" s="75">
        <v>2231</v>
      </c>
      <c r="G5" s="88">
        <v>44361</v>
      </c>
      <c r="H5" s="75" t="s">
        <v>54</v>
      </c>
      <c r="I5" s="75">
        <v>34.2137080126341</v>
      </c>
      <c r="J5" s="75">
        <v>-77.943712984191805</v>
      </c>
      <c r="K5" s="85">
        <v>76.147999999999996</v>
      </c>
      <c r="L5" s="84">
        <f t="shared" si="0"/>
        <v>1.8816585012325302</v>
      </c>
      <c r="M5" s="92">
        <f t="shared" si="1"/>
        <v>7.6147999999999993E-2</v>
      </c>
      <c r="N5" s="92"/>
      <c r="O5" s="92">
        <f t="shared" si="2"/>
        <v>5.3449229999999993E-2</v>
      </c>
      <c r="P5" s="77" t="s">
        <v>50</v>
      </c>
      <c r="Q5" s="75">
        <v>158.30000000000001</v>
      </c>
      <c r="R5" s="75">
        <v>81.8</v>
      </c>
      <c r="S5" s="75">
        <v>35.4</v>
      </c>
      <c r="T5" s="80">
        <f t="shared" si="3"/>
        <v>0.21638141809290953</v>
      </c>
      <c r="U5" s="75"/>
      <c r="V5" s="75">
        <v>10.4</v>
      </c>
      <c r="W5" s="75">
        <v>22</v>
      </c>
      <c r="X5" s="75">
        <v>12.8</v>
      </c>
      <c r="Y5" s="75">
        <v>13</v>
      </c>
      <c r="Z5" s="75">
        <v>10.6</v>
      </c>
    </row>
    <row r="6" spans="1:26">
      <c r="A6" s="75">
        <v>2237</v>
      </c>
      <c r="B6" s="75">
        <v>76.977500000000006</v>
      </c>
      <c r="C6" s="75">
        <v>0.92249999999999943</v>
      </c>
      <c r="D6" s="75">
        <v>1.1984021304926757</v>
      </c>
      <c r="E6" s="75"/>
      <c r="F6" s="75">
        <v>2237</v>
      </c>
      <c r="G6" s="88">
        <v>44400</v>
      </c>
      <c r="H6" s="75" t="s">
        <v>54</v>
      </c>
      <c r="I6" s="75">
        <v>34.203200000000002</v>
      </c>
      <c r="J6" s="75">
        <v>-77.935199999999995</v>
      </c>
      <c r="K6" s="85">
        <v>76.977500000000006</v>
      </c>
      <c r="L6" s="84">
        <f t="shared" si="0"/>
        <v>1.8863638023959415</v>
      </c>
      <c r="M6" s="92">
        <f t="shared" si="1"/>
        <v>7.6977500000000004E-2</v>
      </c>
      <c r="N6" s="92"/>
      <c r="O6" s="92">
        <f t="shared" si="2"/>
        <v>5.423518125E-2</v>
      </c>
      <c r="P6" s="77" t="s">
        <v>50</v>
      </c>
      <c r="Q6" s="75">
        <v>195</v>
      </c>
      <c r="R6" s="75">
        <v>100.2</v>
      </c>
      <c r="S6" s="75">
        <v>44</v>
      </c>
      <c r="T6" s="80">
        <f t="shared" si="3"/>
        <v>0.21956087824351297</v>
      </c>
      <c r="U6" s="75"/>
      <c r="V6" s="75">
        <v>12.2</v>
      </c>
      <c r="W6" s="75">
        <v>26.7</v>
      </c>
      <c r="X6" s="75">
        <v>13.2</v>
      </c>
      <c r="Y6" s="75">
        <v>16.600000000000001</v>
      </c>
      <c r="Z6" s="75">
        <v>11.7</v>
      </c>
    </row>
    <row r="7" spans="1:26">
      <c r="A7" s="75">
        <v>2242</v>
      </c>
      <c r="B7" s="75">
        <v>29.863500000000002</v>
      </c>
      <c r="C7" s="75">
        <v>4.3499999999999872E-2</v>
      </c>
      <c r="D7" s="75">
        <v>0.14566276558340405</v>
      </c>
      <c r="E7" s="75"/>
      <c r="F7" s="75">
        <v>2242</v>
      </c>
      <c r="G7" s="88">
        <v>44400</v>
      </c>
      <c r="H7" s="75" t="s">
        <v>54</v>
      </c>
      <c r="I7" s="75">
        <v>34.213729999999998</v>
      </c>
      <c r="J7" s="75">
        <v>-77.943708000000001</v>
      </c>
      <c r="K7" s="85">
        <v>29.863500000000002</v>
      </c>
      <c r="L7" s="84">
        <f t="shared" si="0"/>
        <v>1.4751407056532209</v>
      </c>
      <c r="M7" s="92">
        <f t="shared" si="1"/>
        <v>2.9863500000000001E-2</v>
      </c>
      <c r="N7" s="92"/>
      <c r="O7" s="92">
        <f t="shared" si="2"/>
        <v>9.5946662500000033E-3</v>
      </c>
      <c r="P7" s="77" t="s">
        <v>50</v>
      </c>
      <c r="Q7" s="75">
        <v>181.2</v>
      </c>
      <c r="R7" s="75">
        <v>94.6</v>
      </c>
      <c r="S7" s="75">
        <v>42.8</v>
      </c>
      <c r="T7" s="80">
        <f t="shared" si="3"/>
        <v>0.22621564482029599</v>
      </c>
      <c r="U7" s="75"/>
      <c r="V7" s="75">
        <v>14.5</v>
      </c>
      <c r="W7" s="75">
        <v>25.7</v>
      </c>
      <c r="X7" s="75">
        <v>13.7</v>
      </c>
      <c r="Y7" s="75">
        <v>15.5</v>
      </c>
      <c r="Z7" s="75">
        <v>11.4</v>
      </c>
    </row>
    <row r="8" spans="1:26">
      <c r="A8" s="75">
        <v>2243</v>
      </c>
      <c r="B8" s="75">
        <v>21.558999999999997</v>
      </c>
      <c r="C8" s="75">
        <v>0.24300000000000033</v>
      </c>
      <c r="D8" s="75">
        <v>1.127139477712326</v>
      </c>
      <c r="E8" s="75"/>
      <c r="F8" s="75">
        <v>2243</v>
      </c>
      <c r="G8" s="88">
        <v>44400</v>
      </c>
      <c r="H8" s="75" t="s">
        <v>54</v>
      </c>
      <c r="I8" s="75">
        <v>34.213729999999998</v>
      </c>
      <c r="J8" s="75">
        <v>-77.943708000000001</v>
      </c>
      <c r="K8" s="85">
        <v>21.558999999999997</v>
      </c>
      <c r="L8" s="84">
        <f t="shared" si="0"/>
        <v>1.3336286125186909</v>
      </c>
      <c r="M8" s="92">
        <f t="shared" si="1"/>
        <v>2.1558999999999998E-2</v>
      </c>
      <c r="N8" s="92"/>
      <c r="O8" s="92">
        <f t="shared" si="2"/>
        <v>1.7261524999999977E-3</v>
      </c>
      <c r="P8" s="77" t="s">
        <v>50</v>
      </c>
      <c r="Q8" s="75">
        <v>109.8</v>
      </c>
      <c r="R8" s="75">
        <v>52.5</v>
      </c>
      <c r="S8" s="81" t="s">
        <v>59</v>
      </c>
      <c r="T8" s="80"/>
      <c r="U8" s="75"/>
      <c r="V8" s="75">
        <v>8.6999999999999993</v>
      </c>
      <c r="W8" s="75">
        <v>14.1</v>
      </c>
      <c r="X8" s="75">
        <v>7.2</v>
      </c>
      <c r="Y8" s="75">
        <v>8.1</v>
      </c>
      <c r="Z8" s="75">
        <v>6.8</v>
      </c>
    </row>
    <row r="9" spans="1:26">
      <c r="A9" s="75">
        <v>2245</v>
      </c>
      <c r="B9" s="75">
        <v>335.5025</v>
      </c>
      <c r="C9" s="75">
        <v>0.6834999999999809</v>
      </c>
      <c r="D9" s="75">
        <v>0.20372426434973834</v>
      </c>
      <c r="E9" s="75"/>
      <c r="F9" s="75">
        <v>2245</v>
      </c>
      <c r="G9" s="88">
        <v>44361</v>
      </c>
      <c r="H9" s="75" t="s">
        <v>54</v>
      </c>
      <c r="I9" s="75">
        <v>34.207239700000002</v>
      </c>
      <c r="J9" s="75">
        <v>-77.931353299999998</v>
      </c>
      <c r="K9" s="85">
        <v>335.5025</v>
      </c>
      <c r="L9" s="84">
        <f t="shared" si="0"/>
        <v>2.5256957606664403</v>
      </c>
      <c r="M9" s="92">
        <f t="shared" si="1"/>
        <v>0.33550249999999998</v>
      </c>
      <c r="N9" s="92"/>
      <c r="O9" s="92">
        <f t="shared" si="2"/>
        <v>0.29918761874999994</v>
      </c>
      <c r="P9" s="77" t="s">
        <v>50</v>
      </c>
      <c r="Q9" s="75">
        <v>264.39999999999998</v>
      </c>
      <c r="R9" s="75">
        <v>135.6</v>
      </c>
      <c r="S9" s="75">
        <v>68</v>
      </c>
      <c r="T9" s="80">
        <f t="shared" si="3"/>
        <v>0.2507374631268437</v>
      </c>
      <c r="U9" s="75"/>
      <c r="V9" s="75">
        <v>18.3</v>
      </c>
      <c r="W9" s="75">
        <v>35.4</v>
      </c>
      <c r="X9" s="75">
        <v>20.2</v>
      </c>
      <c r="Y9" s="75">
        <v>22.6</v>
      </c>
      <c r="Z9" s="75">
        <v>16.399999999999999</v>
      </c>
    </row>
    <row r="10" spans="1:26">
      <c r="A10" s="75">
        <v>2246</v>
      </c>
      <c r="B10" s="75">
        <v>88.816499999999991</v>
      </c>
      <c r="C10" s="75">
        <v>0.15549999999999642</v>
      </c>
      <c r="D10" s="75">
        <v>0.17508008084083074</v>
      </c>
      <c r="E10" s="75"/>
      <c r="F10" s="75">
        <v>2246</v>
      </c>
      <c r="G10" s="88">
        <v>44400</v>
      </c>
      <c r="H10" s="75" t="s">
        <v>54</v>
      </c>
      <c r="I10" s="75">
        <v>34.202675020000001</v>
      </c>
      <c r="J10" s="75">
        <v>-77.935230099999998</v>
      </c>
      <c r="K10" s="85">
        <v>88.816499999999991</v>
      </c>
      <c r="L10" s="84">
        <f t="shared" si="0"/>
        <v>1.9484936548921914</v>
      </c>
      <c r="M10" s="92">
        <f t="shared" si="1"/>
        <v>8.8816499999999993E-2</v>
      </c>
      <c r="N10" s="92"/>
      <c r="O10" s="92">
        <f t="shared" si="2"/>
        <v>6.5452633749999989E-2</v>
      </c>
      <c r="P10" s="77" t="s">
        <v>50</v>
      </c>
      <c r="Q10" s="75">
        <v>199.7</v>
      </c>
      <c r="R10" s="75">
        <v>101.2</v>
      </c>
      <c r="S10" s="75">
        <v>48.1</v>
      </c>
      <c r="T10" s="80">
        <f t="shared" si="3"/>
        <v>0.23764822134387351</v>
      </c>
      <c r="U10" s="75"/>
      <c r="V10" s="75">
        <v>16.5</v>
      </c>
      <c r="W10" s="75">
        <v>27.4</v>
      </c>
      <c r="X10" s="75">
        <v>15.1</v>
      </c>
      <c r="Y10" s="75">
        <v>16.8</v>
      </c>
      <c r="Z10" s="75">
        <v>13.3</v>
      </c>
    </row>
    <row r="11" spans="1:26">
      <c r="A11" s="75">
        <v>2277</v>
      </c>
      <c r="B11" s="75">
        <v>39.506500000000003</v>
      </c>
      <c r="C11" s="75">
        <v>7.4500000000000455E-2</v>
      </c>
      <c r="D11" s="75">
        <v>0.1885765633503359</v>
      </c>
      <c r="E11" s="75"/>
      <c r="F11" s="75">
        <v>2277</v>
      </c>
      <c r="G11" s="88">
        <v>44474</v>
      </c>
      <c r="H11" s="75" t="s">
        <v>54</v>
      </c>
      <c r="I11" s="75">
        <v>34.213748000000002</v>
      </c>
      <c r="J11" s="75">
        <v>-77.943309999999997</v>
      </c>
      <c r="K11" s="85">
        <v>39.506500000000003</v>
      </c>
      <c r="L11" s="84">
        <f t="shared" si="0"/>
        <v>1.5966685559275429</v>
      </c>
      <c r="M11" s="92">
        <f t="shared" si="1"/>
        <v>3.95065E-2</v>
      </c>
      <c r="N11" s="92"/>
      <c r="O11" s="92">
        <f t="shared" si="2"/>
        <v>1.8731408750000001E-2</v>
      </c>
      <c r="P11" s="77" t="s">
        <v>50</v>
      </c>
      <c r="Q11" s="75">
        <v>129.4</v>
      </c>
      <c r="R11" s="75">
        <v>62.8</v>
      </c>
      <c r="S11" s="75">
        <v>28.8</v>
      </c>
      <c r="T11" s="80">
        <f t="shared" si="3"/>
        <v>0.22929936305732485</v>
      </c>
      <c r="U11" s="75"/>
      <c r="V11" s="75">
        <v>10.199999999999999</v>
      </c>
      <c r="W11" s="75">
        <v>16.8</v>
      </c>
      <c r="X11" s="75">
        <v>9.6</v>
      </c>
      <c r="Y11" s="75">
        <v>8.6</v>
      </c>
      <c r="Z11" s="75">
        <v>7.8</v>
      </c>
    </row>
    <row r="12" spans="1:26">
      <c r="A12" s="75">
        <v>2280</v>
      </c>
      <c r="B12" s="75">
        <v>91.883142857142857</v>
      </c>
      <c r="C12" s="75">
        <v>4.2535677941690127</v>
      </c>
      <c r="D12" s="75">
        <v>4.6293233578027815</v>
      </c>
      <c r="E12" s="75"/>
      <c r="F12" s="75">
        <v>2280</v>
      </c>
      <c r="G12" s="88">
        <v>44474</v>
      </c>
      <c r="H12" s="75" t="s">
        <v>54</v>
      </c>
      <c r="I12" s="75">
        <v>34.213276</v>
      </c>
      <c r="J12" s="75">
        <v>-77.942617999999996</v>
      </c>
      <c r="K12" s="85">
        <v>91.883142857142857</v>
      </c>
      <c r="L12" s="84">
        <f t="shared" si="0"/>
        <v>1.9632358417925868</v>
      </c>
      <c r="M12" s="92">
        <f t="shared" si="1"/>
        <v>9.1883142857142858E-2</v>
      </c>
      <c r="N12" s="92"/>
      <c r="O12" s="92">
        <f t="shared" si="2"/>
        <v>6.8358277857142866E-2</v>
      </c>
      <c r="P12" s="77" t="s">
        <v>50</v>
      </c>
      <c r="Q12" s="75">
        <v>141.1</v>
      </c>
      <c r="R12" s="75">
        <v>69.400000000000006</v>
      </c>
      <c r="S12" s="75">
        <v>30</v>
      </c>
      <c r="T12" s="80">
        <f t="shared" si="3"/>
        <v>0.21613832853025935</v>
      </c>
      <c r="U12" s="75"/>
      <c r="V12" s="75">
        <v>10.3</v>
      </c>
      <c r="W12" s="75">
        <v>19.2</v>
      </c>
      <c r="X12" s="75">
        <v>10.6</v>
      </c>
      <c r="Y12" s="75">
        <v>12.2</v>
      </c>
      <c r="Z12" s="75">
        <v>8.1999999999999993</v>
      </c>
    </row>
    <row r="13" spans="1:26">
      <c r="A13" s="75">
        <v>2281</v>
      </c>
      <c r="B13" s="75">
        <v>24.191000000000003</v>
      </c>
      <c r="C13" s="75">
        <v>0.52099999999999902</v>
      </c>
      <c r="D13" s="75">
        <v>2.1536935223843532</v>
      </c>
      <c r="E13" s="75"/>
      <c r="F13" s="75">
        <v>2281</v>
      </c>
      <c r="G13" s="88">
        <v>44474</v>
      </c>
      <c r="H13" s="75" t="s">
        <v>54</v>
      </c>
      <c r="I13" s="75">
        <v>34.211210000000001</v>
      </c>
      <c r="J13" s="75">
        <v>-77.935970999999995</v>
      </c>
      <c r="K13" s="85">
        <v>24.191000000000003</v>
      </c>
      <c r="L13" s="84">
        <f t="shared" si="0"/>
        <v>1.3836538214625582</v>
      </c>
      <c r="M13" s="92">
        <f t="shared" si="1"/>
        <v>2.4191000000000004E-2</v>
      </c>
      <c r="N13" s="92"/>
      <c r="O13" s="92">
        <f t="shared" si="2"/>
        <v>4.2199725000000004E-3</v>
      </c>
      <c r="P13" s="77" t="s">
        <v>50</v>
      </c>
      <c r="Q13" s="75">
        <v>199.7</v>
      </c>
      <c r="R13" s="75">
        <v>101.8</v>
      </c>
      <c r="S13" s="75">
        <v>47</v>
      </c>
      <c r="T13" s="80">
        <f t="shared" si="3"/>
        <v>0.23084479371316308</v>
      </c>
      <c r="U13" s="75"/>
      <c r="V13" s="75">
        <v>15.9</v>
      </c>
      <c r="W13" s="75">
        <v>26</v>
      </c>
      <c r="X13" s="75">
        <v>14.4</v>
      </c>
      <c r="Y13" s="75">
        <v>15</v>
      </c>
      <c r="Z13" s="75">
        <v>11.8</v>
      </c>
    </row>
    <row r="14" spans="1:26">
      <c r="A14" s="75">
        <v>2282</v>
      </c>
      <c r="B14" s="75">
        <v>21.734999999999999</v>
      </c>
      <c r="C14" s="75">
        <v>0.16999999999999993</v>
      </c>
      <c r="D14" s="75">
        <v>0.78214860823556442</v>
      </c>
      <c r="E14" s="75"/>
      <c r="F14" s="75">
        <v>2282</v>
      </c>
      <c r="G14" s="88">
        <v>44502</v>
      </c>
      <c r="H14" s="75" t="s">
        <v>54</v>
      </c>
      <c r="I14" s="75">
        <v>34.213732</v>
      </c>
      <c r="J14" s="75">
        <v>-77.943507999999994</v>
      </c>
      <c r="K14" s="85">
        <v>21.734999999999999</v>
      </c>
      <c r="L14" s="84">
        <f t="shared" si="0"/>
        <v>1.3371596445268559</v>
      </c>
      <c r="M14" s="92">
        <f t="shared" si="1"/>
        <v>2.1735000000000001E-2</v>
      </c>
      <c r="N14" s="92"/>
      <c r="O14" s="92">
        <f t="shared" si="2"/>
        <v>1.8929124999999979E-3</v>
      </c>
      <c r="P14" s="77" t="s">
        <v>50</v>
      </c>
      <c r="Q14" s="75">
        <v>105.7</v>
      </c>
      <c r="R14" s="75">
        <v>50.4</v>
      </c>
      <c r="S14" s="75">
        <v>22.8</v>
      </c>
      <c r="T14" s="80">
        <f t="shared" si="3"/>
        <v>0.22619047619047619</v>
      </c>
      <c r="U14" s="75"/>
      <c r="V14" s="75">
        <v>8.1999999999999993</v>
      </c>
      <c r="W14" s="75">
        <v>14</v>
      </c>
      <c r="X14" s="75">
        <v>7.1</v>
      </c>
      <c r="Y14" s="75">
        <v>7.5</v>
      </c>
      <c r="Z14" s="75">
        <v>6.6</v>
      </c>
    </row>
    <row r="15" spans="1:26">
      <c r="A15" s="75">
        <v>2295</v>
      </c>
      <c r="B15" s="75">
        <v>68.811000000000007</v>
      </c>
      <c r="C15" s="75">
        <v>0.64800000000000324</v>
      </c>
      <c r="D15" s="75">
        <v>0.94170990103326968</v>
      </c>
      <c r="E15" s="75"/>
      <c r="F15" s="75">
        <v>2295</v>
      </c>
      <c r="G15" s="88">
        <v>44483</v>
      </c>
      <c r="H15" s="75" t="s">
        <v>54</v>
      </c>
      <c r="I15" s="75">
        <v>34.200369000000002</v>
      </c>
      <c r="J15" s="75">
        <v>-77.933284999999998</v>
      </c>
      <c r="K15" s="85">
        <v>68.811000000000007</v>
      </c>
      <c r="L15" s="84">
        <f t="shared" si="0"/>
        <v>1.8376578693029566</v>
      </c>
      <c r="M15" s="92">
        <f t="shared" si="1"/>
        <v>6.8811000000000011E-2</v>
      </c>
      <c r="N15" s="92"/>
      <c r="O15" s="92">
        <f t="shared" si="2"/>
        <v>4.6497422500000003E-2</v>
      </c>
      <c r="P15" s="77" t="s">
        <v>50</v>
      </c>
      <c r="Q15" s="75">
        <v>189</v>
      </c>
      <c r="R15" s="75">
        <v>93</v>
      </c>
      <c r="S15" s="75">
        <v>40</v>
      </c>
      <c r="T15" s="80">
        <f t="shared" si="3"/>
        <v>0.21505376344086022</v>
      </c>
      <c r="U15" s="75"/>
      <c r="V15" s="75">
        <v>13.2</v>
      </c>
      <c r="W15" s="75">
        <v>25</v>
      </c>
      <c r="X15" s="75">
        <v>11.8</v>
      </c>
      <c r="Y15" s="75">
        <v>13.3</v>
      </c>
      <c r="Z15" s="75">
        <v>14</v>
      </c>
    </row>
    <row r="16" spans="1:26">
      <c r="A16" s="75"/>
      <c r="B16" s="75"/>
      <c r="C16" s="75"/>
      <c r="D16" s="75"/>
      <c r="E16" s="75"/>
      <c r="F16" s="75"/>
      <c r="G16" s="88"/>
      <c r="H16" s="75"/>
      <c r="I16" s="75"/>
      <c r="J16" s="75"/>
      <c r="K16" s="85" t="s">
        <v>84</v>
      </c>
      <c r="L16" s="84"/>
      <c r="M16" s="92"/>
      <c r="N16" s="92"/>
      <c r="O16" s="92"/>
      <c r="P16" s="77"/>
      <c r="Q16" s="75"/>
      <c r="R16" s="75"/>
      <c r="S16" s="75"/>
      <c r="T16" s="82" t="s">
        <v>81</v>
      </c>
      <c r="U16" s="75"/>
      <c r="V16" s="75"/>
      <c r="W16" s="75"/>
      <c r="X16" s="75"/>
      <c r="Y16" s="75"/>
      <c r="Z16" s="75"/>
    </row>
    <row r="17" spans="1:26">
      <c r="A17" s="75"/>
      <c r="B17" s="75"/>
      <c r="C17" s="75"/>
      <c r="D17" s="75"/>
      <c r="E17" s="75"/>
      <c r="F17" s="75"/>
      <c r="G17" s="88"/>
      <c r="H17" s="75"/>
      <c r="I17" s="75"/>
      <c r="J17" s="75"/>
      <c r="K17" s="84">
        <f>AVERAGE(K3:K15)</f>
        <v>79.185241758241759</v>
      </c>
      <c r="L17" s="84">
        <f>LOG10(K17)</f>
        <v>1.8986442469909717</v>
      </c>
      <c r="M17" s="92">
        <f t="shared" ref="M17:O17" si="4">AVERAGE(M3:M15)</f>
        <v>7.9185241758241737E-2</v>
      </c>
      <c r="N17" s="92"/>
      <c r="O17" s="92">
        <f t="shared" si="4"/>
        <v>5.6327016565934057E-2</v>
      </c>
      <c r="P17" s="77"/>
      <c r="Q17" s="75"/>
      <c r="R17" s="75"/>
      <c r="S17" s="75"/>
      <c r="T17" s="82">
        <f>AVERAGE(T3:T15)</f>
        <v>0.2301610536803769</v>
      </c>
      <c r="U17" s="75"/>
      <c r="V17" s="75"/>
      <c r="W17" s="75"/>
      <c r="X17" s="75"/>
      <c r="Y17" s="75"/>
      <c r="Z17" s="75"/>
    </row>
    <row r="18" spans="1:26">
      <c r="A18" s="75"/>
      <c r="B18" s="75"/>
      <c r="C18" s="75"/>
      <c r="D18" s="75"/>
      <c r="E18" s="75"/>
      <c r="F18" s="75"/>
      <c r="G18" s="88"/>
      <c r="H18" s="75"/>
      <c r="I18" s="75"/>
      <c r="J18" s="75"/>
      <c r="K18" s="92">
        <f>MEDIAN(K3:K15)</f>
        <v>68.811000000000007</v>
      </c>
      <c r="L18" s="84">
        <f t="shared" ref="L18:L81" si="5">LOG10(K18)</f>
        <v>1.8376578693029566</v>
      </c>
      <c r="M18" s="92">
        <f t="shared" ref="M18:O18" si="6">MEDIAN(M3:M15)</f>
        <v>6.8811000000000011E-2</v>
      </c>
      <c r="N18" s="92"/>
      <c r="O18" s="92">
        <f t="shared" si="6"/>
        <v>4.6497422500000003E-2</v>
      </c>
      <c r="P18" s="77"/>
      <c r="Q18" s="75"/>
      <c r="R18" s="75"/>
      <c r="S18" s="75"/>
      <c r="T18" s="82"/>
      <c r="U18" s="75"/>
      <c r="V18" s="75"/>
      <c r="W18" s="75"/>
      <c r="X18" s="75"/>
      <c r="Y18" s="75"/>
      <c r="Z18" s="75"/>
    </row>
    <row r="19" spans="1:26" s="76" customFormat="1">
      <c r="G19" s="89"/>
      <c r="K19" s="93"/>
      <c r="L19" s="86"/>
      <c r="M19" s="93"/>
      <c r="N19" s="93"/>
      <c r="O19" s="93"/>
      <c r="P19" s="78"/>
      <c r="T19" s="103"/>
    </row>
    <row r="20" spans="1:26" s="76" customFormat="1">
      <c r="A20" s="76">
        <v>2211</v>
      </c>
      <c r="B20" s="76">
        <v>215.54149999999998</v>
      </c>
      <c r="C20" s="76">
        <v>2.0174999999999983</v>
      </c>
      <c r="D20" s="76">
        <v>0.93601464219187414</v>
      </c>
      <c r="F20" s="76">
        <v>2211</v>
      </c>
      <c r="G20" s="89">
        <v>44333</v>
      </c>
      <c r="H20" s="76" t="s">
        <v>51</v>
      </c>
      <c r="I20" s="76">
        <v>34.293880299999998</v>
      </c>
      <c r="J20" s="76">
        <v>-78.549432499999995</v>
      </c>
      <c r="K20" s="86">
        <v>215.54149999999998</v>
      </c>
      <c r="L20" s="84">
        <f t="shared" si="5"/>
        <v>2.3335309008810063</v>
      </c>
      <c r="M20" s="92">
        <f t="shared" si="1"/>
        <v>0.2155415</v>
      </c>
      <c r="N20" s="92"/>
      <c r="O20" s="92">
        <f t="shared" si="2"/>
        <v>0.18552457125000002</v>
      </c>
      <c r="P20" s="78" t="s">
        <v>53</v>
      </c>
      <c r="Q20" s="76">
        <v>115.1</v>
      </c>
      <c r="R20" s="76">
        <v>57.6</v>
      </c>
      <c r="S20" s="76">
        <v>24.9</v>
      </c>
      <c r="T20" s="80">
        <f t="shared" si="3"/>
        <v>0.21614583333333331</v>
      </c>
      <c r="V20" s="76">
        <v>8</v>
      </c>
      <c r="W20" s="76">
        <v>14.5</v>
      </c>
      <c r="X20" s="76">
        <v>8</v>
      </c>
      <c r="Y20" s="76">
        <v>7.8</v>
      </c>
      <c r="Z20" s="76">
        <v>6.6</v>
      </c>
    </row>
    <row r="21" spans="1:26" s="76" customFormat="1">
      <c r="A21" s="76">
        <v>2222</v>
      </c>
      <c r="B21" s="76">
        <v>526.1869999999999</v>
      </c>
      <c r="C21" s="76">
        <v>10.545999999999992</v>
      </c>
      <c r="D21" s="76">
        <v>2.0042304351874893</v>
      </c>
      <c r="F21" s="76">
        <v>2222</v>
      </c>
      <c r="G21" s="89">
        <v>44333</v>
      </c>
      <c r="H21" s="76" t="s">
        <v>51</v>
      </c>
      <c r="I21" s="76">
        <v>34.298856100000002</v>
      </c>
      <c r="J21" s="76">
        <v>-78.553762500000005</v>
      </c>
      <c r="K21" s="86">
        <v>526.1869999999999</v>
      </c>
      <c r="L21" s="84">
        <f t="shared" si="5"/>
        <v>2.7211401141829659</v>
      </c>
      <c r="M21" s="92">
        <f t="shared" si="1"/>
        <v>0.52618699999999985</v>
      </c>
      <c r="N21" s="92"/>
      <c r="O21" s="92">
        <f t="shared" si="2"/>
        <v>0.47986118249999987</v>
      </c>
      <c r="P21" s="78" t="s">
        <v>53</v>
      </c>
      <c r="Q21" s="76">
        <v>241.4</v>
      </c>
      <c r="R21" s="76">
        <v>128.6</v>
      </c>
      <c r="S21" s="76">
        <v>58.6</v>
      </c>
      <c r="T21" s="80">
        <f t="shared" si="3"/>
        <v>0.22783825816485226</v>
      </c>
      <c r="V21" s="76">
        <v>19.399999999999999</v>
      </c>
      <c r="W21" s="76">
        <v>34</v>
      </c>
      <c r="X21" s="76">
        <v>19.7</v>
      </c>
      <c r="Y21" s="76">
        <v>22</v>
      </c>
      <c r="Z21" s="76">
        <v>16</v>
      </c>
    </row>
    <row r="22" spans="1:26" s="76" customFormat="1">
      <c r="A22" s="76">
        <v>2228</v>
      </c>
      <c r="B22" s="76">
        <v>492.91449999999998</v>
      </c>
      <c r="C22" s="76">
        <v>5.9904999999999973</v>
      </c>
      <c r="D22" s="76">
        <v>1.2153223327777936</v>
      </c>
      <c r="F22" s="76">
        <v>2228</v>
      </c>
      <c r="G22" s="89">
        <v>44333</v>
      </c>
      <c r="H22" s="76" t="s">
        <v>51</v>
      </c>
      <c r="I22" s="76">
        <v>34.293519699999997</v>
      </c>
      <c r="J22" s="76">
        <v>-78.472954299999998</v>
      </c>
      <c r="K22" s="86">
        <v>492.91449999999998</v>
      </c>
      <c r="L22" s="84">
        <f t="shared" si="5"/>
        <v>2.6927715939253951</v>
      </c>
      <c r="M22" s="92">
        <f t="shared" si="1"/>
        <v>0.49291449999999998</v>
      </c>
      <c r="N22" s="92"/>
      <c r="O22" s="92">
        <f t="shared" si="2"/>
        <v>0.44833548874999996</v>
      </c>
      <c r="P22" s="78" t="s">
        <v>53</v>
      </c>
      <c r="Q22" s="76">
        <v>160</v>
      </c>
      <c r="R22" s="76">
        <v>80.650000000000006</v>
      </c>
      <c r="T22" s="80"/>
    </row>
    <row r="23" spans="1:26" s="76" customFormat="1">
      <c r="A23" s="76">
        <v>2230</v>
      </c>
      <c r="B23" s="76">
        <v>359.98474999999996</v>
      </c>
      <c r="C23" s="76">
        <v>10.036051175014009</v>
      </c>
      <c r="D23" s="76">
        <v>2.7879100920286235</v>
      </c>
      <c r="F23" s="76">
        <v>2230</v>
      </c>
      <c r="G23" s="89">
        <v>44335</v>
      </c>
      <c r="H23" s="76" t="s">
        <v>51</v>
      </c>
      <c r="I23" s="76">
        <v>34.289203322778498</v>
      </c>
      <c r="J23" s="76">
        <v>-78.547712875559796</v>
      </c>
      <c r="K23" s="86">
        <v>359.98474999999996</v>
      </c>
      <c r="L23" s="84">
        <f t="shared" si="5"/>
        <v>2.5562841031808103</v>
      </c>
      <c r="M23" s="92">
        <f t="shared" si="1"/>
        <v>0.35998474999999996</v>
      </c>
      <c r="N23" s="92"/>
      <c r="O23" s="92">
        <f t="shared" si="2"/>
        <v>0.32238455062499999</v>
      </c>
      <c r="P23" s="78" t="s">
        <v>53</v>
      </c>
      <c r="Q23" s="76">
        <v>111.5</v>
      </c>
      <c r="R23" s="76">
        <v>58.5</v>
      </c>
      <c r="S23" s="76">
        <v>28.8</v>
      </c>
      <c r="T23" s="80">
        <f t="shared" si="3"/>
        <v>0.24615384615384617</v>
      </c>
      <c r="V23" s="76">
        <v>15.6</v>
      </c>
      <c r="W23" s="76">
        <v>15.6</v>
      </c>
      <c r="X23" s="76">
        <v>8.1999999999999993</v>
      </c>
      <c r="Y23" s="76">
        <v>8.4</v>
      </c>
      <c r="Z23" s="76">
        <v>7</v>
      </c>
    </row>
    <row r="24" spans="1:26" s="76" customFormat="1">
      <c r="A24" s="76">
        <v>2241</v>
      </c>
      <c r="B24" s="76">
        <v>526.40149999999994</v>
      </c>
      <c r="C24" s="76">
        <v>2.5825000000000387</v>
      </c>
      <c r="D24" s="76">
        <v>0.49059510658689975</v>
      </c>
      <c r="F24" s="76">
        <v>2241</v>
      </c>
      <c r="G24" s="89">
        <v>44334</v>
      </c>
      <c r="H24" s="76" t="s">
        <v>51</v>
      </c>
      <c r="I24" s="76">
        <v>34.295352000000001</v>
      </c>
      <c r="J24" s="76">
        <v>-78.475183999999999</v>
      </c>
      <c r="K24" s="86">
        <v>526.40149999999994</v>
      </c>
      <c r="L24" s="84">
        <f t="shared" si="5"/>
        <v>2.7213171181454028</v>
      </c>
      <c r="M24" s="92">
        <f t="shared" si="1"/>
        <v>0.52640149999999997</v>
      </c>
      <c r="N24" s="92"/>
      <c r="O24" s="92">
        <f t="shared" si="2"/>
        <v>0.48006442124999993</v>
      </c>
      <c r="P24" s="78" t="s">
        <v>53</v>
      </c>
      <c r="Q24" s="76">
        <v>175</v>
      </c>
      <c r="R24" s="76">
        <v>89</v>
      </c>
      <c r="T24" s="80"/>
    </row>
    <row r="25" spans="1:26" s="76" customFormat="1">
      <c r="A25" s="76">
        <v>2248</v>
      </c>
      <c r="B25" s="76">
        <v>617.94949999999994</v>
      </c>
      <c r="C25" s="76">
        <v>0.22449999999997772</v>
      </c>
      <c r="D25" s="76">
        <v>3.6329829541083491E-2</v>
      </c>
      <c r="F25" s="76">
        <v>2248</v>
      </c>
      <c r="G25" s="89">
        <v>44431</v>
      </c>
      <c r="H25" s="76" t="s">
        <v>51</v>
      </c>
      <c r="I25" s="76">
        <v>34.317500000000003</v>
      </c>
      <c r="J25" s="76">
        <v>-78.532945999999995</v>
      </c>
      <c r="K25" s="86">
        <v>617.94949999999994</v>
      </c>
      <c r="L25" s="84">
        <f t="shared" si="5"/>
        <v>2.790952985173818</v>
      </c>
      <c r="M25" s="92">
        <f t="shared" si="1"/>
        <v>0.61794949999999993</v>
      </c>
      <c r="N25" s="92"/>
      <c r="O25" s="92">
        <f t="shared" si="2"/>
        <v>0.56680615125</v>
      </c>
      <c r="P25" s="78" t="s">
        <v>53</v>
      </c>
      <c r="Q25" s="76">
        <v>214.2</v>
      </c>
      <c r="R25" s="76">
        <v>110.9</v>
      </c>
      <c r="S25" s="76">
        <v>50.1</v>
      </c>
      <c r="T25" s="80">
        <f t="shared" si="3"/>
        <v>0.22587917042380523</v>
      </c>
      <c r="V25" s="76">
        <v>16.100000000000001</v>
      </c>
      <c r="W25" s="76">
        <v>29.9</v>
      </c>
      <c r="X25" s="76">
        <v>17</v>
      </c>
      <c r="Y25" s="76">
        <v>19.2</v>
      </c>
      <c r="Z25" s="76">
        <v>13.8</v>
      </c>
    </row>
    <row r="26" spans="1:26" s="76" customFormat="1">
      <c r="A26" s="76">
        <v>2252</v>
      </c>
      <c r="B26" s="76">
        <v>240.965</v>
      </c>
      <c r="C26" s="76">
        <v>1.0589999999999975</v>
      </c>
      <c r="D26" s="76">
        <v>0.43948291245616478</v>
      </c>
      <c r="F26" s="76">
        <v>2252</v>
      </c>
      <c r="G26" s="89">
        <v>44432</v>
      </c>
      <c r="H26" s="76" t="s">
        <v>51</v>
      </c>
      <c r="I26" s="76">
        <v>34.308737999999998</v>
      </c>
      <c r="J26" s="76">
        <v>-78.549964599999996</v>
      </c>
      <c r="K26" s="86">
        <v>240.965</v>
      </c>
      <c r="L26" s="84">
        <f t="shared" si="5"/>
        <v>2.381953966181797</v>
      </c>
      <c r="M26" s="92">
        <f t="shared" si="1"/>
        <v>0.24096500000000001</v>
      </c>
      <c r="N26" s="92"/>
      <c r="O26" s="92">
        <f t="shared" si="2"/>
        <v>0.2096133375</v>
      </c>
      <c r="P26" s="78" t="s">
        <v>53</v>
      </c>
      <c r="Q26" s="76">
        <v>158</v>
      </c>
      <c r="R26" s="76">
        <v>82.5</v>
      </c>
      <c r="S26" s="76">
        <v>36</v>
      </c>
      <c r="T26" s="80">
        <f t="shared" si="3"/>
        <v>0.21818181818181817</v>
      </c>
      <c r="V26" s="76">
        <v>13.1</v>
      </c>
      <c r="W26" s="76">
        <v>21</v>
      </c>
      <c r="X26" s="76">
        <v>11.4</v>
      </c>
      <c r="Y26" s="76">
        <v>12.1</v>
      </c>
      <c r="Z26" s="76">
        <v>9.8000000000000007</v>
      </c>
    </row>
    <row r="27" spans="1:26" s="76" customFormat="1">
      <c r="A27" s="76">
        <v>2128</v>
      </c>
      <c r="B27" s="76">
        <v>938.74450000000002</v>
      </c>
      <c r="C27" s="76">
        <v>29.681500000000028</v>
      </c>
      <c r="D27" s="76">
        <v>3.1618294434747716</v>
      </c>
      <c r="F27" s="76">
        <v>2128</v>
      </c>
      <c r="G27" s="89">
        <v>44333</v>
      </c>
      <c r="H27" s="76" t="s">
        <v>51</v>
      </c>
      <c r="I27" s="76">
        <v>34.294736</v>
      </c>
      <c r="J27" s="76">
        <v>-78.474197500000002</v>
      </c>
      <c r="K27" s="86">
        <v>938.74450000000002</v>
      </c>
      <c r="L27" s="84">
        <f t="shared" si="5"/>
        <v>2.9725474055364347</v>
      </c>
      <c r="M27" s="92">
        <f t="shared" si="1"/>
        <v>0.93874449999999998</v>
      </c>
      <c r="N27" s="92"/>
      <c r="O27" s="92">
        <f t="shared" si="2"/>
        <v>0.87075941374999999</v>
      </c>
      <c r="P27" s="78" t="s">
        <v>50</v>
      </c>
      <c r="Q27" s="76">
        <v>190.4</v>
      </c>
      <c r="R27" s="76">
        <v>107</v>
      </c>
      <c r="S27" s="76">
        <v>48.2</v>
      </c>
      <c r="T27" s="80">
        <f t="shared" si="3"/>
        <v>0.22523364485981309</v>
      </c>
      <c r="V27" s="76">
        <v>15.6</v>
      </c>
      <c r="W27" s="76">
        <v>27.2</v>
      </c>
      <c r="X27" s="76">
        <v>15.8</v>
      </c>
      <c r="Y27" s="76">
        <v>17</v>
      </c>
      <c r="Z27" s="76">
        <v>12.7</v>
      </c>
    </row>
    <row r="28" spans="1:26" s="76" customFormat="1">
      <c r="A28" s="76">
        <v>2177</v>
      </c>
      <c r="B28" s="76">
        <v>304.86200000000002</v>
      </c>
      <c r="C28" s="76">
        <v>3.0840000000000032</v>
      </c>
      <c r="D28" s="76">
        <v>1.0116052509004083</v>
      </c>
      <c r="F28" s="76">
        <v>2177</v>
      </c>
      <c r="G28" s="89">
        <v>44431</v>
      </c>
      <c r="H28" s="76" t="s">
        <v>51</v>
      </c>
      <c r="I28" s="76">
        <v>34.303136299999998</v>
      </c>
      <c r="J28" s="76">
        <v>-78.553277699999995</v>
      </c>
      <c r="K28" s="86">
        <v>304.86200000000002</v>
      </c>
      <c r="L28" s="84">
        <f t="shared" si="5"/>
        <v>2.4841032944250641</v>
      </c>
      <c r="M28" s="92">
        <f t="shared" si="1"/>
        <v>0.30486200000000002</v>
      </c>
      <c r="N28" s="92"/>
      <c r="O28" s="92">
        <f t="shared" si="2"/>
        <v>0.270155745</v>
      </c>
      <c r="P28" s="78" t="s">
        <v>50</v>
      </c>
      <c r="Q28" s="76">
        <v>122.2</v>
      </c>
      <c r="R28" s="76">
        <v>60.8</v>
      </c>
      <c r="S28" s="76">
        <v>27.8</v>
      </c>
      <c r="T28" s="80">
        <f t="shared" si="3"/>
        <v>0.22861842105263158</v>
      </c>
      <c r="V28" s="76">
        <v>9.8000000000000007</v>
      </c>
      <c r="W28" s="76">
        <v>16</v>
      </c>
      <c r="X28" s="76">
        <v>8.8000000000000007</v>
      </c>
      <c r="Y28" s="76">
        <v>8.4</v>
      </c>
      <c r="Z28" s="76">
        <v>7.8</v>
      </c>
    </row>
    <row r="29" spans="1:26" s="76" customFormat="1">
      <c r="A29" s="76">
        <v>2202</v>
      </c>
      <c r="B29" s="76">
        <v>652.20100000000002</v>
      </c>
      <c r="C29" s="76">
        <v>2.4839999999999804</v>
      </c>
      <c r="D29" s="76">
        <v>0.38086418144099449</v>
      </c>
      <c r="F29" s="76">
        <v>2202</v>
      </c>
      <c r="G29" s="89">
        <v>44333</v>
      </c>
      <c r="H29" s="76" t="s">
        <v>51</v>
      </c>
      <c r="I29" s="76">
        <v>34.293796999999998</v>
      </c>
      <c r="J29" s="76">
        <v>-78.472964000000005</v>
      </c>
      <c r="K29" s="86">
        <v>652.20100000000002</v>
      </c>
      <c r="L29" s="84">
        <f t="shared" si="5"/>
        <v>2.8143814603609978</v>
      </c>
      <c r="M29" s="92">
        <f t="shared" si="1"/>
        <v>0.65220100000000003</v>
      </c>
      <c r="N29" s="92"/>
      <c r="O29" s="92">
        <f t="shared" si="2"/>
        <v>0.59925944749999993</v>
      </c>
      <c r="P29" s="78" t="s">
        <v>50</v>
      </c>
      <c r="Q29" s="76">
        <v>197.8</v>
      </c>
      <c r="R29" s="76">
        <v>103.6</v>
      </c>
      <c r="S29" s="76">
        <v>46.8</v>
      </c>
      <c r="T29" s="80">
        <f t="shared" si="3"/>
        <v>0.22586872586872586</v>
      </c>
      <c r="V29" s="76">
        <v>17.2</v>
      </c>
      <c r="W29" s="76">
        <v>26.8</v>
      </c>
      <c r="X29" s="76">
        <v>16.8</v>
      </c>
      <c r="Y29" s="76">
        <v>14.8</v>
      </c>
      <c r="Z29" s="76">
        <v>12.6</v>
      </c>
    </row>
    <row r="30" spans="1:26" s="76" customFormat="1">
      <c r="A30" s="76">
        <v>2212</v>
      </c>
      <c r="B30" s="76">
        <v>940.76499999999999</v>
      </c>
      <c r="C30" s="76">
        <v>0.84500000000002728</v>
      </c>
      <c r="D30" s="76">
        <v>8.9820518407894345E-2</v>
      </c>
      <c r="F30" s="76">
        <v>2212</v>
      </c>
      <c r="G30" s="89">
        <v>44334</v>
      </c>
      <c r="H30" s="76" t="s">
        <v>51</v>
      </c>
      <c r="I30" s="76">
        <v>34.297787</v>
      </c>
      <c r="J30" s="76">
        <v>-78.477428000000003</v>
      </c>
      <c r="K30" s="86">
        <v>940.76499999999999</v>
      </c>
      <c r="L30" s="84">
        <f t="shared" si="5"/>
        <v>2.9734811516427588</v>
      </c>
      <c r="M30" s="92">
        <f t="shared" si="1"/>
        <v>0.94076499999999996</v>
      </c>
      <c r="N30" s="92"/>
      <c r="O30" s="92">
        <f t="shared" si="2"/>
        <v>0.87267383749999994</v>
      </c>
      <c r="P30" s="78" t="s">
        <v>50</v>
      </c>
      <c r="Q30" s="76">
        <v>210</v>
      </c>
      <c r="R30" s="76">
        <v>113</v>
      </c>
      <c r="S30" s="76">
        <v>58</v>
      </c>
      <c r="T30" s="80">
        <f t="shared" si="3"/>
        <v>0.25663716814159293</v>
      </c>
      <c r="V30" s="76">
        <v>17.100000000000001</v>
      </c>
      <c r="W30" s="76">
        <v>29.6</v>
      </c>
      <c r="X30" s="76">
        <v>17.2</v>
      </c>
      <c r="Y30" s="76">
        <v>18.8</v>
      </c>
      <c r="Z30" s="76">
        <v>13.7</v>
      </c>
    </row>
    <row r="31" spans="1:26" s="76" customFormat="1">
      <c r="A31" s="76">
        <v>2218</v>
      </c>
      <c r="B31" s="76">
        <v>920.55349999999999</v>
      </c>
      <c r="C31" s="76">
        <v>1.0254999999999654</v>
      </c>
      <c r="D31" s="76">
        <v>0.11140036945163595</v>
      </c>
      <c r="F31" s="76">
        <v>2218</v>
      </c>
      <c r="G31" s="89">
        <v>44333</v>
      </c>
      <c r="H31" s="76" t="s">
        <v>51</v>
      </c>
      <c r="I31" s="76">
        <v>34.294727999999999</v>
      </c>
      <c r="J31" s="76">
        <v>-78.474632999999997</v>
      </c>
      <c r="K31" s="86">
        <v>920.55349999999999</v>
      </c>
      <c r="L31" s="84">
        <f t="shared" si="5"/>
        <v>2.9640490335565999</v>
      </c>
      <c r="M31" s="92">
        <f t="shared" si="1"/>
        <v>0.92055350000000002</v>
      </c>
      <c r="N31" s="92"/>
      <c r="O31" s="92">
        <f t="shared" si="2"/>
        <v>0.85352344125000001</v>
      </c>
      <c r="P31" s="78" t="s">
        <v>50</v>
      </c>
      <c r="Q31" s="76">
        <v>206</v>
      </c>
      <c r="R31" s="76">
        <v>117.1</v>
      </c>
      <c r="S31" s="76">
        <v>50.9</v>
      </c>
      <c r="T31" s="80">
        <f t="shared" si="3"/>
        <v>0.21733561058923997</v>
      </c>
      <c r="V31" s="76">
        <v>16.600000000000001</v>
      </c>
      <c r="W31" s="76">
        <v>28.5</v>
      </c>
      <c r="X31" s="76">
        <v>16</v>
      </c>
      <c r="Y31" s="76">
        <v>18.2</v>
      </c>
      <c r="Z31" s="76">
        <v>12.9</v>
      </c>
    </row>
    <row r="32" spans="1:26" s="76" customFormat="1">
      <c r="A32" s="76">
        <v>2219</v>
      </c>
      <c r="B32" s="76">
        <v>550.51549999999997</v>
      </c>
      <c r="C32" s="76">
        <v>1.2115000000000009</v>
      </c>
      <c r="D32" s="76">
        <v>0.22006646497691726</v>
      </c>
      <c r="F32" s="76">
        <v>2219</v>
      </c>
      <c r="G32" s="89">
        <v>44333</v>
      </c>
      <c r="H32" s="76" t="s">
        <v>51</v>
      </c>
      <c r="I32" s="76">
        <v>34.294727999999999</v>
      </c>
      <c r="J32" s="76">
        <v>-78.474301999999994</v>
      </c>
      <c r="K32" s="86">
        <v>550.51549999999997</v>
      </c>
      <c r="L32" s="84">
        <f t="shared" si="5"/>
        <v>2.7407695512273049</v>
      </c>
      <c r="M32" s="92">
        <f t="shared" si="1"/>
        <v>0.55051549999999994</v>
      </c>
      <c r="N32" s="92"/>
      <c r="O32" s="92">
        <f t="shared" si="2"/>
        <v>0.50291243624999993</v>
      </c>
      <c r="P32" s="78" t="s">
        <v>50</v>
      </c>
      <c r="Q32" s="76">
        <v>134</v>
      </c>
      <c r="R32" s="76">
        <v>68</v>
      </c>
      <c r="S32" s="76">
        <v>31.8</v>
      </c>
      <c r="T32" s="80">
        <f t="shared" si="3"/>
        <v>0.23382352941176471</v>
      </c>
      <c r="V32" s="76">
        <v>10.4</v>
      </c>
      <c r="W32" s="76">
        <v>17.8</v>
      </c>
      <c r="X32" s="76">
        <v>9.8000000000000007</v>
      </c>
      <c r="Y32" s="76">
        <v>8.4</v>
      </c>
      <c r="Z32" s="76">
        <v>7.2</v>
      </c>
    </row>
    <row r="33" spans="1:26" s="76" customFormat="1">
      <c r="A33" s="76">
        <v>2220</v>
      </c>
      <c r="B33" s="76">
        <v>945.87699999999995</v>
      </c>
      <c r="C33" s="76">
        <v>29.709000000000003</v>
      </c>
      <c r="D33" s="76">
        <v>3.1408946406350937</v>
      </c>
      <c r="F33" s="76">
        <v>2220</v>
      </c>
      <c r="G33" s="89">
        <v>44333</v>
      </c>
      <c r="H33" s="76" t="s">
        <v>51</v>
      </c>
      <c r="I33" s="76">
        <v>34.308266000000003</v>
      </c>
      <c r="J33" s="76">
        <v>-78.550303999999997</v>
      </c>
      <c r="K33" s="86">
        <v>945.87699999999995</v>
      </c>
      <c r="L33" s="84">
        <f t="shared" si="5"/>
        <v>2.9758346652661434</v>
      </c>
      <c r="M33" s="92">
        <f t="shared" si="1"/>
        <v>0.94587699999999997</v>
      </c>
      <c r="N33" s="92"/>
      <c r="O33" s="92">
        <f t="shared" si="2"/>
        <v>0.87751745749999999</v>
      </c>
      <c r="P33" s="78" t="s">
        <v>50</v>
      </c>
      <c r="Q33" s="76">
        <v>281.7</v>
      </c>
      <c r="R33" s="76">
        <v>147.5</v>
      </c>
      <c r="S33" s="76">
        <v>69.599999999999994</v>
      </c>
      <c r="T33" s="80">
        <f t="shared" si="3"/>
        <v>0.23593220338983048</v>
      </c>
      <c r="V33" s="76">
        <v>20.7</v>
      </c>
      <c r="W33" s="76">
        <v>39.6</v>
      </c>
      <c r="X33" s="76">
        <v>23.8</v>
      </c>
      <c r="Y33" s="76">
        <v>25.8</v>
      </c>
      <c r="Z33" s="76">
        <v>18.100000000000001</v>
      </c>
    </row>
    <row r="34" spans="1:26" s="76" customFormat="1">
      <c r="A34" s="76">
        <v>2221</v>
      </c>
      <c r="B34" s="76">
        <v>187.10050000000001</v>
      </c>
      <c r="C34" s="76">
        <v>0.78949999999998965</v>
      </c>
      <c r="D34" s="76">
        <v>0.42196573499268558</v>
      </c>
      <c r="F34" s="76">
        <v>2221</v>
      </c>
      <c r="G34" s="89">
        <v>44333</v>
      </c>
      <c r="H34" s="76" t="s">
        <v>51</v>
      </c>
      <c r="I34" s="76">
        <v>34.3033888</v>
      </c>
      <c r="J34" s="76">
        <v>-78.552898499999998</v>
      </c>
      <c r="K34" s="86">
        <v>187.10050000000001</v>
      </c>
      <c r="L34" s="84">
        <f t="shared" si="5"/>
        <v>2.2720749480930125</v>
      </c>
      <c r="M34" s="92">
        <f t="shared" si="1"/>
        <v>0.1871005</v>
      </c>
      <c r="N34" s="92"/>
      <c r="O34" s="92">
        <f t="shared" si="2"/>
        <v>0.15857672375000001</v>
      </c>
      <c r="P34" s="78" t="s">
        <v>50</v>
      </c>
      <c r="Q34" s="76">
        <v>160.1</v>
      </c>
      <c r="R34" s="76">
        <v>81.5</v>
      </c>
      <c r="S34" s="76">
        <v>37.9</v>
      </c>
      <c r="T34" s="80">
        <f t="shared" si="3"/>
        <v>0.23251533742331287</v>
      </c>
      <c r="V34" s="76">
        <v>11.3</v>
      </c>
      <c r="W34" s="76">
        <v>21.2</v>
      </c>
      <c r="X34" s="76">
        <v>11.7</v>
      </c>
      <c r="Y34" s="76">
        <v>12.7</v>
      </c>
      <c r="Z34" s="76">
        <v>9.5</v>
      </c>
    </row>
    <row r="35" spans="1:26" s="76" customFormat="1">
      <c r="A35" s="76">
        <v>2225</v>
      </c>
      <c r="B35" s="76">
        <v>459.73849999999999</v>
      </c>
      <c r="C35" s="76">
        <v>7.7384999999999877</v>
      </c>
      <c r="D35" s="76">
        <v>1.6832394937556865</v>
      </c>
      <c r="F35" s="76">
        <v>2225</v>
      </c>
      <c r="G35" s="89">
        <v>44333</v>
      </c>
      <c r="H35" s="76" t="s">
        <v>51</v>
      </c>
      <c r="I35" s="76">
        <v>34.290376600000002</v>
      </c>
      <c r="J35" s="76">
        <v>-78.472400100000002</v>
      </c>
      <c r="K35" s="86">
        <v>459.73849999999999</v>
      </c>
      <c r="L35" s="84">
        <f t="shared" si="5"/>
        <v>2.6625108745082517</v>
      </c>
      <c r="M35" s="92">
        <f t="shared" si="1"/>
        <v>0.45973849999999999</v>
      </c>
      <c r="N35" s="92"/>
      <c r="O35" s="92">
        <f t="shared" si="2"/>
        <v>0.41690122874999996</v>
      </c>
      <c r="P35" s="78" t="s">
        <v>50</v>
      </c>
      <c r="Q35" s="76">
        <v>145.80000000000001</v>
      </c>
      <c r="R35" s="76">
        <v>75.400000000000006</v>
      </c>
      <c r="S35" s="76">
        <v>32</v>
      </c>
      <c r="T35" s="80">
        <f t="shared" si="3"/>
        <v>0.21220159151193632</v>
      </c>
      <c r="V35" s="76">
        <v>10.8</v>
      </c>
      <c r="W35" s="76">
        <v>19.100000000000001</v>
      </c>
      <c r="X35" s="76">
        <v>10.7</v>
      </c>
      <c r="Y35" s="76">
        <v>11</v>
      </c>
      <c r="Z35" s="76">
        <v>9.5</v>
      </c>
    </row>
    <row r="36" spans="1:26" s="76" customFormat="1">
      <c r="A36" s="76">
        <v>2226</v>
      </c>
      <c r="B36" s="76">
        <v>216.22649999999999</v>
      </c>
      <c r="C36" s="76">
        <v>6.9814999999999969</v>
      </c>
      <c r="D36" s="76">
        <v>3.2287901806670307</v>
      </c>
      <c r="F36" s="76">
        <v>2226</v>
      </c>
      <c r="G36" s="89">
        <v>44335</v>
      </c>
      <c r="H36" s="76" t="s">
        <v>51</v>
      </c>
      <c r="I36" s="76">
        <v>34.283321000000001</v>
      </c>
      <c r="J36" s="76">
        <v>-78.557209999999998</v>
      </c>
      <c r="K36" s="86">
        <v>216.22649999999999</v>
      </c>
      <c r="L36" s="84">
        <f t="shared" si="5"/>
        <v>2.3349089185650311</v>
      </c>
      <c r="M36" s="92">
        <f t="shared" si="1"/>
        <v>0.21622649999999999</v>
      </c>
      <c r="N36" s="92"/>
      <c r="O36" s="92">
        <f t="shared" si="2"/>
        <v>0.18617360875</v>
      </c>
      <c r="P36" s="78" t="s">
        <v>50</v>
      </c>
      <c r="Q36" s="76">
        <v>283</v>
      </c>
      <c r="R36" s="76">
        <v>148.5</v>
      </c>
      <c r="S36" s="76">
        <v>78</v>
      </c>
      <c r="T36" s="80">
        <f t="shared" si="3"/>
        <v>0.26262626262626265</v>
      </c>
      <c r="V36" s="76">
        <v>23.3</v>
      </c>
      <c r="W36" s="76">
        <v>41.6</v>
      </c>
      <c r="X36" s="76">
        <v>25.2</v>
      </c>
      <c r="Y36" s="76">
        <v>27.8</v>
      </c>
      <c r="Z36" s="76">
        <v>20.5</v>
      </c>
    </row>
    <row r="37" spans="1:26" s="76" customFormat="1">
      <c r="A37" s="76">
        <v>2227</v>
      </c>
      <c r="B37" s="76">
        <v>738.33050000000003</v>
      </c>
      <c r="C37" s="76">
        <v>0.50450000000000728</v>
      </c>
      <c r="D37" s="76">
        <v>6.832983331990311E-2</v>
      </c>
      <c r="F37" s="76">
        <v>2227</v>
      </c>
      <c r="G37" s="89">
        <v>44333</v>
      </c>
      <c r="H37" s="76" t="s">
        <v>51</v>
      </c>
      <c r="I37" s="76">
        <v>34.294727999999999</v>
      </c>
      <c r="J37" s="76">
        <v>-78.474632999999997</v>
      </c>
      <c r="K37" s="86">
        <v>738.33050000000003</v>
      </c>
      <c r="L37" s="84">
        <f t="shared" si="5"/>
        <v>2.868250809243408</v>
      </c>
      <c r="M37" s="92">
        <f t="shared" si="1"/>
        <v>0.7383305</v>
      </c>
      <c r="N37" s="92"/>
      <c r="O37" s="92">
        <f t="shared" si="2"/>
        <v>0.68086714874999998</v>
      </c>
      <c r="P37" s="78" t="s">
        <v>50</v>
      </c>
      <c r="Q37" s="76">
        <v>169.8</v>
      </c>
      <c r="R37" s="76">
        <v>84.6</v>
      </c>
      <c r="S37" s="76">
        <v>36.6</v>
      </c>
      <c r="T37" s="80">
        <f t="shared" si="3"/>
        <v>0.21631205673758869</v>
      </c>
      <c r="V37" s="76">
        <v>12.9</v>
      </c>
      <c r="W37" s="76">
        <v>22.2</v>
      </c>
      <c r="X37" s="76">
        <v>12.2</v>
      </c>
      <c r="Y37" s="76">
        <v>13.7</v>
      </c>
      <c r="Z37" s="76">
        <v>10.199999999999999</v>
      </c>
    </row>
    <row r="38" spans="1:26" s="76" customFormat="1">
      <c r="A38" s="76">
        <v>2229</v>
      </c>
      <c r="B38" s="76">
        <v>277.67849999999999</v>
      </c>
      <c r="C38" s="76">
        <v>1.9644999999999868</v>
      </c>
      <c r="D38" s="76">
        <v>0.70747285079687006</v>
      </c>
      <c r="F38" s="76">
        <v>2229</v>
      </c>
      <c r="G38" s="89">
        <v>44335</v>
      </c>
      <c r="H38" s="76" t="s">
        <v>51</v>
      </c>
      <c r="I38" s="76">
        <v>34.289203322778498</v>
      </c>
      <c r="J38" s="76">
        <v>-78.547712875559796</v>
      </c>
      <c r="K38" s="86">
        <v>277.67849999999999</v>
      </c>
      <c r="L38" s="84">
        <f t="shared" si="5"/>
        <v>2.4435422546410193</v>
      </c>
      <c r="M38" s="92">
        <f t="shared" si="1"/>
        <v>0.27767849999999999</v>
      </c>
      <c r="N38" s="92"/>
      <c r="O38" s="92">
        <f t="shared" si="2"/>
        <v>0.24439937875000001</v>
      </c>
      <c r="P38" s="78" t="s">
        <v>50</v>
      </c>
      <c r="Q38" s="76">
        <v>147</v>
      </c>
      <c r="R38" s="76">
        <v>73.25</v>
      </c>
      <c r="S38" s="76">
        <v>32.200000000000003</v>
      </c>
      <c r="T38" s="80">
        <f t="shared" si="3"/>
        <v>0.21979522184300343</v>
      </c>
      <c r="V38" s="76">
        <v>10.7</v>
      </c>
      <c r="W38" s="76">
        <v>19.8</v>
      </c>
      <c r="X38" s="76">
        <v>10.4</v>
      </c>
      <c r="Y38" s="76">
        <v>11.6</v>
      </c>
      <c r="Z38" s="76">
        <v>9.1999999999999993</v>
      </c>
    </row>
    <row r="39" spans="1:26" s="76" customFormat="1">
      <c r="A39" s="76">
        <v>2232</v>
      </c>
      <c r="B39" s="76">
        <v>538.3125</v>
      </c>
      <c r="C39" s="76">
        <v>3.11850000000004</v>
      </c>
      <c r="D39" s="76">
        <v>0.57931034482759358</v>
      </c>
      <c r="F39" s="76">
        <v>2232</v>
      </c>
      <c r="G39" s="89">
        <v>44431</v>
      </c>
      <c r="H39" s="76" t="s">
        <v>51</v>
      </c>
      <c r="I39" s="76">
        <v>34.269485799999998</v>
      </c>
      <c r="J39" s="76">
        <v>-78.529881500000002</v>
      </c>
      <c r="K39" s="86">
        <v>538.3125</v>
      </c>
      <c r="L39" s="84">
        <f t="shared" si="5"/>
        <v>2.7310344645602438</v>
      </c>
      <c r="M39" s="92">
        <f t="shared" si="1"/>
        <v>0.53831249999999997</v>
      </c>
      <c r="N39" s="92"/>
      <c r="O39" s="92">
        <f t="shared" si="2"/>
        <v>0.49135009374999999</v>
      </c>
      <c r="P39" s="78" t="s">
        <v>50</v>
      </c>
      <c r="Q39" s="76">
        <v>188.2</v>
      </c>
      <c r="R39" s="76">
        <v>93.5</v>
      </c>
      <c r="S39" s="76">
        <v>41</v>
      </c>
      <c r="T39" s="80">
        <f t="shared" si="3"/>
        <v>0.21925133689839571</v>
      </c>
      <c r="V39" s="76">
        <v>16</v>
      </c>
      <c r="W39" s="76">
        <v>24</v>
      </c>
      <c r="X39" s="76">
        <v>13.9</v>
      </c>
      <c r="Y39" s="76">
        <v>15.1</v>
      </c>
      <c r="Z39" s="76">
        <v>10.1</v>
      </c>
    </row>
    <row r="40" spans="1:26" s="76" customFormat="1">
      <c r="A40" s="76">
        <v>2233</v>
      </c>
      <c r="B40" s="76">
        <v>152.16900000000001</v>
      </c>
      <c r="C40" s="76">
        <v>0.39300000000000068</v>
      </c>
      <c r="D40" s="76">
        <v>0.25826548114267733</v>
      </c>
      <c r="F40" s="76">
        <v>2233</v>
      </c>
      <c r="G40" s="89">
        <v>44334</v>
      </c>
      <c r="H40" s="76" t="s">
        <v>51</v>
      </c>
      <c r="I40" s="76">
        <v>34.280016993175302</v>
      </c>
      <c r="J40" s="76">
        <v>-78.539994395153201</v>
      </c>
      <c r="K40" s="86">
        <v>152.16900000000001</v>
      </c>
      <c r="L40" s="84">
        <f t="shared" si="5"/>
        <v>2.1823261865987722</v>
      </c>
      <c r="M40" s="92">
        <f t="shared" si="1"/>
        <v>0.152169</v>
      </c>
      <c r="N40" s="92"/>
      <c r="O40" s="92">
        <f t="shared" si="2"/>
        <v>0.12547912750000004</v>
      </c>
      <c r="P40" s="78" t="s">
        <v>50</v>
      </c>
      <c r="Q40" s="76">
        <v>136.25</v>
      </c>
      <c r="R40" s="76">
        <v>67.5</v>
      </c>
      <c r="S40" s="76">
        <v>28.4</v>
      </c>
      <c r="T40" s="80">
        <f t="shared" si="3"/>
        <v>0.21037037037037035</v>
      </c>
    </row>
    <row r="41" spans="1:26" s="76" customFormat="1">
      <c r="A41" s="76">
        <v>2234</v>
      </c>
      <c r="B41" s="76">
        <v>659.49450000000002</v>
      </c>
      <c r="C41" s="76">
        <v>4.1845000000000141</v>
      </c>
      <c r="D41" s="76">
        <v>0.63450112169244988</v>
      </c>
      <c r="F41" s="76">
        <v>2234</v>
      </c>
      <c r="G41" s="89">
        <v>44335</v>
      </c>
      <c r="H41" s="76" t="s">
        <v>51</v>
      </c>
      <c r="I41" s="76">
        <v>34.268378666031801</v>
      </c>
      <c r="J41" s="76">
        <v>-78.527964612885</v>
      </c>
      <c r="K41" s="86">
        <v>659.49450000000002</v>
      </c>
      <c r="L41" s="84">
        <f t="shared" si="5"/>
        <v>2.819211178002762</v>
      </c>
      <c r="M41" s="92">
        <f t="shared" si="1"/>
        <v>0.65949449999999998</v>
      </c>
      <c r="N41" s="92"/>
      <c r="O41" s="92">
        <f t="shared" si="2"/>
        <v>0.60617003874999997</v>
      </c>
      <c r="P41" s="78" t="s">
        <v>50</v>
      </c>
      <c r="Q41" s="76">
        <v>248</v>
      </c>
      <c r="R41" s="76">
        <v>135</v>
      </c>
      <c r="S41" s="76">
        <v>61</v>
      </c>
      <c r="T41" s="80">
        <f t="shared" si="3"/>
        <v>0.22592592592592592</v>
      </c>
      <c r="V41" s="76">
        <v>15.5</v>
      </c>
      <c r="W41" s="76">
        <v>35.6</v>
      </c>
      <c r="X41" s="76">
        <v>20</v>
      </c>
      <c r="Y41" s="76">
        <v>23.7</v>
      </c>
      <c r="Z41" s="76">
        <v>15.9</v>
      </c>
    </row>
    <row r="42" spans="1:26" s="76" customFormat="1">
      <c r="A42" s="76">
        <v>2235</v>
      </c>
      <c r="B42" s="76">
        <v>220.1755</v>
      </c>
      <c r="C42" s="76">
        <v>1.1574999999999989</v>
      </c>
      <c r="D42" s="76">
        <v>0.52571698485980445</v>
      </c>
      <c r="F42" s="76">
        <v>2235</v>
      </c>
      <c r="G42" s="89">
        <v>44335</v>
      </c>
      <c r="H42" s="76" t="s">
        <v>51</v>
      </c>
      <c r="I42" s="76">
        <v>34.280043588714499</v>
      </c>
      <c r="J42" s="76">
        <v>-78.5399461153944</v>
      </c>
      <c r="K42" s="86">
        <v>220.1755</v>
      </c>
      <c r="L42" s="84">
        <f t="shared" si="5"/>
        <v>2.3427689912625316</v>
      </c>
      <c r="M42" s="92">
        <f t="shared" si="1"/>
        <v>0.2201755</v>
      </c>
      <c r="N42" s="92"/>
      <c r="O42" s="92">
        <f t="shared" si="2"/>
        <v>0.18991528625000001</v>
      </c>
      <c r="P42" s="78" t="s">
        <v>50</v>
      </c>
      <c r="Q42" s="76">
        <v>142.80000000000001</v>
      </c>
      <c r="R42" s="76">
        <v>70</v>
      </c>
      <c r="S42" s="76">
        <v>31.5</v>
      </c>
      <c r="T42" s="80">
        <f t="shared" si="3"/>
        <v>0.22500000000000001</v>
      </c>
      <c r="V42" s="76">
        <v>10.9</v>
      </c>
      <c r="W42" s="76">
        <v>18.8</v>
      </c>
      <c r="X42" s="76">
        <v>10.7</v>
      </c>
      <c r="Y42" s="76">
        <v>10.6</v>
      </c>
      <c r="Z42" s="76">
        <v>9.3000000000000007</v>
      </c>
    </row>
    <row r="43" spans="1:26" s="76" customFormat="1">
      <c r="A43" s="76">
        <v>2239</v>
      </c>
      <c r="B43" s="76">
        <v>822.5675</v>
      </c>
      <c r="C43" s="76">
        <v>22.47950000000003</v>
      </c>
      <c r="D43" s="76">
        <v>2.7328456327292328</v>
      </c>
      <c r="F43" s="76">
        <v>2239</v>
      </c>
      <c r="G43" s="89">
        <v>44334</v>
      </c>
      <c r="H43" s="76" t="s">
        <v>51</v>
      </c>
      <c r="I43" s="76">
        <v>34.293405929999999</v>
      </c>
      <c r="J43" s="76">
        <v>-78.473472299999997</v>
      </c>
      <c r="K43" s="86">
        <v>822.5675</v>
      </c>
      <c r="L43" s="84">
        <f t="shared" si="5"/>
        <v>2.9151715463480961</v>
      </c>
      <c r="M43" s="92">
        <f t="shared" si="1"/>
        <v>0.82256750000000001</v>
      </c>
      <c r="N43" s="92"/>
      <c r="O43" s="92">
        <f t="shared" si="2"/>
        <v>0.76068170624999998</v>
      </c>
      <c r="P43" s="78" t="s">
        <v>50</v>
      </c>
      <c r="Q43" s="76">
        <v>187.5</v>
      </c>
      <c r="R43" s="76">
        <v>105.5</v>
      </c>
      <c r="S43" s="76">
        <v>52.3</v>
      </c>
      <c r="T43" s="80">
        <f t="shared" si="3"/>
        <v>0.24786729857819903</v>
      </c>
      <c r="V43" s="76">
        <v>18.600000000000001</v>
      </c>
      <c r="W43" s="76">
        <v>28.8</v>
      </c>
      <c r="X43" s="76">
        <v>17.8</v>
      </c>
      <c r="Y43" s="76">
        <v>16.7</v>
      </c>
      <c r="Z43" s="76">
        <v>13.9</v>
      </c>
    </row>
    <row r="44" spans="1:26" s="76" customFormat="1">
      <c r="A44" s="76">
        <v>2240</v>
      </c>
      <c r="B44" s="76">
        <v>438.52699999999999</v>
      </c>
      <c r="C44" s="76">
        <v>3.8770000000000095</v>
      </c>
      <c r="D44" s="76">
        <v>0.88409607618231256</v>
      </c>
      <c r="F44" s="76">
        <v>2240</v>
      </c>
      <c r="G44" s="89">
        <v>44432</v>
      </c>
      <c r="H44" s="76" t="s">
        <v>51</v>
      </c>
      <c r="I44" s="76">
        <v>34.290164699999998</v>
      </c>
      <c r="J44" s="76">
        <v>-78.472245900000004</v>
      </c>
      <c r="K44" s="86">
        <v>438.52699999999999</v>
      </c>
      <c r="L44" s="84">
        <f t="shared" si="5"/>
        <v>2.6419963379301596</v>
      </c>
      <c r="M44" s="92">
        <f t="shared" si="1"/>
        <v>0.438527</v>
      </c>
      <c r="N44" s="92"/>
      <c r="O44" s="92">
        <f t="shared" si="2"/>
        <v>0.39680333249999994</v>
      </c>
      <c r="P44" s="78" t="s">
        <v>50</v>
      </c>
      <c r="Q44" s="76">
        <v>162.19999999999999</v>
      </c>
      <c r="R44" s="76">
        <v>84.3</v>
      </c>
      <c r="S44" s="76">
        <v>35.6</v>
      </c>
      <c r="T44" s="80">
        <f t="shared" si="3"/>
        <v>0.21115065243179124</v>
      </c>
      <c r="V44" s="76">
        <v>14.2</v>
      </c>
      <c r="W44" s="76">
        <v>21.8</v>
      </c>
      <c r="X44" s="76">
        <v>11.4</v>
      </c>
      <c r="Y44" s="76">
        <v>11</v>
      </c>
      <c r="Z44" s="76">
        <v>10</v>
      </c>
    </row>
    <row r="45" spans="1:26" s="76" customFormat="1">
      <c r="A45" s="76">
        <v>2247</v>
      </c>
      <c r="B45" s="76">
        <v>732.73250000000007</v>
      </c>
      <c r="C45" s="76">
        <v>6.4264999999999759</v>
      </c>
      <c r="D45" s="76">
        <v>0.87705949988569842</v>
      </c>
      <c r="F45" s="76">
        <v>2247</v>
      </c>
      <c r="G45" s="89">
        <v>44334</v>
      </c>
      <c r="H45" s="76" t="s">
        <v>51</v>
      </c>
      <c r="I45" s="76">
        <v>34.270247525558901</v>
      </c>
      <c r="J45" s="76">
        <v>-78.530331427079503</v>
      </c>
      <c r="K45" s="86">
        <v>732.73250000000007</v>
      </c>
      <c r="L45" s="84">
        <f t="shared" si="5"/>
        <v>2.8649454548904929</v>
      </c>
      <c r="M45" s="92">
        <f t="shared" si="1"/>
        <v>0.73273250000000012</v>
      </c>
      <c r="N45" s="92"/>
      <c r="O45" s="92">
        <f t="shared" si="2"/>
        <v>0.67556304374999998</v>
      </c>
      <c r="P45" s="78" t="s">
        <v>50</v>
      </c>
      <c r="Q45" s="76">
        <v>257</v>
      </c>
      <c r="R45" s="76">
        <v>133.5</v>
      </c>
      <c r="S45" s="76">
        <v>62</v>
      </c>
      <c r="T45" s="80">
        <f t="shared" si="3"/>
        <v>0.23220973782771537</v>
      </c>
      <c r="W45" s="76">
        <v>35.6</v>
      </c>
      <c r="X45" s="76">
        <v>22</v>
      </c>
      <c r="Y45" s="76">
        <v>24.6</v>
      </c>
      <c r="Z45" s="76">
        <v>17.399999999999999</v>
      </c>
    </row>
    <row r="46" spans="1:26" s="76" customFormat="1">
      <c r="A46" s="76">
        <v>2249</v>
      </c>
      <c r="B46" s="76">
        <v>644.63274999999999</v>
      </c>
      <c r="C46" s="76">
        <v>4.1097149764308494</v>
      </c>
      <c r="D46" s="76">
        <v>0.63752810828038908</v>
      </c>
      <c r="F46" s="76">
        <v>2249</v>
      </c>
      <c r="G46" s="89">
        <v>44431</v>
      </c>
      <c r="H46" s="76" t="s">
        <v>51</v>
      </c>
      <c r="I46" s="76">
        <v>34.310189100000002</v>
      </c>
      <c r="J46" s="76">
        <v>-78.549050600000001</v>
      </c>
      <c r="K46" s="86">
        <v>644.63274999999999</v>
      </c>
      <c r="L46" s="84">
        <f t="shared" si="5"/>
        <v>2.8093123656860568</v>
      </c>
      <c r="M46" s="92">
        <f t="shared" si="1"/>
        <v>0.64463274999999998</v>
      </c>
      <c r="N46" s="92"/>
      <c r="O46" s="92">
        <f t="shared" si="2"/>
        <v>0.592088530625</v>
      </c>
      <c r="P46" s="78" t="s">
        <v>50</v>
      </c>
      <c r="Q46" s="76">
        <v>233</v>
      </c>
      <c r="R46" s="76">
        <v>124.5</v>
      </c>
      <c r="S46" s="76">
        <v>56</v>
      </c>
      <c r="T46" s="80">
        <f t="shared" si="3"/>
        <v>0.22489959839357429</v>
      </c>
      <c r="V46" s="76">
        <v>18.2</v>
      </c>
      <c r="W46" s="76">
        <v>32.4</v>
      </c>
      <c r="X46" s="76">
        <v>20.2</v>
      </c>
      <c r="Y46" s="76">
        <v>17</v>
      </c>
      <c r="Z46" s="76">
        <v>14.6</v>
      </c>
    </row>
    <row r="47" spans="1:26" s="76" customFormat="1">
      <c r="A47" s="76">
        <v>2250</v>
      </c>
      <c r="B47" s="76">
        <v>432.03300000000002</v>
      </c>
      <c r="C47" s="76">
        <v>2.3969999999999914</v>
      </c>
      <c r="D47" s="76">
        <v>0.55481872912485652</v>
      </c>
      <c r="F47" s="76">
        <v>2250</v>
      </c>
      <c r="G47" s="89">
        <v>44432</v>
      </c>
      <c r="H47" s="76" t="s">
        <v>51</v>
      </c>
      <c r="I47" s="76">
        <v>34.290164699999998</v>
      </c>
      <c r="J47" s="76">
        <v>-78.472245900000004</v>
      </c>
      <c r="K47" s="86">
        <v>432.03300000000002</v>
      </c>
      <c r="L47" s="84">
        <f t="shared" si="5"/>
        <v>2.6355169208207885</v>
      </c>
      <c r="M47" s="92">
        <f t="shared" si="1"/>
        <v>0.432033</v>
      </c>
      <c r="N47" s="92"/>
      <c r="O47" s="92">
        <f t="shared" si="2"/>
        <v>0.39065026749999998</v>
      </c>
      <c r="P47" s="78" t="s">
        <v>50</v>
      </c>
      <c r="Q47" s="76">
        <v>124.2</v>
      </c>
      <c r="R47" s="76">
        <v>62.9</v>
      </c>
      <c r="S47" s="76">
        <v>25.4</v>
      </c>
      <c r="T47" s="80">
        <f t="shared" si="3"/>
        <v>0.20190779014308424</v>
      </c>
      <c r="V47" s="76">
        <v>9.1999999999999993</v>
      </c>
      <c r="W47" s="76">
        <v>15.8</v>
      </c>
      <c r="X47" s="76">
        <v>9.8000000000000007</v>
      </c>
      <c r="Y47" s="76">
        <v>7.2</v>
      </c>
      <c r="Z47" s="76">
        <v>7.9</v>
      </c>
    </row>
    <row r="48" spans="1:26" s="76" customFormat="1">
      <c r="A48" s="76">
        <v>2254</v>
      </c>
      <c r="B48" s="76">
        <v>238.006</v>
      </c>
      <c r="C48" s="76">
        <v>2.0577664266545552</v>
      </c>
      <c r="D48" s="76">
        <v>0.86458594600747685</v>
      </c>
      <c r="F48" s="76">
        <v>2254</v>
      </c>
      <c r="G48" s="89">
        <v>44432</v>
      </c>
      <c r="H48" s="76" t="s">
        <v>51</v>
      </c>
      <c r="I48" s="76">
        <v>34.310957299999998</v>
      </c>
      <c r="J48" s="76">
        <v>-78.547517999999997</v>
      </c>
      <c r="K48" s="86">
        <v>238.006</v>
      </c>
      <c r="L48" s="84">
        <f t="shared" si="5"/>
        <v>2.3765879055188908</v>
      </c>
      <c r="M48" s="92">
        <f t="shared" si="1"/>
        <v>0.238006</v>
      </c>
      <c r="N48" s="92"/>
      <c r="O48" s="92">
        <f t="shared" si="2"/>
        <v>0.20680968499999999</v>
      </c>
      <c r="P48" s="78" t="s">
        <v>50</v>
      </c>
      <c r="Q48" s="76">
        <v>187.8</v>
      </c>
      <c r="R48" s="76">
        <v>96.8</v>
      </c>
      <c r="S48" s="76">
        <v>45</v>
      </c>
      <c r="T48" s="80">
        <f t="shared" si="3"/>
        <v>0.23243801652892562</v>
      </c>
      <c r="V48" s="76">
        <v>15.4</v>
      </c>
      <c r="W48" s="76">
        <v>25.2</v>
      </c>
      <c r="X48" s="76">
        <v>14</v>
      </c>
      <c r="Y48" s="76">
        <v>14.3</v>
      </c>
      <c r="Z48" s="76">
        <v>11.8</v>
      </c>
    </row>
    <row r="49" spans="1:26" s="76" customFormat="1">
      <c r="A49" s="76">
        <v>2288</v>
      </c>
      <c r="B49" s="76">
        <v>641.17750000000001</v>
      </c>
      <c r="C49" s="76">
        <v>0.19849999999996726</v>
      </c>
      <c r="D49" s="76">
        <v>3.095866589204507E-2</v>
      </c>
      <c r="F49" s="76">
        <v>2288</v>
      </c>
      <c r="G49" s="89">
        <v>44432</v>
      </c>
      <c r="H49" s="76" t="s">
        <v>51</v>
      </c>
      <c r="I49" s="76">
        <v>34.269726599999998</v>
      </c>
      <c r="J49" s="76">
        <v>-78.5298181</v>
      </c>
      <c r="K49" s="86">
        <v>641.17750000000001</v>
      </c>
      <c r="L49" s="84">
        <f t="shared" si="5"/>
        <v>2.8069782738235727</v>
      </c>
      <c r="M49" s="92">
        <f t="shared" si="1"/>
        <v>0.64117749999999996</v>
      </c>
      <c r="N49" s="92"/>
      <c r="O49" s="92">
        <f t="shared" si="2"/>
        <v>0.58881468125000003</v>
      </c>
      <c r="P49" s="78" t="s">
        <v>50</v>
      </c>
      <c r="Q49" s="76">
        <v>131</v>
      </c>
      <c r="R49" s="76">
        <v>67.099999999999994</v>
      </c>
      <c r="S49" s="76">
        <v>27.6</v>
      </c>
      <c r="T49" s="80">
        <f t="shared" si="3"/>
        <v>0.20566318926974667</v>
      </c>
      <c r="V49" s="76">
        <v>10</v>
      </c>
      <c r="W49" s="76">
        <v>16.2</v>
      </c>
      <c r="X49" s="76">
        <v>9.1999999999999993</v>
      </c>
      <c r="Y49" s="76">
        <v>8</v>
      </c>
      <c r="Z49" s="76">
        <v>7.8</v>
      </c>
    </row>
    <row r="50" spans="1:26" s="76" customFormat="1">
      <c r="A50" s="76">
        <v>2289</v>
      </c>
      <c r="B50" s="76">
        <v>211.35599999999999</v>
      </c>
      <c r="C50" s="76">
        <v>0.51300000000000523</v>
      </c>
      <c r="D50" s="76">
        <v>0.24271844660194425</v>
      </c>
      <c r="F50" s="76">
        <v>2289</v>
      </c>
      <c r="G50" s="89">
        <v>44433</v>
      </c>
      <c r="H50" s="76" t="s">
        <v>51</v>
      </c>
      <c r="I50" s="76">
        <v>34.313143400000001</v>
      </c>
      <c r="J50" s="76">
        <v>-78.545196599999997</v>
      </c>
      <c r="K50" s="86">
        <v>211.35599999999999</v>
      </c>
      <c r="L50" s="84">
        <f t="shared" si="5"/>
        <v>2.3250145811449507</v>
      </c>
      <c r="M50" s="92">
        <f t="shared" si="1"/>
        <v>0.21135599999999999</v>
      </c>
      <c r="N50" s="92"/>
      <c r="O50" s="92">
        <f t="shared" si="2"/>
        <v>0.18155880999999999</v>
      </c>
      <c r="P50" s="78" t="s">
        <v>50</v>
      </c>
      <c r="Q50" s="76">
        <v>245.8</v>
      </c>
      <c r="R50" s="76">
        <v>128.9</v>
      </c>
      <c r="S50" s="76">
        <v>54.3</v>
      </c>
      <c r="T50" s="80">
        <f t="shared" si="3"/>
        <v>0.21062839410395653</v>
      </c>
      <c r="V50" s="76">
        <v>18</v>
      </c>
      <c r="W50" s="76">
        <v>34.9</v>
      </c>
      <c r="X50" s="76">
        <v>19.8</v>
      </c>
      <c r="Y50" s="76">
        <v>20.2</v>
      </c>
      <c r="Z50" s="76">
        <v>17</v>
      </c>
    </row>
    <row r="51" spans="1:26" s="76" customFormat="1">
      <c r="G51" s="89"/>
      <c r="K51" s="86" t="s">
        <v>83</v>
      </c>
      <c r="L51" s="84"/>
      <c r="M51" s="92"/>
      <c r="N51" s="92"/>
      <c r="O51" s="92"/>
      <c r="P51" s="78"/>
      <c r="T51" s="80" t="s">
        <v>82</v>
      </c>
    </row>
    <row r="52" spans="1:26" s="76" customFormat="1">
      <c r="G52" s="89"/>
      <c r="K52" s="86">
        <f>AVERAGE(K20:K50)</f>
        <v>511.08775806451609</v>
      </c>
      <c r="L52" s="84">
        <f t="shared" si="5"/>
        <v>2.7084954785512037</v>
      </c>
      <c r="M52" s="93">
        <f>AVERAGE(M20:M50)</f>
        <v>0.51108775806451612</v>
      </c>
      <c r="N52" s="93"/>
      <c r="O52" s="93">
        <f>AVERAGE(O20:O50)</f>
        <v>0.46555465076612895</v>
      </c>
      <c r="P52" s="78"/>
      <c r="T52" s="80"/>
    </row>
    <row r="53" spans="1:26" s="76" customFormat="1">
      <c r="G53" s="89"/>
      <c r="K53" s="93">
        <f>MEDIAN(K20:K50)</f>
        <v>526.1869999999999</v>
      </c>
      <c r="L53" s="84">
        <f t="shared" si="5"/>
        <v>2.7211401141829659</v>
      </c>
      <c r="M53" s="93">
        <f t="shared" ref="M53:O53" si="7">MEDIAN(M20:M50)</f>
        <v>0.52618699999999985</v>
      </c>
      <c r="N53" s="93"/>
      <c r="O53" s="93">
        <f t="shared" si="7"/>
        <v>0.47986118249999987</v>
      </c>
      <c r="P53" s="78"/>
      <c r="T53" s="80"/>
    </row>
    <row r="54" spans="1:26" s="76" customFormat="1">
      <c r="G54" s="89"/>
      <c r="L54" s="84"/>
      <c r="P54" s="78"/>
      <c r="T54" s="80">
        <f>AVERAGE(T20:T50)</f>
        <v>0.22580727621327737</v>
      </c>
    </row>
    <row r="55" spans="1:26">
      <c r="A55" s="74">
        <v>2118</v>
      </c>
      <c r="B55" s="74">
        <v>179.655</v>
      </c>
      <c r="C55" s="74">
        <v>0.36199999999999477</v>
      </c>
      <c r="D55" s="74">
        <v>0.20149731429684381</v>
      </c>
      <c r="E55" s="74"/>
      <c r="F55" s="74">
        <v>2118</v>
      </c>
      <c r="G55" s="90">
        <v>44292</v>
      </c>
      <c r="H55" s="74" t="s">
        <v>76</v>
      </c>
      <c r="I55" s="74">
        <v>28.405662</v>
      </c>
      <c r="J55" s="74">
        <v>-80.885198299999999</v>
      </c>
      <c r="K55" s="87">
        <v>179.655</v>
      </c>
      <c r="L55" s="84">
        <f t="shared" si="5"/>
        <v>2.2544393086110381</v>
      </c>
      <c r="M55" s="92">
        <f t="shared" si="1"/>
        <v>0.17965500000000001</v>
      </c>
      <c r="N55" s="92"/>
      <c r="O55" s="92">
        <f t="shared" si="2"/>
        <v>0.15152211250000003</v>
      </c>
      <c r="P55" s="79" t="s">
        <v>53</v>
      </c>
      <c r="Q55" s="74">
        <v>109</v>
      </c>
      <c r="R55" s="74">
        <v>50.9</v>
      </c>
      <c r="S55" s="74">
        <v>23.6</v>
      </c>
      <c r="T55" s="80">
        <f t="shared" si="3"/>
        <v>0.23182711198428294</v>
      </c>
      <c r="U55" s="74"/>
      <c r="V55" s="74">
        <v>8.3000000000000007</v>
      </c>
      <c r="W55" s="74">
        <v>15</v>
      </c>
      <c r="X55" s="74">
        <v>8.1</v>
      </c>
      <c r="Y55" s="74">
        <v>7.4</v>
      </c>
      <c r="Z55" s="74">
        <v>6.3</v>
      </c>
    </row>
    <row r="56" spans="1:26">
      <c r="A56" s="74">
        <v>2138</v>
      </c>
      <c r="B56" s="74">
        <v>142.7115</v>
      </c>
      <c r="C56" s="74">
        <v>0.34850000000000136</v>
      </c>
      <c r="D56" s="74">
        <v>0.24419896084057791</v>
      </c>
      <c r="E56" s="74"/>
      <c r="F56" s="74">
        <v>2138</v>
      </c>
      <c r="G56" s="90">
        <v>44294</v>
      </c>
      <c r="H56" s="74" t="s">
        <v>76</v>
      </c>
      <c r="I56" s="74">
        <v>28.380701999999999</v>
      </c>
      <c r="J56" s="74">
        <v>-80.880385000000004</v>
      </c>
      <c r="K56" s="87">
        <v>142.7115</v>
      </c>
      <c r="L56" s="84">
        <f t="shared" si="5"/>
        <v>2.154458970909372</v>
      </c>
      <c r="M56" s="92">
        <f t="shared" si="1"/>
        <v>0.14271149999999999</v>
      </c>
      <c r="N56" s="92"/>
      <c r="O56" s="92">
        <f t="shared" si="2"/>
        <v>0.11651814625</v>
      </c>
      <c r="P56" s="79" t="s">
        <v>53</v>
      </c>
      <c r="Q56" s="74">
        <v>121</v>
      </c>
      <c r="R56" s="74">
        <v>60.5</v>
      </c>
      <c r="S56" s="74">
        <v>26.5</v>
      </c>
      <c r="T56" s="80">
        <f t="shared" si="3"/>
        <v>0.21900826446280991</v>
      </c>
      <c r="U56" s="74"/>
      <c r="V56" s="74">
        <v>8.6</v>
      </c>
      <c r="W56" s="74">
        <v>19.7</v>
      </c>
      <c r="X56" s="74">
        <v>9</v>
      </c>
      <c r="Y56" s="74">
        <v>8.6999999999999993</v>
      </c>
      <c r="Z56" s="74">
        <v>7.8</v>
      </c>
    </row>
    <row r="57" spans="1:26">
      <c r="A57" s="74">
        <v>2178</v>
      </c>
      <c r="B57" s="74">
        <v>54.351500000000001</v>
      </c>
      <c r="C57" s="74">
        <v>0.7605000000000004</v>
      </c>
      <c r="D57" s="74">
        <v>1.3992254123621251</v>
      </c>
      <c r="E57" s="74"/>
      <c r="F57" s="74">
        <v>2178</v>
      </c>
      <c r="G57" s="90">
        <v>44294</v>
      </c>
      <c r="H57" s="74" t="s">
        <v>76</v>
      </c>
      <c r="I57" s="74">
        <v>28.415589000000001</v>
      </c>
      <c r="J57" s="74">
        <v>-80.888194999999996</v>
      </c>
      <c r="K57" s="87">
        <v>54.351500000000001</v>
      </c>
      <c r="L57" s="84">
        <f t="shared" si="5"/>
        <v>1.7352115343051742</v>
      </c>
      <c r="M57" s="92">
        <f t="shared" si="1"/>
        <v>5.4351500000000004E-2</v>
      </c>
      <c r="N57" s="92"/>
      <c r="O57" s="92">
        <f t="shared" si="2"/>
        <v>3.2797046250000003E-2</v>
      </c>
      <c r="P57" s="79" t="s">
        <v>53</v>
      </c>
      <c r="Q57" s="74">
        <v>146.9</v>
      </c>
      <c r="R57" s="74">
        <v>71.599999999999994</v>
      </c>
      <c r="S57" s="74">
        <v>31.2</v>
      </c>
      <c r="T57" s="80">
        <f t="shared" si="3"/>
        <v>0.21787709497206706</v>
      </c>
      <c r="U57" s="74"/>
      <c r="V57" s="74">
        <v>10.6</v>
      </c>
      <c r="W57" s="74">
        <v>19</v>
      </c>
      <c r="X57" s="74">
        <v>11</v>
      </c>
      <c r="Y57" s="74">
        <v>10.7</v>
      </c>
      <c r="Z57" s="74">
        <v>9.3000000000000007</v>
      </c>
    </row>
    <row r="58" spans="1:26">
      <c r="A58" s="74">
        <v>2116</v>
      </c>
      <c r="B58" s="74">
        <v>200.916</v>
      </c>
      <c r="C58" s="74">
        <v>0.43299999999999272</v>
      </c>
      <c r="D58" s="74">
        <v>0.21551295068585516</v>
      </c>
      <c r="E58" s="74"/>
      <c r="F58" s="74">
        <v>2116</v>
      </c>
      <c r="G58" s="90">
        <v>44295</v>
      </c>
      <c r="H58" s="74" t="s">
        <v>76</v>
      </c>
      <c r="I58" s="74">
        <v>28.371852000000001</v>
      </c>
      <c r="J58" s="74">
        <v>-80.870960999999994</v>
      </c>
      <c r="K58" s="87">
        <v>200.916</v>
      </c>
      <c r="L58" s="84">
        <f t="shared" si="5"/>
        <v>2.3030145232839478</v>
      </c>
      <c r="M58" s="92">
        <f t="shared" si="1"/>
        <v>0.20091599999999998</v>
      </c>
      <c r="N58" s="92"/>
      <c r="O58" s="92">
        <f t="shared" si="2"/>
        <v>0.17166691000000001</v>
      </c>
      <c r="P58" s="79" t="s">
        <v>50</v>
      </c>
      <c r="Q58" s="74">
        <v>309.2</v>
      </c>
      <c r="R58" s="74">
        <v>159.80000000000001</v>
      </c>
      <c r="S58" s="74">
        <v>80.2</v>
      </c>
      <c r="T58" s="80">
        <f t="shared" si="3"/>
        <v>0.25093867334167708</v>
      </c>
      <c r="U58" s="74"/>
      <c r="V58" s="74">
        <v>26.6</v>
      </c>
      <c r="W58" s="74">
        <v>46</v>
      </c>
      <c r="X58" s="74">
        <v>31</v>
      </c>
      <c r="Y58" s="74">
        <v>27</v>
      </c>
      <c r="Z58" s="74">
        <v>21.2</v>
      </c>
    </row>
    <row r="59" spans="1:26">
      <c r="A59" s="74">
        <v>2117</v>
      </c>
      <c r="B59" s="74">
        <v>161.85650000000001</v>
      </c>
      <c r="C59" s="74">
        <v>1.6935000000000002</v>
      </c>
      <c r="D59" s="74">
        <v>1.0462971829985204</v>
      </c>
      <c r="E59" s="74"/>
      <c r="F59" s="74">
        <v>2117</v>
      </c>
      <c r="G59" s="90">
        <v>44292</v>
      </c>
      <c r="H59" s="74" t="s">
        <v>76</v>
      </c>
      <c r="I59" s="74">
        <v>28.406521999999999</v>
      </c>
      <c r="J59" s="74">
        <v>-80.884476000000006</v>
      </c>
      <c r="K59" s="87">
        <v>161.85650000000001</v>
      </c>
      <c r="L59" s="84">
        <f t="shared" si="5"/>
        <v>2.2091301449338276</v>
      </c>
      <c r="M59" s="92">
        <f t="shared" si="1"/>
        <v>0.16185650000000001</v>
      </c>
      <c r="N59" s="92"/>
      <c r="O59" s="92">
        <f t="shared" si="2"/>
        <v>0.13465803375000002</v>
      </c>
      <c r="P59" s="79" t="s">
        <v>50</v>
      </c>
      <c r="Q59" s="74">
        <v>247.2</v>
      </c>
      <c r="R59" s="74">
        <v>129.5</v>
      </c>
      <c r="S59" s="74">
        <v>61</v>
      </c>
      <c r="T59" s="80">
        <f t="shared" si="3"/>
        <v>0.23552123552123552</v>
      </c>
      <c r="U59" s="74"/>
      <c r="V59" s="74">
        <v>18.899999999999999</v>
      </c>
      <c r="W59" s="74">
        <v>34.200000000000003</v>
      </c>
      <c r="X59" s="74">
        <v>21.1</v>
      </c>
      <c r="Y59" s="74">
        <v>19.600000000000001</v>
      </c>
      <c r="Z59" s="74">
        <v>16</v>
      </c>
    </row>
    <row r="60" spans="1:26">
      <c r="A60" s="74">
        <v>2119</v>
      </c>
      <c r="B60" s="74">
        <v>109.036</v>
      </c>
      <c r="C60" s="74">
        <v>0.88800000000000523</v>
      </c>
      <c r="D60" s="74">
        <v>0.81440991965956666</v>
      </c>
      <c r="E60" s="74"/>
      <c r="F60" s="74">
        <v>2119</v>
      </c>
      <c r="G60" s="90">
        <v>44292</v>
      </c>
      <c r="H60" s="74" t="s">
        <v>76</v>
      </c>
      <c r="I60" s="74">
        <v>28.4056617</v>
      </c>
      <c r="J60" s="74">
        <v>-80.885198299999999</v>
      </c>
      <c r="K60" s="87">
        <v>109.036</v>
      </c>
      <c r="L60" s="84">
        <f t="shared" si="5"/>
        <v>2.0375699109686609</v>
      </c>
      <c r="M60" s="92">
        <f t="shared" si="1"/>
        <v>0.10903600000000001</v>
      </c>
      <c r="N60" s="92"/>
      <c r="O60" s="92">
        <f t="shared" si="2"/>
        <v>8.4610610000000003E-2</v>
      </c>
      <c r="P60" s="79" t="s">
        <v>50</v>
      </c>
      <c r="Q60" s="74">
        <v>184.8</v>
      </c>
      <c r="R60" s="74">
        <v>92.2</v>
      </c>
      <c r="S60" s="74">
        <v>42.2</v>
      </c>
      <c r="T60" s="80">
        <f t="shared" si="3"/>
        <v>0.22885032537960956</v>
      </c>
      <c r="U60" s="74"/>
      <c r="V60" s="74">
        <v>13</v>
      </c>
      <c r="W60" s="74">
        <v>24.8</v>
      </c>
      <c r="X60" s="74">
        <v>14.8</v>
      </c>
      <c r="Y60" s="74">
        <v>13.2</v>
      </c>
      <c r="Z60" s="74">
        <v>10.8</v>
      </c>
    </row>
    <row r="61" spans="1:26">
      <c r="A61" s="74">
        <v>2120</v>
      </c>
      <c r="B61" s="74">
        <v>175.79399999999998</v>
      </c>
      <c r="C61" s="74">
        <v>7.0139999999999958</v>
      </c>
      <c r="D61" s="74">
        <v>3.9898972661182954</v>
      </c>
      <c r="E61" s="74"/>
      <c r="F61" s="74">
        <v>2120</v>
      </c>
      <c r="G61" s="90">
        <v>44292</v>
      </c>
      <c r="H61" s="74" t="s">
        <v>76</v>
      </c>
      <c r="I61" s="74">
        <v>28.409928600000001</v>
      </c>
      <c r="J61" s="74">
        <v>-80.885860800000003</v>
      </c>
      <c r="K61" s="87">
        <v>175.79399999999998</v>
      </c>
      <c r="L61" s="84">
        <f t="shared" si="5"/>
        <v>2.24500404814754</v>
      </c>
      <c r="M61" s="92">
        <f t="shared" si="1"/>
        <v>0.17579399999999998</v>
      </c>
      <c r="N61" s="92"/>
      <c r="O61" s="92">
        <f t="shared" si="2"/>
        <v>0.14786381499999998</v>
      </c>
      <c r="P61" s="79" t="s">
        <v>50</v>
      </c>
      <c r="Q61" s="74">
        <v>239</v>
      </c>
      <c r="R61" s="74">
        <v>123.1</v>
      </c>
      <c r="S61" s="74">
        <v>57.5</v>
      </c>
      <c r="T61" s="80">
        <f t="shared" si="3"/>
        <v>0.23354995938261577</v>
      </c>
      <c r="U61" s="74"/>
      <c r="V61" s="74">
        <v>18</v>
      </c>
      <c r="W61" s="74">
        <v>32.5</v>
      </c>
      <c r="X61" s="74">
        <v>19.8</v>
      </c>
      <c r="Y61" s="74">
        <v>17.2</v>
      </c>
      <c r="Z61" s="74">
        <v>14.6</v>
      </c>
    </row>
    <row r="62" spans="1:26">
      <c r="A62" s="74">
        <v>2121</v>
      </c>
      <c r="B62" s="74">
        <v>116.508</v>
      </c>
      <c r="C62" s="74">
        <v>9.0000000000003411E-3</v>
      </c>
      <c r="D62" s="74">
        <v>7.7247914306316666E-3</v>
      </c>
      <c r="E62" s="74"/>
      <c r="F62" s="74">
        <v>2121</v>
      </c>
      <c r="G62" s="90">
        <v>44292</v>
      </c>
      <c r="H62" s="74" t="s">
        <v>76</v>
      </c>
      <c r="I62" s="74">
        <v>28.415381400000001</v>
      </c>
      <c r="J62" s="74">
        <v>-80.888419600000006</v>
      </c>
      <c r="K62" s="87">
        <v>116.508</v>
      </c>
      <c r="L62" s="84">
        <f t="shared" si="5"/>
        <v>2.0663557471351663</v>
      </c>
      <c r="M62" s="92">
        <f t="shared" si="1"/>
        <v>0.116508</v>
      </c>
      <c r="N62" s="92"/>
      <c r="O62" s="92">
        <f t="shared" si="2"/>
        <v>9.1690329999999987E-2</v>
      </c>
      <c r="P62" s="79" t="s">
        <v>50</v>
      </c>
      <c r="Q62" s="74">
        <v>218.2</v>
      </c>
      <c r="R62" s="74">
        <v>148</v>
      </c>
      <c r="S62" s="74">
        <v>52.8</v>
      </c>
      <c r="T62" s="80">
        <f t="shared" si="3"/>
        <v>0.17837837837837836</v>
      </c>
      <c r="U62" s="74"/>
      <c r="V62" s="74">
        <v>19.600000000000001</v>
      </c>
      <c r="W62" s="74">
        <v>29.9</v>
      </c>
      <c r="X62" s="74">
        <v>18.100000000000001</v>
      </c>
      <c r="Y62" s="74">
        <v>17.3</v>
      </c>
      <c r="Z62" s="74">
        <v>5.9</v>
      </c>
    </row>
    <row r="63" spans="1:26">
      <c r="A63" s="74">
        <v>2122</v>
      </c>
      <c r="B63" s="74">
        <v>97.381</v>
      </c>
      <c r="C63" s="74">
        <v>0.59199999999999875</v>
      </c>
      <c r="D63" s="74">
        <v>0.60792146311908768</v>
      </c>
      <c r="E63" s="74"/>
      <c r="F63" s="74">
        <v>2122</v>
      </c>
      <c r="G63" s="90">
        <v>44292</v>
      </c>
      <c r="H63" s="74" t="s">
        <v>76</v>
      </c>
      <c r="I63" s="74">
        <v>28.415381400000001</v>
      </c>
      <c r="J63" s="74">
        <v>-80.888419600000006</v>
      </c>
      <c r="K63" s="87">
        <v>97.381</v>
      </c>
      <c r="L63" s="84">
        <f t="shared" si="5"/>
        <v>1.9884742299783291</v>
      </c>
      <c r="M63" s="92">
        <f t="shared" si="1"/>
        <v>9.7380999999999995E-2</v>
      </c>
      <c r="N63" s="92"/>
      <c r="O63" s="92">
        <f t="shared" si="2"/>
        <v>7.3567497499999995E-2</v>
      </c>
      <c r="P63" s="79" t="s">
        <v>50</v>
      </c>
      <c r="Q63" s="74">
        <v>215.4</v>
      </c>
      <c r="R63" s="74">
        <v>111.1</v>
      </c>
      <c r="S63" s="74">
        <v>50.8</v>
      </c>
      <c r="T63" s="80">
        <f t="shared" si="3"/>
        <v>0.22862286228622863</v>
      </c>
      <c r="U63" s="74"/>
      <c r="V63" s="74">
        <v>14.8</v>
      </c>
      <c r="W63" s="74">
        <v>29.9</v>
      </c>
      <c r="X63" s="74">
        <v>18.5</v>
      </c>
      <c r="Y63" s="74">
        <v>16.8</v>
      </c>
      <c r="Z63" s="74">
        <v>13.5</v>
      </c>
    </row>
    <row r="64" spans="1:26">
      <c r="A64" s="74">
        <v>2123</v>
      </c>
      <c r="B64" s="74">
        <v>99.949999999999989</v>
      </c>
      <c r="C64" s="74">
        <v>0.76599999999999824</v>
      </c>
      <c r="D64" s="74">
        <v>0.76638319159579626</v>
      </c>
      <c r="E64" s="74"/>
      <c r="F64" s="74">
        <v>2123</v>
      </c>
      <c r="G64" s="90">
        <v>44292</v>
      </c>
      <c r="H64" s="74" t="s">
        <v>76</v>
      </c>
      <c r="I64" s="74">
        <v>28.415642999999999</v>
      </c>
      <c r="J64" s="74">
        <v>-80.891620200000006</v>
      </c>
      <c r="K64" s="87">
        <v>99.949999999999989</v>
      </c>
      <c r="L64" s="84">
        <f t="shared" si="5"/>
        <v>1.9997827984541356</v>
      </c>
      <c r="M64" s="92">
        <f t="shared" si="1"/>
        <v>9.9949999999999983E-2</v>
      </c>
      <c r="N64" s="92"/>
      <c r="O64" s="92">
        <f t="shared" si="2"/>
        <v>7.6001624999999989E-2</v>
      </c>
      <c r="P64" s="79" t="s">
        <v>50</v>
      </c>
      <c r="Q64" s="74">
        <v>192.2</v>
      </c>
      <c r="R64" s="74">
        <v>96</v>
      </c>
      <c r="S64" s="74">
        <v>43.2</v>
      </c>
      <c r="T64" s="80">
        <f t="shared" si="3"/>
        <v>0.22500000000000001</v>
      </c>
      <c r="U64" s="74"/>
      <c r="V64" s="74">
        <v>13.4</v>
      </c>
      <c r="W64" s="74">
        <v>25.8</v>
      </c>
      <c r="X64" s="74">
        <v>15</v>
      </c>
      <c r="Y64" s="74">
        <v>13.3</v>
      </c>
      <c r="Z64" s="74">
        <v>11.7</v>
      </c>
    </row>
    <row r="65" spans="1:26">
      <c r="A65" s="74">
        <v>2124</v>
      </c>
      <c r="B65" s="74">
        <v>110.41849999999999</v>
      </c>
      <c r="C65" s="74">
        <v>6.6499999999997783E-2</v>
      </c>
      <c r="D65" s="74">
        <v>6.0225415125180828E-2</v>
      </c>
      <c r="E65" s="74"/>
      <c r="F65" s="74">
        <v>2124</v>
      </c>
      <c r="G65" s="90">
        <v>44293</v>
      </c>
      <c r="H65" s="74" t="s">
        <v>76</v>
      </c>
      <c r="I65" s="74">
        <v>28.414722000000001</v>
      </c>
      <c r="J65" s="74">
        <v>-80.888056000000006</v>
      </c>
      <c r="K65" s="87">
        <v>110.41849999999999</v>
      </c>
      <c r="L65" s="84">
        <f t="shared" si="5"/>
        <v>2.0430418430925847</v>
      </c>
      <c r="M65" s="92">
        <f t="shared" si="1"/>
        <v>0.11041849999999999</v>
      </c>
      <c r="N65" s="92"/>
      <c r="O65" s="92">
        <f t="shared" si="2"/>
        <v>8.5920528749999989E-2</v>
      </c>
      <c r="P65" s="79" t="s">
        <v>50</v>
      </c>
      <c r="Q65" s="74">
        <v>201.5</v>
      </c>
      <c r="R65" s="74">
        <v>100.8</v>
      </c>
      <c r="S65" s="74">
        <v>44.2</v>
      </c>
      <c r="T65" s="80">
        <f t="shared" si="3"/>
        <v>0.21924603174603177</v>
      </c>
      <c r="U65" s="74"/>
      <c r="V65" s="74">
        <v>15.9</v>
      </c>
      <c r="W65" s="74">
        <v>26.8</v>
      </c>
      <c r="X65" s="74">
        <v>16</v>
      </c>
      <c r="Y65" s="74">
        <v>14.4</v>
      </c>
      <c r="Z65" s="74">
        <v>12</v>
      </c>
    </row>
    <row r="66" spans="1:26">
      <c r="A66" s="74">
        <v>2125</v>
      </c>
      <c r="B66" s="74">
        <v>118.87</v>
      </c>
      <c r="C66" s="74">
        <v>1.8740000000000023</v>
      </c>
      <c r="D66" s="74">
        <v>1.5765121561369582</v>
      </c>
      <c r="E66" s="74"/>
      <c r="F66" s="74">
        <v>2125</v>
      </c>
      <c r="G66" s="90">
        <v>44292</v>
      </c>
      <c r="H66" s="74" t="s">
        <v>76</v>
      </c>
      <c r="I66" s="74">
        <v>28.4168965</v>
      </c>
      <c r="J66" s="74">
        <v>-80.891917899999996</v>
      </c>
      <c r="K66" s="87">
        <v>118.87</v>
      </c>
      <c r="L66" s="84">
        <f t="shared" si="5"/>
        <v>2.0750722627061187</v>
      </c>
      <c r="M66" s="92">
        <f t="shared" si="1"/>
        <v>0.11887</v>
      </c>
      <c r="N66" s="92"/>
      <c r="O66" s="92">
        <f t="shared" si="2"/>
        <v>9.3928325000000007E-2</v>
      </c>
      <c r="P66" s="79" t="s">
        <v>50</v>
      </c>
      <c r="Q66" s="74">
        <v>212.6</v>
      </c>
      <c r="R66" s="74">
        <v>106.8</v>
      </c>
      <c r="S66" s="74">
        <v>49.6</v>
      </c>
      <c r="T66" s="80">
        <f t="shared" si="3"/>
        <v>0.23220973782771537</v>
      </c>
      <c r="U66" s="74"/>
      <c r="V66" s="74">
        <v>17.399999999999999</v>
      </c>
      <c r="W66" s="74">
        <v>29.6</v>
      </c>
      <c r="X66" s="74">
        <v>18.399999999999999</v>
      </c>
      <c r="Y66" s="74">
        <v>17</v>
      </c>
      <c r="Z66" s="74">
        <v>13.8</v>
      </c>
    </row>
    <row r="67" spans="1:26">
      <c r="A67" s="74">
        <v>2129</v>
      </c>
      <c r="B67" s="74">
        <v>125.60249999999999</v>
      </c>
      <c r="C67" s="74">
        <v>2.2294999999999945</v>
      </c>
      <c r="D67" s="74">
        <v>1.7750442865388782</v>
      </c>
      <c r="E67" s="74"/>
      <c r="F67" s="74">
        <v>2129</v>
      </c>
      <c r="G67" s="90">
        <v>44294</v>
      </c>
      <c r="H67" s="74" t="s">
        <v>76</v>
      </c>
      <c r="I67" s="74">
        <v>28.405213</v>
      </c>
      <c r="J67" s="74">
        <v>-80.885464999999996</v>
      </c>
      <c r="K67" s="87">
        <v>125.60249999999999</v>
      </c>
      <c r="L67" s="84">
        <f t="shared" si="5"/>
        <v>2.0989982837116821</v>
      </c>
      <c r="M67" s="92">
        <f t="shared" si="1"/>
        <v>0.12560250000000001</v>
      </c>
      <c r="N67" s="92"/>
      <c r="O67" s="92">
        <f t="shared" si="2"/>
        <v>0.10030736875</v>
      </c>
      <c r="P67" s="79" t="s">
        <v>50</v>
      </c>
      <c r="Q67" s="74">
        <v>256</v>
      </c>
      <c r="R67" s="74">
        <v>131</v>
      </c>
      <c r="S67" s="74">
        <v>60.2</v>
      </c>
      <c r="T67" s="80">
        <f t="shared" si="3"/>
        <v>0.22977099236641221</v>
      </c>
      <c r="U67" s="74"/>
      <c r="V67" s="74">
        <v>22.5</v>
      </c>
      <c r="W67" s="74">
        <v>35.299999999999997</v>
      </c>
      <c r="X67" s="74">
        <v>22</v>
      </c>
      <c r="Y67" s="74">
        <v>19.2</v>
      </c>
      <c r="Z67" s="74">
        <v>15.7</v>
      </c>
    </row>
    <row r="68" spans="1:26">
      <c r="A68" s="74">
        <v>2130</v>
      </c>
      <c r="B68" s="74">
        <v>144.3665</v>
      </c>
      <c r="C68" s="74">
        <v>5.7804999999999893</v>
      </c>
      <c r="D68" s="74">
        <v>4.004045259807496</v>
      </c>
      <c r="E68" s="74"/>
      <c r="F68" s="74">
        <v>2130</v>
      </c>
      <c r="G68" s="90">
        <v>44294</v>
      </c>
      <c r="H68" s="74" t="s">
        <v>76</v>
      </c>
      <c r="I68" s="74">
        <v>28.413674</v>
      </c>
      <c r="J68" s="74">
        <v>-80.888672</v>
      </c>
      <c r="K68" s="87">
        <v>144.3665</v>
      </c>
      <c r="L68" s="84">
        <f t="shared" si="5"/>
        <v>2.1594664276308997</v>
      </c>
      <c r="M68" s="92">
        <f t="shared" si="1"/>
        <v>0.14436650000000001</v>
      </c>
      <c r="N68" s="92"/>
      <c r="O68" s="92">
        <f t="shared" si="2"/>
        <v>0.11808625875000002</v>
      </c>
      <c r="P68" s="79" t="s">
        <v>50</v>
      </c>
      <c r="Q68" s="74">
        <v>293</v>
      </c>
      <c r="R68" s="74">
        <v>151.4</v>
      </c>
      <c r="S68" s="74">
        <v>63.2</v>
      </c>
      <c r="T68" s="80">
        <f t="shared" si="3"/>
        <v>0.20871862615587847</v>
      </c>
      <c r="U68" s="74"/>
      <c r="V68" s="74">
        <v>21.2</v>
      </c>
      <c r="W68" s="74">
        <v>39.9</v>
      </c>
      <c r="X68" s="74">
        <v>24.8</v>
      </c>
      <c r="Y68" s="74">
        <v>23.9</v>
      </c>
      <c r="Z68" s="74">
        <v>17.899999999999999</v>
      </c>
    </row>
    <row r="69" spans="1:26">
      <c r="A69" s="74">
        <v>2135</v>
      </c>
      <c r="B69" s="74">
        <v>66.186999999999998</v>
      </c>
      <c r="C69" s="74">
        <v>0.7120000000000033</v>
      </c>
      <c r="D69" s="74">
        <v>1.075739948932575</v>
      </c>
      <c r="E69" s="74"/>
      <c r="F69" s="74">
        <v>2135</v>
      </c>
      <c r="G69" s="90">
        <v>44294</v>
      </c>
      <c r="H69" s="74" t="s">
        <v>76</v>
      </c>
      <c r="I69" s="74">
        <v>28.415589000000001</v>
      </c>
      <c r="J69" s="74">
        <v>-80.888194999999996</v>
      </c>
      <c r="K69" s="87">
        <v>66.186999999999998</v>
      </c>
      <c r="L69" s="84">
        <f t="shared" si="5"/>
        <v>1.820772696649881</v>
      </c>
      <c r="M69" s="92">
        <f t="shared" si="1"/>
        <v>6.6186999999999996E-2</v>
      </c>
      <c r="N69" s="92"/>
      <c r="O69" s="92">
        <f t="shared" si="2"/>
        <v>4.4011182499999996E-2</v>
      </c>
      <c r="P69" s="79" t="s">
        <v>50</v>
      </c>
      <c r="Q69" s="74">
        <v>199.2</v>
      </c>
      <c r="R69" s="74">
        <v>101</v>
      </c>
      <c r="S69" s="74">
        <v>43</v>
      </c>
      <c r="T69" s="80">
        <f t="shared" si="3"/>
        <v>0.21287128712871287</v>
      </c>
      <c r="U69" s="74"/>
      <c r="V69" s="74">
        <v>16</v>
      </c>
      <c r="W69" s="74">
        <v>26.6</v>
      </c>
      <c r="X69" s="74">
        <v>16.3</v>
      </c>
      <c r="Y69" s="74">
        <v>14</v>
      </c>
      <c r="Z69" s="74">
        <v>12.4</v>
      </c>
    </row>
    <row r="70" spans="1:26">
      <c r="A70" s="74" t="s">
        <v>70</v>
      </c>
      <c r="B70" s="74">
        <v>171.54149999999998</v>
      </c>
      <c r="C70" s="74">
        <v>1.7265000000000015</v>
      </c>
      <c r="D70" s="74">
        <v>1.0064619931620054</v>
      </c>
      <c r="E70" s="74"/>
      <c r="F70" s="74">
        <v>2136</v>
      </c>
      <c r="G70" s="90">
        <v>44294</v>
      </c>
      <c r="H70" s="74" t="s">
        <v>76</v>
      </c>
      <c r="I70" s="74">
        <v>28.373097000000001</v>
      </c>
      <c r="J70" s="74">
        <v>-80.875349</v>
      </c>
      <c r="K70" s="87">
        <v>171.54149999999998</v>
      </c>
      <c r="L70" s="84">
        <f t="shared" si="5"/>
        <v>2.2343692033333</v>
      </c>
      <c r="M70" s="92">
        <f t="shared" si="1"/>
        <v>0.17154149999999999</v>
      </c>
      <c r="N70" s="92"/>
      <c r="O70" s="92">
        <f t="shared" si="2"/>
        <v>0.14383457124999999</v>
      </c>
      <c r="P70" s="79" t="s">
        <v>50</v>
      </c>
      <c r="Q70" s="74">
        <v>326.3</v>
      </c>
      <c r="R70" s="74">
        <v>163.1</v>
      </c>
      <c r="S70" s="74">
        <v>76.3</v>
      </c>
      <c r="T70" s="80">
        <f t="shared" si="3"/>
        <v>0.23390557939914164</v>
      </c>
      <c r="U70" s="74"/>
      <c r="V70" s="74">
        <v>26.3</v>
      </c>
      <c r="W70" s="74">
        <v>45.7</v>
      </c>
      <c r="X70" s="74">
        <v>28</v>
      </c>
      <c r="Y70" s="74">
        <v>25.3</v>
      </c>
      <c r="Z70" s="74">
        <v>20.3</v>
      </c>
    </row>
    <row r="71" spans="1:26">
      <c r="A71" s="74">
        <v>2139</v>
      </c>
      <c r="B71" s="74">
        <v>162.857</v>
      </c>
      <c r="C71" s="74">
        <v>0.32099999999999795</v>
      </c>
      <c r="D71" s="74">
        <v>0.1971054360573988</v>
      </c>
      <c r="E71" s="74"/>
      <c r="F71" s="74">
        <v>2139</v>
      </c>
      <c r="G71" s="90">
        <v>44293</v>
      </c>
      <c r="H71" s="74" t="s">
        <v>76</v>
      </c>
      <c r="I71" s="74">
        <v>28.413653</v>
      </c>
      <c r="J71" s="74">
        <v>-80.888229999999993</v>
      </c>
      <c r="K71" s="87">
        <v>162.857</v>
      </c>
      <c r="L71" s="84">
        <f t="shared" si="5"/>
        <v>2.2118064303619769</v>
      </c>
      <c r="M71" s="92">
        <f t="shared" si="1"/>
        <v>0.162857</v>
      </c>
      <c r="N71" s="92"/>
      <c r="O71" s="92">
        <f t="shared" si="2"/>
        <v>0.13560600750000001</v>
      </c>
      <c r="P71" s="79" t="s">
        <v>50</v>
      </c>
      <c r="Q71" s="74">
        <v>261.10000000000002</v>
      </c>
      <c r="R71" s="74">
        <v>129.19999999999999</v>
      </c>
      <c r="S71" s="74">
        <v>67.3</v>
      </c>
      <c r="T71" s="80">
        <f t="shared" si="3"/>
        <v>0.26044891640866874</v>
      </c>
      <c r="U71" s="74"/>
      <c r="V71" s="74">
        <v>21</v>
      </c>
      <c r="W71" s="74">
        <v>36</v>
      </c>
      <c r="X71" s="74">
        <v>23.6</v>
      </c>
      <c r="Y71" s="74">
        <v>21.2</v>
      </c>
      <c r="Z71" s="74">
        <v>16.8</v>
      </c>
    </row>
    <row r="72" spans="1:26">
      <c r="A72" s="74">
        <v>2169</v>
      </c>
      <c r="B72" s="74">
        <v>176.5393333333333</v>
      </c>
      <c r="C72" s="74">
        <v>2.7407270730389888</v>
      </c>
      <c r="D72" s="74">
        <v>1.5524738998895369</v>
      </c>
      <c r="E72" s="74"/>
      <c r="F72" s="74">
        <v>2169</v>
      </c>
      <c r="G72" s="90">
        <v>44293</v>
      </c>
      <c r="H72" s="74" t="s">
        <v>76</v>
      </c>
      <c r="I72" s="74">
        <v>28.410833</v>
      </c>
      <c r="J72" s="74">
        <v>-80.885278</v>
      </c>
      <c r="K72" s="87">
        <v>176.5393333333333</v>
      </c>
      <c r="L72" s="84">
        <f t="shared" si="5"/>
        <v>2.246841482225256</v>
      </c>
      <c r="M72" s="92">
        <f t="shared" si="1"/>
        <v>0.1765393333333333</v>
      </c>
      <c r="N72" s="92"/>
      <c r="O72" s="92">
        <f t="shared" si="2"/>
        <v>0.1485700183333333</v>
      </c>
      <c r="P72" s="79" t="s">
        <v>50</v>
      </c>
      <c r="Q72" s="74">
        <v>316.39999999999998</v>
      </c>
      <c r="R72" s="74">
        <v>163</v>
      </c>
      <c r="S72" s="74">
        <v>72.3</v>
      </c>
      <c r="T72" s="80">
        <f t="shared" si="3"/>
        <v>0.22177914110429447</v>
      </c>
      <c r="U72" s="74"/>
      <c r="V72" s="74">
        <v>22.2</v>
      </c>
      <c r="W72" s="74">
        <v>45.2</v>
      </c>
      <c r="X72" s="74">
        <v>30</v>
      </c>
      <c r="Y72" s="74">
        <v>24.2</v>
      </c>
      <c r="Z72" s="74">
        <v>19.3</v>
      </c>
    </row>
    <row r="73" spans="1:26">
      <c r="A73" s="74">
        <v>2170</v>
      </c>
      <c r="B73" s="74">
        <v>244.32550000000001</v>
      </c>
      <c r="C73" s="74">
        <v>1.4265000000000043</v>
      </c>
      <c r="D73" s="74">
        <v>0.58385227902941128</v>
      </c>
      <c r="E73" s="74"/>
      <c r="F73" s="74">
        <v>2170</v>
      </c>
      <c r="G73" s="90">
        <v>44292</v>
      </c>
      <c r="H73" s="74" t="s">
        <v>76</v>
      </c>
      <c r="I73" s="74">
        <v>28.386282600000001</v>
      </c>
      <c r="J73" s="74">
        <v>-80.888214399999995</v>
      </c>
      <c r="K73" s="87">
        <v>244.32550000000001</v>
      </c>
      <c r="L73" s="84">
        <f t="shared" si="5"/>
        <v>2.3879687962053273</v>
      </c>
      <c r="M73" s="92">
        <f t="shared" si="1"/>
        <v>0.2443255</v>
      </c>
      <c r="N73" s="92"/>
      <c r="O73" s="92">
        <f t="shared" si="2"/>
        <v>0.21279741125000001</v>
      </c>
      <c r="P73" s="79" t="s">
        <v>50</v>
      </c>
      <c r="Q73" s="74">
        <v>232.5</v>
      </c>
      <c r="R73" s="74">
        <v>116.3</v>
      </c>
      <c r="S73" s="74">
        <v>53.6</v>
      </c>
      <c r="T73" s="80">
        <f t="shared" si="3"/>
        <v>0.2304385210662081</v>
      </c>
      <c r="U73" s="74"/>
      <c r="V73" s="74">
        <v>16.5</v>
      </c>
      <c r="W73" s="74">
        <v>30.9</v>
      </c>
      <c r="X73" s="74">
        <v>19.399999999999999</v>
      </c>
      <c r="Y73" s="74">
        <v>16.899999999999999</v>
      </c>
      <c r="Z73" s="74">
        <v>14.1</v>
      </c>
    </row>
    <row r="74" spans="1:26">
      <c r="A74" s="74">
        <v>2188</v>
      </c>
      <c r="B74" s="74">
        <v>233.69049999999999</v>
      </c>
      <c r="C74" s="74">
        <v>4.2434999999999974</v>
      </c>
      <c r="D74" s="74">
        <v>1.8158632892650739</v>
      </c>
      <c r="E74" s="74"/>
      <c r="F74" s="74">
        <v>2188</v>
      </c>
      <c r="G74" s="90">
        <v>44293</v>
      </c>
      <c r="H74" s="74" t="s">
        <v>76</v>
      </c>
      <c r="I74" s="74">
        <v>28.414722000000001</v>
      </c>
      <c r="J74" s="74">
        <v>-80.888056000000006</v>
      </c>
      <c r="K74" s="87">
        <v>233.69049999999999</v>
      </c>
      <c r="L74" s="84">
        <f t="shared" si="5"/>
        <v>2.3686410577861592</v>
      </c>
      <c r="M74" s="92">
        <f t="shared" si="1"/>
        <v>0.2336905</v>
      </c>
      <c r="N74" s="92"/>
      <c r="O74" s="92">
        <f t="shared" si="2"/>
        <v>0.20272074874999998</v>
      </c>
      <c r="P74" s="79" t="s">
        <v>50</v>
      </c>
      <c r="Q74" s="74">
        <v>311.8</v>
      </c>
      <c r="R74" s="74">
        <v>161.9</v>
      </c>
      <c r="S74" s="74">
        <v>75</v>
      </c>
      <c r="T74" s="80">
        <f t="shared" si="3"/>
        <v>0.23162445954292774</v>
      </c>
      <c r="U74" s="74"/>
      <c r="V74" s="74">
        <v>23.8</v>
      </c>
      <c r="W74" s="74">
        <v>44.2</v>
      </c>
      <c r="X74" s="74">
        <v>27.8</v>
      </c>
      <c r="Y74" s="74">
        <v>26</v>
      </c>
      <c r="Z74" s="74">
        <v>20.2</v>
      </c>
    </row>
    <row r="75" spans="1:26">
      <c r="A75" s="74">
        <v>2201</v>
      </c>
      <c r="B75" s="74">
        <v>194.13499999999999</v>
      </c>
      <c r="C75" s="74">
        <v>1.0729999999999933</v>
      </c>
      <c r="D75" s="74">
        <v>0.55270816699718928</v>
      </c>
      <c r="E75" s="74"/>
      <c r="F75" s="74">
        <v>2201</v>
      </c>
      <c r="G75" s="90">
        <v>44293</v>
      </c>
      <c r="H75" s="74" t="s">
        <v>76</v>
      </c>
      <c r="I75" s="74">
        <v>28.414722000000001</v>
      </c>
      <c r="J75" s="74">
        <v>-80.888056000000006</v>
      </c>
      <c r="K75" s="87">
        <v>194.13499999999999</v>
      </c>
      <c r="L75" s="84">
        <f t="shared" si="5"/>
        <v>2.2881038400590277</v>
      </c>
      <c r="M75" s="92">
        <f t="shared" ref="M75:M78" si="8">K75/1000</f>
        <v>0.194135</v>
      </c>
      <c r="N75" s="92"/>
      <c r="O75" s="92">
        <f t="shared" ref="O75:O78" si="9">(0.9475*K75-18.701)/1000</f>
        <v>0.1652419125</v>
      </c>
      <c r="P75" s="79" t="s">
        <v>50</v>
      </c>
      <c r="Q75" s="74">
        <v>253.9</v>
      </c>
      <c r="R75" s="74">
        <v>132.19999999999999</v>
      </c>
      <c r="S75" s="74">
        <v>61</v>
      </c>
      <c r="T75" s="80">
        <f t="shared" ref="T75:T78" si="10">S75/(R75*2)</f>
        <v>0.23071104387291985</v>
      </c>
      <c r="U75" s="74"/>
      <c r="V75" s="74">
        <v>19</v>
      </c>
      <c r="W75" s="74">
        <v>34</v>
      </c>
      <c r="X75" s="74">
        <v>21.7</v>
      </c>
      <c r="Y75" s="74">
        <v>18.899999999999999</v>
      </c>
      <c r="Z75" s="74">
        <v>15.7</v>
      </c>
    </row>
    <row r="76" spans="1:26">
      <c r="A76" s="74">
        <v>2213</v>
      </c>
      <c r="B76" s="74">
        <v>111.119</v>
      </c>
      <c r="C76" s="74">
        <v>0.79500000000000171</v>
      </c>
      <c r="D76" s="74">
        <v>0.715449203106581</v>
      </c>
      <c r="E76" s="74"/>
      <c r="F76" s="74">
        <v>2213</v>
      </c>
      <c r="G76" s="90">
        <v>44294</v>
      </c>
      <c r="H76" s="74" t="s">
        <v>76</v>
      </c>
      <c r="I76" s="74">
        <v>28.410919</v>
      </c>
      <c r="J76" s="74">
        <v>-80.885441</v>
      </c>
      <c r="K76" s="87">
        <v>111.119</v>
      </c>
      <c r="L76" s="84">
        <f t="shared" si="5"/>
        <v>2.0457883243743029</v>
      </c>
      <c r="M76" s="92">
        <f t="shared" si="8"/>
        <v>0.111119</v>
      </c>
      <c r="N76" s="92"/>
      <c r="O76" s="92">
        <f t="shared" si="9"/>
        <v>8.6584252499999986E-2</v>
      </c>
      <c r="P76" s="79" t="s">
        <v>50</v>
      </c>
      <c r="Q76" s="74">
        <v>281.39999999999998</v>
      </c>
      <c r="R76" s="74">
        <v>138.6</v>
      </c>
      <c r="S76" s="74">
        <v>65</v>
      </c>
      <c r="T76" s="80">
        <f t="shared" si="10"/>
        <v>0.23448773448773449</v>
      </c>
      <c r="U76" s="74"/>
      <c r="V76" s="74">
        <v>23</v>
      </c>
      <c r="W76" s="74">
        <v>37.799999999999997</v>
      </c>
      <c r="X76" s="74">
        <v>22.4</v>
      </c>
      <c r="Y76" s="74">
        <v>21.8</v>
      </c>
      <c r="Z76" s="74">
        <v>16.5</v>
      </c>
    </row>
    <row r="77" spans="1:26">
      <c r="A77" s="74">
        <v>2215</v>
      </c>
      <c r="B77" s="74">
        <v>140.65600000000001</v>
      </c>
      <c r="C77" s="74">
        <v>6.9489999999999981</v>
      </c>
      <c r="D77" s="74">
        <v>4.9404220225230331</v>
      </c>
      <c r="E77" s="74"/>
      <c r="F77" s="74">
        <v>2215</v>
      </c>
      <c r="G77" s="90">
        <v>44293</v>
      </c>
      <c r="H77" s="74" t="s">
        <v>76</v>
      </c>
      <c r="I77" s="74">
        <v>28.403286999999999</v>
      </c>
      <c r="J77" s="74">
        <v>-80.886629999999997</v>
      </c>
      <c r="K77" s="87">
        <v>140.65600000000001</v>
      </c>
      <c r="L77" s="84">
        <f t="shared" si="5"/>
        <v>2.1481582627103428</v>
      </c>
      <c r="M77" s="92">
        <f t="shared" si="8"/>
        <v>0.140656</v>
      </c>
      <c r="N77" s="92"/>
      <c r="O77" s="92">
        <f t="shared" si="9"/>
        <v>0.11457056</v>
      </c>
      <c r="P77" s="79" t="s">
        <v>50</v>
      </c>
      <c r="Q77" s="74">
        <v>248</v>
      </c>
      <c r="R77" s="74">
        <v>126.4</v>
      </c>
      <c r="S77" s="74">
        <v>56.8</v>
      </c>
      <c r="T77" s="80">
        <f t="shared" si="10"/>
        <v>0.22468354430379744</v>
      </c>
      <c r="U77" s="74"/>
      <c r="V77" s="74">
        <v>18.100000000000001</v>
      </c>
      <c r="W77" s="74">
        <v>34.1</v>
      </c>
      <c r="X77" s="74">
        <v>22.1</v>
      </c>
      <c r="Y77" s="74">
        <v>19.600000000000001</v>
      </c>
      <c r="Z77" s="74">
        <v>15.8</v>
      </c>
    </row>
    <row r="78" spans="1:26">
      <c r="A78" s="74">
        <v>2179</v>
      </c>
      <c r="B78" s="74">
        <v>220.95099999999999</v>
      </c>
      <c r="C78" s="74">
        <v>0.52899999999999636</v>
      </c>
      <c r="D78" s="74">
        <v>0.2394195998207731</v>
      </c>
      <c r="E78" s="74"/>
      <c r="F78" s="74">
        <v>2179</v>
      </c>
      <c r="G78" s="90">
        <v>44293</v>
      </c>
      <c r="H78" s="74" t="s">
        <v>76</v>
      </c>
      <c r="I78" s="74">
        <v>28.394166999999999</v>
      </c>
      <c r="J78" s="74">
        <v>-80.889443999999997</v>
      </c>
      <c r="K78" s="87">
        <v>220.95099999999999</v>
      </c>
      <c r="L78" s="84">
        <f t="shared" si="5"/>
        <v>2.3442959714719676</v>
      </c>
      <c r="M78" s="92">
        <f t="shared" si="8"/>
        <v>0.22095099999999998</v>
      </c>
      <c r="N78" s="92"/>
      <c r="O78" s="92">
        <f t="shared" si="9"/>
        <v>0.19065007249999999</v>
      </c>
      <c r="P78" s="79"/>
      <c r="Q78" s="74">
        <v>190.2</v>
      </c>
      <c r="R78" s="74">
        <v>93.2</v>
      </c>
      <c r="S78" s="74">
        <v>38.9</v>
      </c>
      <c r="T78" s="80">
        <f t="shared" si="10"/>
        <v>0.20869098712446352</v>
      </c>
      <c r="U78" s="74"/>
      <c r="V78" s="74">
        <v>12.6</v>
      </c>
      <c r="W78" s="74">
        <v>25.8</v>
      </c>
      <c r="X78" s="74">
        <v>14.8</v>
      </c>
      <c r="Y78" s="74">
        <v>13.5</v>
      </c>
      <c r="Z78" s="74">
        <v>11.8</v>
      </c>
    </row>
    <row r="79" spans="1:26">
      <c r="L79" s="84"/>
      <c r="M79" s="94"/>
      <c r="N79" s="94"/>
      <c r="O79" s="94"/>
      <c r="T79" t="s">
        <v>82</v>
      </c>
    </row>
    <row r="80" spans="1:26">
      <c r="K80" s="91">
        <f>AVERAGE(K55:K78)</f>
        <v>148.30911805555553</v>
      </c>
      <c r="L80" s="84">
        <f t="shared" si="5"/>
        <v>2.1711678523060813</v>
      </c>
      <c r="M80" s="94">
        <f t="shared" ref="M80:O80" si="11">AVERAGE(M55:M78)</f>
        <v>0.14830911805555555</v>
      </c>
      <c r="N80" s="94"/>
      <c r="O80" s="94">
        <f t="shared" si="11"/>
        <v>0.12182188935763889</v>
      </c>
      <c r="T80" s="83">
        <f>AVERAGE(T55:T78)</f>
        <v>0.22621502117682549</v>
      </c>
    </row>
    <row r="81" spans="10:15">
      <c r="J81" t="s">
        <v>86</v>
      </c>
      <c r="K81" s="94">
        <f>MEDIAN(K55:K78)</f>
        <v>143.53899999999999</v>
      </c>
      <c r="L81" s="84">
        <f t="shared" si="5"/>
        <v>2.1569699162867479</v>
      </c>
      <c r="M81" s="94">
        <f t="shared" ref="M81:O81" si="12">MEDIAN(M55:M78)</f>
        <v>0.143539</v>
      </c>
      <c r="N81" s="94"/>
      <c r="O81" s="94">
        <f t="shared" si="12"/>
        <v>0.11730220250000001</v>
      </c>
    </row>
  </sheetData>
  <sortState ref="A2:Z78">
    <sortCondition ref="H2:H78"/>
    <sortCondition ref="P2:P7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pane ySplit="1" topLeftCell="A2" activePane="bottomLeft" state="frozen"/>
      <selection activeCell="V1" sqref="V1"/>
      <selection pane="bottomLeft" activeCell="Q73" sqref="Q73"/>
    </sheetView>
  </sheetViews>
  <sheetFormatPr defaultColWidth="12.7109375" defaultRowHeight="15"/>
  <cols>
    <col min="6" max="6" width="18.7109375" customWidth="1"/>
    <col min="9" max="10" width="15.28515625" style="2" customWidth="1"/>
    <col min="11" max="11" width="14" style="2" customWidth="1"/>
    <col min="12" max="12" width="20.28515625" style="2" customWidth="1"/>
    <col min="13" max="13" width="12.7109375" style="2"/>
    <col min="14" max="14" width="17.28515625" customWidth="1"/>
    <col min="15" max="15" width="19.7109375" customWidth="1"/>
    <col min="16" max="16" width="15.5703125" customWidth="1"/>
  </cols>
  <sheetData>
    <row r="1" spans="1:18">
      <c r="A1" s="76" t="s">
        <v>88</v>
      </c>
      <c r="B1" s="76" t="s">
        <v>90</v>
      </c>
      <c r="C1" s="76" t="s">
        <v>31</v>
      </c>
      <c r="D1" s="76" t="s">
        <v>32</v>
      </c>
      <c r="E1" s="76" t="s">
        <v>93</v>
      </c>
      <c r="F1" s="76" t="s">
        <v>35</v>
      </c>
      <c r="G1" s="76" t="s">
        <v>36</v>
      </c>
      <c r="H1" s="76" t="s">
        <v>37</v>
      </c>
      <c r="I1" s="78" t="s">
        <v>85</v>
      </c>
      <c r="J1" s="78" t="s">
        <v>87</v>
      </c>
      <c r="K1" s="78" t="s">
        <v>79</v>
      </c>
      <c r="L1" s="78" t="s">
        <v>78</v>
      </c>
      <c r="M1" s="78" t="s">
        <v>38</v>
      </c>
      <c r="N1" s="76" t="s">
        <v>41</v>
      </c>
      <c r="O1" s="76" t="s">
        <v>42</v>
      </c>
      <c r="P1" s="76" t="s">
        <v>43</v>
      </c>
      <c r="Q1" s="76" t="s">
        <v>80</v>
      </c>
    </row>
    <row r="2" spans="1:18" s="39" customFormat="1">
      <c r="A2" s="136" t="s">
        <v>89</v>
      </c>
      <c r="B2" s="109"/>
      <c r="C2" s="109"/>
      <c r="D2" s="109"/>
      <c r="E2" s="110"/>
      <c r="F2" s="109"/>
      <c r="G2" s="109"/>
      <c r="H2" s="109"/>
      <c r="I2" s="111"/>
      <c r="J2" s="111"/>
      <c r="K2" s="112"/>
      <c r="L2" s="112"/>
      <c r="M2" s="113"/>
      <c r="N2" s="109"/>
      <c r="O2" s="109"/>
      <c r="P2" s="109"/>
      <c r="Q2" s="114"/>
    </row>
    <row r="3" spans="1:18">
      <c r="A3" s="75">
        <v>2216</v>
      </c>
      <c r="B3" s="106">
        <v>113.42200000000001</v>
      </c>
      <c r="C3" s="106">
        <v>0.96829988467760431</v>
      </c>
      <c r="D3" s="106">
        <v>0.85371434525718481</v>
      </c>
      <c r="E3" s="88">
        <v>44315</v>
      </c>
      <c r="F3" s="75" t="s">
        <v>54</v>
      </c>
      <c r="G3" s="105">
        <v>34.209637000000001</v>
      </c>
      <c r="H3" s="105">
        <v>-77.931629999999998</v>
      </c>
      <c r="I3" s="85">
        <v>113.42200000000001</v>
      </c>
      <c r="J3" s="85">
        <f t="shared" ref="J3:J15" si="0">LOG10(I3)</f>
        <v>2.054697301046486</v>
      </c>
      <c r="K3" s="104">
        <f t="shared" ref="K3:K15" si="1">I3/1000</f>
        <v>0.11342200000000001</v>
      </c>
      <c r="L3" s="104">
        <f t="shared" ref="L3:L15" si="2">(0.9475*I3-18.701)/1000</f>
        <v>8.8766344999999997E-2</v>
      </c>
      <c r="M3" s="77" t="s">
        <v>50</v>
      </c>
      <c r="N3" s="107">
        <v>352.8</v>
      </c>
      <c r="O3" s="107">
        <v>190.8</v>
      </c>
      <c r="P3" s="107">
        <v>97</v>
      </c>
      <c r="Q3" s="82">
        <f>P3/(O3*2)</f>
        <v>0.25419287211740038</v>
      </c>
      <c r="R3" s="75"/>
    </row>
    <row r="4" spans="1:18">
      <c r="A4" s="75">
        <v>2217</v>
      </c>
      <c r="B4" s="106">
        <v>40.9925</v>
      </c>
      <c r="C4" s="106">
        <v>0.60750000000000171</v>
      </c>
      <c r="D4" s="106">
        <v>1.4819784106848854</v>
      </c>
      <c r="E4" s="88">
        <v>44332</v>
      </c>
      <c r="F4" s="75" t="s">
        <v>54</v>
      </c>
      <c r="G4" s="105">
        <v>34.205601999999999</v>
      </c>
      <c r="H4" s="105">
        <v>-77.935957000000002</v>
      </c>
      <c r="I4" s="85">
        <v>40.9925</v>
      </c>
      <c r="J4" s="85">
        <f t="shared" si="0"/>
        <v>1.6127044053400761</v>
      </c>
      <c r="K4" s="104">
        <f t="shared" si="1"/>
        <v>4.0992500000000001E-2</v>
      </c>
      <c r="L4" s="104">
        <f t="shared" si="2"/>
        <v>2.0139393749999998E-2</v>
      </c>
      <c r="M4" s="77" t="s">
        <v>50</v>
      </c>
      <c r="N4" s="107">
        <v>190.6</v>
      </c>
      <c r="O4" s="107">
        <v>96.8</v>
      </c>
      <c r="P4" s="107">
        <v>46.4</v>
      </c>
      <c r="Q4" s="82">
        <f>P4/(O4*2)</f>
        <v>0.23966942148760331</v>
      </c>
      <c r="R4" s="75"/>
    </row>
    <row r="5" spans="1:18">
      <c r="A5" s="75">
        <v>2231</v>
      </c>
      <c r="B5" s="106">
        <v>76.147999999999996</v>
      </c>
      <c r="C5" s="106">
        <v>0.12899999999999778</v>
      </c>
      <c r="D5" s="106">
        <v>0.16940694437148421</v>
      </c>
      <c r="E5" s="88">
        <v>44361</v>
      </c>
      <c r="F5" s="75" t="s">
        <v>54</v>
      </c>
      <c r="G5" s="105">
        <v>34.2137080126341</v>
      </c>
      <c r="H5" s="105">
        <v>-77.943712984191805</v>
      </c>
      <c r="I5" s="85">
        <v>76.147999999999996</v>
      </c>
      <c r="J5" s="85">
        <f t="shared" si="0"/>
        <v>1.8816585012325302</v>
      </c>
      <c r="K5" s="104">
        <f t="shared" si="1"/>
        <v>7.6147999999999993E-2</v>
      </c>
      <c r="L5" s="104">
        <f t="shared" si="2"/>
        <v>5.3449229999999993E-2</v>
      </c>
      <c r="M5" s="77" t="s">
        <v>50</v>
      </c>
      <c r="N5" s="107">
        <v>158.30000000000001</v>
      </c>
      <c r="O5" s="107">
        <v>81.8</v>
      </c>
      <c r="P5" s="107">
        <v>35.4</v>
      </c>
      <c r="Q5" s="82">
        <f>P5/(O5*2)</f>
        <v>0.21638141809290953</v>
      </c>
      <c r="R5" s="75"/>
    </row>
    <row r="6" spans="1:18">
      <c r="A6" s="75">
        <v>2237</v>
      </c>
      <c r="B6" s="106">
        <v>76.977500000000006</v>
      </c>
      <c r="C6" s="106">
        <v>0.92249999999999943</v>
      </c>
      <c r="D6" s="106">
        <v>1.1984021304926757</v>
      </c>
      <c r="E6" s="88">
        <v>44400</v>
      </c>
      <c r="F6" s="75" t="s">
        <v>54</v>
      </c>
      <c r="G6" s="105">
        <v>34.203200000000002</v>
      </c>
      <c r="H6" s="105">
        <v>-77.935199999999995</v>
      </c>
      <c r="I6" s="85">
        <v>76.977500000000006</v>
      </c>
      <c r="J6" s="85">
        <f t="shared" si="0"/>
        <v>1.8863638023959415</v>
      </c>
      <c r="K6" s="104">
        <f t="shared" si="1"/>
        <v>7.6977500000000004E-2</v>
      </c>
      <c r="L6" s="104">
        <f t="shared" si="2"/>
        <v>5.423518125E-2</v>
      </c>
      <c r="M6" s="77" t="s">
        <v>50</v>
      </c>
      <c r="N6" s="107">
        <v>195</v>
      </c>
      <c r="O6" s="107">
        <v>100.2</v>
      </c>
      <c r="P6" s="107">
        <v>44</v>
      </c>
      <c r="Q6" s="82">
        <f>P6/(O6*2)</f>
        <v>0.21956087824351297</v>
      </c>
      <c r="R6" s="75"/>
    </row>
    <row r="7" spans="1:18">
      <c r="A7" s="75">
        <v>2242</v>
      </c>
      <c r="B7" s="106">
        <v>29.863500000000002</v>
      </c>
      <c r="C7" s="106">
        <v>4.3499999999999872E-2</v>
      </c>
      <c r="D7" s="106">
        <v>0.14566276558340405</v>
      </c>
      <c r="E7" s="88">
        <v>44400</v>
      </c>
      <c r="F7" s="75" t="s">
        <v>54</v>
      </c>
      <c r="G7" s="105">
        <v>34.213729999999998</v>
      </c>
      <c r="H7" s="105">
        <v>-77.943708000000001</v>
      </c>
      <c r="I7" s="85">
        <v>29.863500000000002</v>
      </c>
      <c r="J7" s="85">
        <f t="shared" si="0"/>
        <v>1.4751407056532209</v>
      </c>
      <c r="K7" s="104">
        <f t="shared" si="1"/>
        <v>2.9863500000000001E-2</v>
      </c>
      <c r="L7" s="104">
        <f t="shared" si="2"/>
        <v>9.5946662500000033E-3</v>
      </c>
      <c r="M7" s="77" t="s">
        <v>50</v>
      </c>
      <c r="N7" s="107">
        <v>181.2</v>
      </c>
      <c r="O7" s="107">
        <v>94.6</v>
      </c>
      <c r="P7" s="107">
        <v>42.8</v>
      </c>
      <c r="Q7" s="82">
        <f>P7/(O7*2)</f>
        <v>0.22621564482029599</v>
      </c>
      <c r="R7" s="75"/>
    </row>
    <row r="8" spans="1:18">
      <c r="A8" s="75">
        <v>2243</v>
      </c>
      <c r="B8" s="106">
        <v>21.558999999999997</v>
      </c>
      <c r="C8" s="106">
        <v>0.24300000000000033</v>
      </c>
      <c r="D8" s="106">
        <v>1.127139477712326</v>
      </c>
      <c r="E8" s="88">
        <v>44400</v>
      </c>
      <c r="F8" s="75" t="s">
        <v>54</v>
      </c>
      <c r="G8" s="105">
        <v>34.213729999999998</v>
      </c>
      <c r="H8" s="105">
        <v>-77.943708000000001</v>
      </c>
      <c r="I8" s="85">
        <v>21.558999999999997</v>
      </c>
      <c r="J8" s="85">
        <f t="shared" si="0"/>
        <v>1.3336286125186909</v>
      </c>
      <c r="K8" s="104">
        <f t="shared" si="1"/>
        <v>2.1558999999999998E-2</v>
      </c>
      <c r="L8" s="104">
        <f t="shared" si="2"/>
        <v>1.7261524999999977E-3</v>
      </c>
      <c r="M8" s="77" t="s">
        <v>50</v>
      </c>
      <c r="N8" s="107">
        <v>109.8</v>
      </c>
      <c r="O8" s="107">
        <v>52.5</v>
      </c>
      <c r="P8" s="108" t="s">
        <v>59</v>
      </c>
      <c r="Q8" s="82"/>
      <c r="R8" s="75"/>
    </row>
    <row r="9" spans="1:18">
      <c r="A9" s="75">
        <v>2245</v>
      </c>
      <c r="B9" s="106">
        <v>335.5025</v>
      </c>
      <c r="C9" s="106">
        <v>0.6834999999999809</v>
      </c>
      <c r="D9" s="106">
        <v>0.20372426434973834</v>
      </c>
      <c r="E9" s="88">
        <v>44361</v>
      </c>
      <c r="F9" s="75" t="s">
        <v>54</v>
      </c>
      <c r="G9" s="105">
        <v>34.207239700000002</v>
      </c>
      <c r="H9" s="105">
        <v>-77.931353299999998</v>
      </c>
      <c r="I9" s="85">
        <v>335.5025</v>
      </c>
      <c r="J9" s="85">
        <f t="shared" si="0"/>
        <v>2.5256957606664403</v>
      </c>
      <c r="K9" s="104">
        <f t="shared" si="1"/>
        <v>0.33550249999999998</v>
      </c>
      <c r="L9" s="104">
        <f t="shared" si="2"/>
        <v>0.29918761874999994</v>
      </c>
      <c r="M9" s="77" t="s">
        <v>50</v>
      </c>
      <c r="N9" s="107">
        <v>264.39999999999998</v>
      </c>
      <c r="O9" s="107">
        <v>135.6</v>
      </c>
      <c r="P9" s="107">
        <v>68</v>
      </c>
      <c r="Q9" s="82">
        <f t="shared" ref="Q9:Q15" si="3">P9/(O9*2)</f>
        <v>0.2507374631268437</v>
      </c>
      <c r="R9" s="75"/>
    </row>
    <row r="10" spans="1:18">
      <c r="A10" s="75">
        <v>2246</v>
      </c>
      <c r="B10" s="106">
        <v>88.816499999999991</v>
      </c>
      <c r="C10" s="106">
        <v>0.15549999999999642</v>
      </c>
      <c r="D10" s="106">
        <v>0.17508008084083074</v>
      </c>
      <c r="E10" s="88">
        <v>44400</v>
      </c>
      <c r="F10" s="75" t="s">
        <v>54</v>
      </c>
      <c r="G10" s="105">
        <v>34.202675020000001</v>
      </c>
      <c r="H10" s="105">
        <v>-77.935230099999998</v>
      </c>
      <c r="I10" s="85">
        <v>88.816499999999991</v>
      </c>
      <c r="J10" s="85">
        <f t="shared" si="0"/>
        <v>1.9484936548921914</v>
      </c>
      <c r="K10" s="104">
        <f t="shared" si="1"/>
        <v>8.8816499999999993E-2</v>
      </c>
      <c r="L10" s="104">
        <f t="shared" si="2"/>
        <v>6.5452633749999989E-2</v>
      </c>
      <c r="M10" s="77" t="s">
        <v>50</v>
      </c>
      <c r="N10" s="107">
        <v>199.7</v>
      </c>
      <c r="O10" s="107">
        <v>101.2</v>
      </c>
      <c r="P10" s="107">
        <v>48.1</v>
      </c>
      <c r="Q10" s="82">
        <f t="shared" si="3"/>
        <v>0.23764822134387351</v>
      </c>
      <c r="R10" s="75"/>
    </row>
    <row r="11" spans="1:18">
      <c r="A11" s="75">
        <v>2277</v>
      </c>
      <c r="B11" s="106">
        <v>39.506500000000003</v>
      </c>
      <c r="C11" s="106">
        <v>7.4500000000000455E-2</v>
      </c>
      <c r="D11" s="106">
        <v>0.1885765633503359</v>
      </c>
      <c r="E11" s="88">
        <v>44474</v>
      </c>
      <c r="F11" s="75" t="s">
        <v>54</v>
      </c>
      <c r="G11" s="105">
        <v>34.213748000000002</v>
      </c>
      <c r="H11" s="105">
        <v>-77.943309999999997</v>
      </c>
      <c r="I11" s="85">
        <v>39.506500000000003</v>
      </c>
      <c r="J11" s="85">
        <f t="shared" si="0"/>
        <v>1.5966685559275429</v>
      </c>
      <c r="K11" s="104">
        <f t="shared" si="1"/>
        <v>3.95065E-2</v>
      </c>
      <c r="L11" s="104">
        <f t="shared" si="2"/>
        <v>1.8731408750000001E-2</v>
      </c>
      <c r="M11" s="77" t="s">
        <v>50</v>
      </c>
      <c r="N11" s="107">
        <v>129.4</v>
      </c>
      <c r="O11" s="107">
        <v>62.8</v>
      </c>
      <c r="P11" s="107">
        <v>28.8</v>
      </c>
      <c r="Q11" s="82">
        <f t="shared" si="3"/>
        <v>0.22929936305732485</v>
      </c>
      <c r="R11" s="75"/>
    </row>
    <row r="12" spans="1:18">
      <c r="A12" s="75">
        <v>2280</v>
      </c>
      <c r="B12" s="106">
        <v>91.883142857142857</v>
      </c>
      <c r="C12" s="106">
        <v>4.2535677941690127</v>
      </c>
      <c r="D12" s="106">
        <v>4.6293233578027815</v>
      </c>
      <c r="E12" s="88">
        <v>44474</v>
      </c>
      <c r="F12" s="75" t="s">
        <v>54</v>
      </c>
      <c r="G12" s="105">
        <v>34.213276</v>
      </c>
      <c r="H12" s="105">
        <v>-77.942617999999996</v>
      </c>
      <c r="I12" s="85">
        <v>91.883142857142857</v>
      </c>
      <c r="J12" s="85">
        <f t="shared" si="0"/>
        <v>1.9632358417925868</v>
      </c>
      <c r="K12" s="104">
        <f t="shared" si="1"/>
        <v>9.1883142857142858E-2</v>
      </c>
      <c r="L12" s="104">
        <f t="shared" si="2"/>
        <v>6.8358277857142866E-2</v>
      </c>
      <c r="M12" s="77" t="s">
        <v>50</v>
      </c>
      <c r="N12" s="107">
        <v>141.1</v>
      </c>
      <c r="O12" s="107">
        <v>69.400000000000006</v>
      </c>
      <c r="P12" s="107">
        <v>30</v>
      </c>
      <c r="Q12" s="82">
        <f t="shared" si="3"/>
        <v>0.21613832853025935</v>
      </c>
      <c r="R12" s="75"/>
    </row>
    <row r="13" spans="1:18">
      <c r="A13" s="75">
        <v>2281</v>
      </c>
      <c r="B13" s="106">
        <v>24.191000000000003</v>
      </c>
      <c r="C13" s="106">
        <v>0.52099999999999902</v>
      </c>
      <c r="D13" s="106">
        <v>2.1536935223843532</v>
      </c>
      <c r="E13" s="88">
        <v>44474</v>
      </c>
      <c r="F13" s="75" t="s">
        <v>54</v>
      </c>
      <c r="G13" s="105">
        <v>34.211210000000001</v>
      </c>
      <c r="H13" s="105">
        <v>-77.935970999999995</v>
      </c>
      <c r="I13" s="85">
        <v>24.191000000000003</v>
      </c>
      <c r="J13" s="85">
        <f t="shared" si="0"/>
        <v>1.3836538214625582</v>
      </c>
      <c r="K13" s="104">
        <f t="shared" si="1"/>
        <v>2.4191000000000004E-2</v>
      </c>
      <c r="L13" s="104">
        <f t="shared" si="2"/>
        <v>4.2199725000000004E-3</v>
      </c>
      <c r="M13" s="77" t="s">
        <v>50</v>
      </c>
      <c r="N13" s="107">
        <v>199.7</v>
      </c>
      <c r="O13" s="107">
        <v>101.8</v>
      </c>
      <c r="P13" s="107">
        <v>47</v>
      </c>
      <c r="Q13" s="82">
        <f t="shared" si="3"/>
        <v>0.23084479371316308</v>
      </c>
      <c r="R13" s="75"/>
    </row>
    <row r="14" spans="1:18">
      <c r="A14" s="75">
        <v>2282</v>
      </c>
      <c r="B14" s="106">
        <v>21.734999999999999</v>
      </c>
      <c r="C14" s="106">
        <v>0.16999999999999993</v>
      </c>
      <c r="D14" s="106">
        <v>0.78214860823556442</v>
      </c>
      <c r="E14" s="88">
        <v>44502</v>
      </c>
      <c r="F14" s="75" t="s">
        <v>54</v>
      </c>
      <c r="G14" s="105">
        <v>34.213732</v>
      </c>
      <c r="H14" s="105">
        <v>-77.943507999999994</v>
      </c>
      <c r="I14" s="85">
        <v>21.734999999999999</v>
      </c>
      <c r="J14" s="85">
        <f t="shared" si="0"/>
        <v>1.3371596445268559</v>
      </c>
      <c r="K14" s="104">
        <f t="shared" si="1"/>
        <v>2.1735000000000001E-2</v>
      </c>
      <c r="L14" s="104">
        <f t="shared" si="2"/>
        <v>1.8929124999999979E-3</v>
      </c>
      <c r="M14" s="77" t="s">
        <v>50</v>
      </c>
      <c r="N14" s="107">
        <v>105.7</v>
      </c>
      <c r="O14" s="107">
        <v>50.4</v>
      </c>
      <c r="P14" s="107">
        <v>22.8</v>
      </c>
      <c r="Q14" s="82">
        <f t="shared" si="3"/>
        <v>0.22619047619047619</v>
      </c>
      <c r="R14" s="75"/>
    </row>
    <row r="15" spans="1:18">
      <c r="A15" s="75">
        <v>2295</v>
      </c>
      <c r="B15" s="106">
        <v>68.811000000000007</v>
      </c>
      <c r="C15" s="106">
        <v>0.64800000000000324</v>
      </c>
      <c r="D15" s="106">
        <v>0.94170990103326968</v>
      </c>
      <c r="E15" s="88">
        <v>44483</v>
      </c>
      <c r="F15" s="75" t="s">
        <v>54</v>
      </c>
      <c r="G15" s="105">
        <v>34.200369000000002</v>
      </c>
      <c r="H15" s="105">
        <v>-77.933284999999998</v>
      </c>
      <c r="I15" s="85">
        <v>68.811000000000007</v>
      </c>
      <c r="J15" s="85">
        <f t="shared" si="0"/>
        <v>1.8376578693029566</v>
      </c>
      <c r="K15" s="104">
        <f t="shared" si="1"/>
        <v>6.8811000000000011E-2</v>
      </c>
      <c r="L15" s="104">
        <f t="shared" si="2"/>
        <v>4.6497422500000003E-2</v>
      </c>
      <c r="M15" s="77" t="s">
        <v>50</v>
      </c>
      <c r="N15" s="107">
        <v>189</v>
      </c>
      <c r="O15" s="107">
        <v>93</v>
      </c>
      <c r="P15" s="107">
        <v>40</v>
      </c>
      <c r="Q15" s="82">
        <f t="shared" si="3"/>
        <v>0.21505376344086022</v>
      </c>
      <c r="R15" s="75"/>
    </row>
    <row r="16" spans="1:18" s="76" customFormat="1">
      <c r="A16" s="76" t="s">
        <v>91</v>
      </c>
      <c r="B16" s="133"/>
      <c r="C16" s="133"/>
      <c r="D16" s="133"/>
      <c r="E16" s="89"/>
      <c r="I16" s="93"/>
      <c r="J16" s="86"/>
      <c r="K16" s="93"/>
      <c r="L16" s="93"/>
      <c r="M16" s="78"/>
      <c r="Q16" s="103"/>
    </row>
    <row r="17" spans="1:17" s="76" customFormat="1">
      <c r="A17" s="115">
        <v>2128</v>
      </c>
      <c r="B17" s="134">
        <v>938.74450000000002</v>
      </c>
      <c r="C17" s="134">
        <v>29.681500000000028</v>
      </c>
      <c r="D17" s="134">
        <v>3.1618294434747716</v>
      </c>
      <c r="E17" s="116">
        <v>44333</v>
      </c>
      <c r="F17" s="115" t="s">
        <v>51</v>
      </c>
      <c r="G17" s="123">
        <v>34.294736</v>
      </c>
      <c r="H17" s="123">
        <v>-78.474197500000002</v>
      </c>
      <c r="I17" s="117">
        <v>938.74450000000002</v>
      </c>
      <c r="J17" s="117">
        <f t="shared" ref="J17:J47" si="4">LOG10(I17)</f>
        <v>2.9725474055364347</v>
      </c>
      <c r="K17" s="118">
        <f t="shared" ref="K17:K47" si="5">I17/1000</f>
        <v>0.93874449999999998</v>
      </c>
      <c r="L17" s="118">
        <f t="shared" ref="L17:L47" si="6">(0.9475*I17-18.701)/1000</f>
        <v>0.87075941374999999</v>
      </c>
      <c r="M17" s="119" t="s">
        <v>50</v>
      </c>
      <c r="N17" s="130">
        <v>190.4</v>
      </c>
      <c r="O17" s="130">
        <v>107</v>
      </c>
      <c r="P17" s="130">
        <v>48.2</v>
      </c>
      <c r="Q17" s="120">
        <f t="shared" ref="Q17:Q29" si="7">P17/(O17*2)</f>
        <v>0.22523364485981309</v>
      </c>
    </row>
    <row r="18" spans="1:17" s="76" customFormat="1">
      <c r="A18" s="115">
        <v>2177</v>
      </c>
      <c r="B18" s="134">
        <v>304.86200000000002</v>
      </c>
      <c r="C18" s="134">
        <v>3.0840000000000032</v>
      </c>
      <c r="D18" s="134">
        <v>1.0116052509004083</v>
      </c>
      <c r="E18" s="116">
        <v>44431</v>
      </c>
      <c r="F18" s="115" t="s">
        <v>51</v>
      </c>
      <c r="G18" s="123">
        <v>34.303136299999998</v>
      </c>
      <c r="H18" s="123">
        <v>-78.553277699999995</v>
      </c>
      <c r="I18" s="117">
        <v>304.86200000000002</v>
      </c>
      <c r="J18" s="117">
        <f t="shared" si="4"/>
        <v>2.4841032944250641</v>
      </c>
      <c r="K18" s="118">
        <f t="shared" si="5"/>
        <v>0.30486200000000002</v>
      </c>
      <c r="L18" s="118">
        <f t="shared" si="6"/>
        <v>0.270155745</v>
      </c>
      <c r="M18" s="119" t="s">
        <v>50</v>
      </c>
      <c r="N18" s="130">
        <v>122.2</v>
      </c>
      <c r="O18" s="130">
        <v>60.8</v>
      </c>
      <c r="P18" s="130">
        <v>27.8</v>
      </c>
      <c r="Q18" s="120">
        <f t="shared" si="7"/>
        <v>0.22861842105263158</v>
      </c>
    </row>
    <row r="19" spans="1:17" s="76" customFormat="1">
      <c r="A19" s="115">
        <v>2202</v>
      </c>
      <c r="B19" s="134">
        <v>652.20100000000002</v>
      </c>
      <c r="C19" s="134">
        <v>2.4839999999999804</v>
      </c>
      <c r="D19" s="134">
        <v>0.38086418144099449</v>
      </c>
      <c r="E19" s="116">
        <v>44333</v>
      </c>
      <c r="F19" s="115" t="s">
        <v>51</v>
      </c>
      <c r="G19" s="123">
        <v>34.293796999999998</v>
      </c>
      <c r="H19" s="123">
        <v>-78.472964000000005</v>
      </c>
      <c r="I19" s="117">
        <v>652.20100000000002</v>
      </c>
      <c r="J19" s="117">
        <f t="shared" si="4"/>
        <v>2.8143814603609978</v>
      </c>
      <c r="K19" s="118">
        <f t="shared" si="5"/>
        <v>0.65220100000000003</v>
      </c>
      <c r="L19" s="118">
        <f t="shared" si="6"/>
        <v>0.59925944749999993</v>
      </c>
      <c r="M19" s="119" t="s">
        <v>50</v>
      </c>
      <c r="N19" s="130">
        <v>197.8</v>
      </c>
      <c r="O19" s="130">
        <v>103.6</v>
      </c>
      <c r="P19" s="130">
        <v>46.8</v>
      </c>
      <c r="Q19" s="120">
        <f t="shared" si="7"/>
        <v>0.22586872586872586</v>
      </c>
    </row>
    <row r="20" spans="1:17" s="76" customFormat="1">
      <c r="A20" s="115">
        <v>2211</v>
      </c>
      <c r="B20" s="134">
        <v>215.54149999999998</v>
      </c>
      <c r="C20" s="134">
        <v>2.0174999999999983</v>
      </c>
      <c r="D20" s="134">
        <v>0.93601464219187414</v>
      </c>
      <c r="E20" s="116">
        <v>44333</v>
      </c>
      <c r="F20" s="115" t="s">
        <v>51</v>
      </c>
      <c r="G20" s="123">
        <v>34.293880299999998</v>
      </c>
      <c r="H20" s="123">
        <v>-78.549432499999995</v>
      </c>
      <c r="I20" s="117">
        <v>215.54149999999998</v>
      </c>
      <c r="J20" s="117">
        <f t="shared" si="4"/>
        <v>2.3335309008810063</v>
      </c>
      <c r="K20" s="118">
        <f t="shared" si="5"/>
        <v>0.2155415</v>
      </c>
      <c r="L20" s="118">
        <f t="shared" si="6"/>
        <v>0.18552457125000002</v>
      </c>
      <c r="M20" s="119" t="s">
        <v>53</v>
      </c>
      <c r="N20" s="130">
        <v>115.1</v>
      </c>
      <c r="O20" s="130">
        <v>57.6</v>
      </c>
      <c r="P20" s="130">
        <v>24.9</v>
      </c>
      <c r="Q20" s="120">
        <f t="shared" si="7"/>
        <v>0.21614583333333331</v>
      </c>
    </row>
    <row r="21" spans="1:17" s="76" customFormat="1">
      <c r="A21" s="115">
        <v>2212</v>
      </c>
      <c r="B21" s="134">
        <v>940.76499999999999</v>
      </c>
      <c r="C21" s="134">
        <v>0.84500000000002728</v>
      </c>
      <c r="D21" s="134">
        <v>8.9820518407894345E-2</v>
      </c>
      <c r="E21" s="116">
        <v>44334</v>
      </c>
      <c r="F21" s="115" t="s">
        <v>51</v>
      </c>
      <c r="G21" s="123">
        <v>34.297787</v>
      </c>
      <c r="H21" s="123">
        <v>-78.477428000000003</v>
      </c>
      <c r="I21" s="117">
        <v>940.76499999999999</v>
      </c>
      <c r="J21" s="117">
        <f t="shared" si="4"/>
        <v>2.9734811516427588</v>
      </c>
      <c r="K21" s="118">
        <f t="shared" si="5"/>
        <v>0.94076499999999996</v>
      </c>
      <c r="L21" s="118">
        <f t="shared" si="6"/>
        <v>0.87267383749999994</v>
      </c>
      <c r="M21" s="119" t="s">
        <v>50</v>
      </c>
      <c r="N21" s="130">
        <v>210</v>
      </c>
      <c r="O21" s="130">
        <v>113</v>
      </c>
      <c r="P21" s="130">
        <v>58</v>
      </c>
      <c r="Q21" s="120">
        <f t="shared" si="7"/>
        <v>0.25663716814159293</v>
      </c>
    </row>
    <row r="22" spans="1:17" s="76" customFormat="1">
      <c r="A22" s="115">
        <v>2218</v>
      </c>
      <c r="B22" s="134">
        <v>920.55349999999999</v>
      </c>
      <c r="C22" s="134">
        <v>1.0254999999999654</v>
      </c>
      <c r="D22" s="134">
        <v>0.11140036945163595</v>
      </c>
      <c r="E22" s="116">
        <v>44333</v>
      </c>
      <c r="F22" s="115" t="s">
        <v>51</v>
      </c>
      <c r="G22" s="123">
        <v>34.294727999999999</v>
      </c>
      <c r="H22" s="123">
        <v>-78.474632999999997</v>
      </c>
      <c r="I22" s="117">
        <v>920.55349999999999</v>
      </c>
      <c r="J22" s="117">
        <f t="shared" si="4"/>
        <v>2.9640490335565999</v>
      </c>
      <c r="K22" s="118">
        <f t="shared" si="5"/>
        <v>0.92055350000000002</v>
      </c>
      <c r="L22" s="118">
        <f t="shared" si="6"/>
        <v>0.85352344125000001</v>
      </c>
      <c r="M22" s="119" t="s">
        <v>50</v>
      </c>
      <c r="N22" s="130">
        <v>206</v>
      </c>
      <c r="O22" s="130">
        <v>117.1</v>
      </c>
      <c r="P22" s="130">
        <v>50.9</v>
      </c>
      <c r="Q22" s="120">
        <f t="shared" si="7"/>
        <v>0.21733561058923997</v>
      </c>
    </row>
    <row r="23" spans="1:17" s="76" customFormat="1">
      <c r="A23" s="115">
        <v>2219</v>
      </c>
      <c r="B23" s="134">
        <v>550.51549999999997</v>
      </c>
      <c r="C23" s="134">
        <v>1.2115000000000009</v>
      </c>
      <c r="D23" s="134">
        <v>0.22006646497691726</v>
      </c>
      <c r="E23" s="116">
        <v>44333</v>
      </c>
      <c r="F23" s="115" t="s">
        <v>51</v>
      </c>
      <c r="G23" s="123">
        <v>34.294727999999999</v>
      </c>
      <c r="H23" s="123">
        <v>-78.474301999999994</v>
      </c>
      <c r="I23" s="117">
        <v>550.51549999999997</v>
      </c>
      <c r="J23" s="117">
        <f t="shared" si="4"/>
        <v>2.7407695512273049</v>
      </c>
      <c r="K23" s="118">
        <f t="shared" si="5"/>
        <v>0.55051549999999994</v>
      </c>
      <c r="L23" s="121">
        <f t="shared" si="6"/>
        <v>0.50291243624999993</v>
      </c>
      <c r="M23" s="122" t="s">
        <v>50</v>
      </c>
      <c r="N23" s="131">
        <v>134</v>
      </c>
      <c r="O23" s="131">
        <v>68</v>
      </c>
      <c r="P23" s="130">
        <v>31.8</v>
      </c>
      <c r="Q23" s="120">
        <f t="shared" si="7"/>
        <v>0.23382352941176471</v>
      </c>
    </row>
    <row r="24" spans="1:17" s="76" customFormat="1">
      <c r="A24" s="115">
        <v>2220</v>
      </c>
      <c r="B24" s="134">
        <v>945.87699999999995</v>
      </c>
      <c r="C24" s="134">
        <v>29.709000000000003</v>
      </c>
      <c r="D24" s="134">
        <v>3.1408946406350937</v>
      </c>
      <c r="E24" s="116">
        <v>44333</v>
      </c>
      <c r="F24" s="115" t="s">
        <v>51</v>
      </c>
      <c r="G24" s="123">
        <v>34.308266000000003</v>
      </c>
      <c r="H24" s="123">
        <v>-78.550303999999997</v>
      </c>
      <c r="I24" s="117">
        <v>945.87699999999995</v>
      </c>
      <c r="J24" s="117">
        <f t="shared" si="4"/>
        <v>2.9758346652661434</v>
      </c>
      <c r="K24" s="118">
        <f t="shared" si="5"/>
        <v>0.94587699999999997</v>
      </c>
      <c r="L24" s="118">
        <f t="shared" si="6"/>
        <v>0.87751745749999999</v>
      </c>
      <c r="M24" s="119" t="s">
        <v>50</v>
      </c>
      <c r="N24" s="130">
        <v>281.7</v>
      </c>
      <c r="O24" s="130">
        <v>147.5</v>
      </c>
      <c r="P24" s="130">
        <v>69.599999999999994</v>
      </c>
      <c r="Q24" s="120">
        <f t="shared" si="7"/>
        <v>0.23593220338983048</v>
      </c>
    </row>
    <row r="25" spans="1:17" s="76" customFormat="1">
      <c r="A25" s="115">
        <v>2221</v>
      </c>
      <c r="B25" s="134">
        <v>187.10050000000001</v>
      </c>
      <c r="C25" s="134">
        <v>0.78949999999998965</v>
      </c>
      <c r="D25" s="134">
        <v>0.42196573499268558</v>
      </c>
      <c r="E25" s="116">
        <v>44333</v>
      </c>
      <c r="F25" s="115" t="s">
        <v>51</v>
      </c>
      <c r="G25" s="123">
        <v>34.3033888</v>
      </c>
      <c r="H25" s="123">
        <v>-78.552898499999998</v>
      </c>
      <c r="I25" s="117">
        <v>187.10050000000001</v>
      </c>
      <c r="J25" s="117">
        <f t="shared" si="4"/>
        <v>2.2720749480930125</v>
      </c>
      <c r="K25" s="118">
        <f t="shared" si="5"/>
        <v>0.1871005</v>
      </c>
      <c r="L25" s="118">
        <f t="shared" si="6"/>
        <v>0.15857672375000001</v>
      </c>
      <c r="M25" s="119" t="s">
        <v>50</v>
      </c>
      <c r="N25" s="130">
        <v>160.1</v>
      </c>
      <c r="O25" s="130">
        <v>81.5</v>
      </c>
      <c r="P25" s="130">
        <v>37.9</v>
      </c>
      <c r="Q25" s="120">
        <f t="shared" si="7"/>
        <v>0.23251533742331287</v>
      </c>
    </row>
    <row r="26" spans="1:17" s="76" customFormat="1">
      <c r="A26" s="115">
        <v>2222</v>
      </c>
      <c r="B26" s="134">
        <v>526.1869999999999</v>
      </c>
      <c r="C26" s="134">
        <v>10.545999999999992</v>
      </c>
      <c r="D26" s="134">
        <v>2.0042304351874893</v>
      </c>
      <c r="E26" s="116">
        <v>44333</v>
      </c>
      <c r="F26" s="115" t="s">
        <v>51</v>
      </c>
      <c r="G26" s="123">
        <v>34.298856100000002</v>
      </c>
      <c r="H26" s="123">
        <v>-78.553762500000005</v>
      </c>
      <c r="I26" s="117">
        <v>526.1869999999999</v>
      </c>
      <c r="J26" s="117">
        <f t="shared" si="4"/>
        <v>2.7211401141829659</v>
      </c>
      <c r="K26" s="118">
        <f t="shared" si="5"/>
        <v>0.52618699999999985</v>
      </c>
      <c r="L26" s="118">
        <f t="shared" si="6"/>
        <v>0.47986118249999987</v>
      </c>
      <c r="M26" s="119" t="s">
        <v>53</v>
      </c>
      <c r="N26" s="130">
        <v>241.4</v>
      </c>
      <c r="O26" s="130">
        <v>128.6</v>
      </c>
      <c r="P26" s="130">
        <v>58.6</v>
      </c>
      <c r="Q26" s="120">
        <f t="shared" si="7"/>
        <v>0.22783825816485226</v>
      </c>
    </row>
    <row r="27" spans="1:17" s="76" customFormat="1">
      <c r="A27" s="115">
        <v>2225</v>
      </c>
      <c r="B27" s="134">
        <v>459.73849999999999</v>
      </c>
      <c r="C27" s="134">
        <v>7.7384999999999877</v>
      </c>
      <c r="D27" s="134">
        <v>1.6832394937556865</v>
      </c>
      <c r="E27" s="116">
        <v>44333</v>
      </c>
      <c r="F27" s="115" t="s">
        <v>51</v>
      </c>
      <c r="G27" s="123">
        <v>34.290376600000002</v>
      </c>
      <c r="H27" s="123">
        <v>-78.472400100000002</v>
      </c>
      <c r="I27" s="117">
        <v>459.73849999999999</v>
      </c>
      <c r="J27" s="117">
        <f t="shared" si="4"/>
        <v>2.6625108745082517</v>
      </c>
      <c r="K27" s="118">
        <f t="shared" si="5"/>
        <v>0.45973849999999999</v>
      </c>
      <c r="L27" s="121">
        <f t="shared" si="6"/>
        <v>0.41690122874999996</v>
      </c>
      <c r="M27" s="122" t="s">
        <v>50</v>
      </c>
      <c r="N27" s="131">
        <v>145.80000000000001</v>
      </c>
      <c r="O27" s="131">
        <v>75.400000000000006</v>
      </c>
      <c r="P27" s="130">
        <v>32</v>
      </c>
      <c r="Q27" s="120">
        <f t="shared" si="7"/>
        <v>0.21220159151193632</v>
      </c>
    </row>
    <row r="28" spans="1:17" s="76" customFormat="1">
      <c r="A28" s="115">
        <v>2226</v>
      </c>
      <c r="B28" s="134">
        <v>216.22649999999999</v>
      </c>
      <c r="C28" s="134">
        <v>6.9814999999999969</v>
      </c>
      <c r="D28" s="134">
        <v>3.2287901806670307</v>
      </c>
      <c r="E28" s="116">
        <v>44335</v>
      </c>
      <c r="F28" s="115" t="s">
        <v>51</v>
      </c>
      <c r="G28" s="123">
        <v>34.283321000000001</v>
      </c>
      <c r="H28" s="123">
        <v>-78.557209999999998</v>
      </c>
      <c r="I28" s="117">
        <v>216.22649999999999</v>
      </c>
      <c r="J28" s="117">
        <f t="shared" si="4"/>
        <v>2.3349089185650311</v>
      </c>
      <c r="K28" s="118">
        <f t="shared" si="5"/>
        <v>0.21622649999999999</v>
      </c>
      <c r="L28" s="118">
        <f t="shared" si="6"/>
        <v>0.18617360875</v>
      </c>
      <c r="M28" s="119" t="s">
        <v>50</v>
      </c>
      <c r="N28" s="130">
        <v>283</v>
      </c>
      <c r="O28" s="130">
        <v>148.5</v>
      </c>
      <c r="P28" s="130">
        <v>78</v>
      </c>
      <c r="Q28" s="120">
        <f t="shared" si="7"/>
        <v>0.26262626262626265</v>
      </c>
    </row>
    <row r="29" spans="1:17" s="76" customFormat="1">
      <c r="A29" s="115">
        <v>2227</v>
      </c>
      <c r="B29" s="134">
        <v>738.33050000000003</v>
      </c>
      <c r="C29" s="134">
        <v>0.50450000000000728</v>
      </c>
      <c r="D29" s="134">
        <v>6.832983331990311E-2</v>
      </c>
      <c r="E29" s="116">
        <v>44333</v>
      </c>
      <c r="F29" s="115" t="s">
        <v>51</v>
      </c>
      <c r="G29" s="123">
        <v>34.294727999999999</v>
      </c>
      <c r="H29" s="123">
        <v>-78.474632999999997</v>
      </c>
      <c r="I29" s="117">
        <v>738.33050000000003</v>
      </c>
      <c r="J29" s="117">
        <f t="shared" si="4"/>
        <v>2.868250809243408</v>
      </c>
      <c r="K29" s="118">
        <f t="shared" si="5"/>
        <v>0.7383305</v>
      </c>
      <c r="L29" s="118">
        <f t="shared" si="6"/>
        <v>0.68086714874999998</v>
      </c>
      <c r="M29" s="119" t="s">
        <v>50</v>
      </c>
      <c r="N29" s="130">
        <v>169.8</v>
      </c>
      <c r="O29" s="130">
        <v>84.6</v>
      </c>
      <c r="P29" s="130">
        <v>36.6</v>
      </c>
      <c r="Q29" s="120">
        <f t="shared" si="7"/>
        <v>0.21631205673758869</v>
      </c>
    </row>
    <row r="30" spans="1:17" s="76" customFormat="1">
      <c r="A30" s="115">
        <v>2228</v>
      </c>
      <c r="B30" s="134">
        <v>492.91449999999998</v>
      </c>
      <c r="C30" s="134">
        <v>5.9904999999999973</v>
      </c>
      <c r="D30" s="134">
        <v>1.2153223327777936</v>
      </c>
      <c r="E30" s="116">
        <v>44333</v>
      </c>
      <c r="F30" s="115" t="s">
        <v>51</v>
      </c>
      <c r="G30" s="123">
        <v>34.293519699999997</v>
      </c>
      <c r="H30" s="123">
        <v>-78.472954299999998</v>
      </c>
      <c r="I30" s="117">
        <v>492.91449999999998</v>
      </c>
      <c r="J30" s="117">
        <f t="shared" si="4"/>
        <v>2.6927715939253951</v>
      </c>
      <c r="K30" s="118">
        <f t="shared" si="5"/>
        <v>0.49291449999999998</v>
      </c>
      <c r="L30" s="118">
        <f t="shared" si="6"/>
        <v>0.44833548874999996</v>
      </c>
      <c r="M30" s="119" t="s">
        <v>53</v>
      </c>
      <c r="N30" s="130">
        <v>160</v>
      </c>
      <c r="O30" s="130">
        <v>80.650000000000006</v>
      </c>
      <c r="P30" s="132" t="s">
        <v>94</v>
      </c>
      <c r="Q30" s="120"/>
    </row>
    <row r="31" spans="1:17" s="76" customFormat="1">
      <c r="A31" s="115">
        <v>2229</v>
      </c>
      <c r="B31" s="134">
        <v>277.67849999999999</v>
      </c>
      <c r="C31" s="134">
        <v>1.9644999999999868</v>
      </c>
      <c r="D31" s="134">
        <v>0.70747285079687006</v>
      </c>
      <c r="E31" s="116">
        <v>44335</v>
      </c>
      <c r="F31" s="115" t="s">
        <v>51</v>
      </c>
      <c r="G31" s="123">
        <v>34.289203322778498</v>
      </c>
      <c r="H31" s="123">
        <v>-78.547712875559796</v>
      </c>
      <c r="I31" s="117">
        <v>277.67849999999999</v>
      </c>
      <c r="J31" s="117">
        <f t="shared" si="4"/>
        <v>2.4435422546410193</v>
      </c>
      <c r="K31" s="118">
        <f t="shared" si="5"/>
        <v>0.27767849999999999</v>
      </c>
      <c r="L31" s="118">
        <f t="shared" si="6"/>
        <v>0.24439937875000001</v>
      </c>
      <c r="M31" s="119" t="s">
        <v>50</v>
      </c>
      <c r="N31" s="130">
        <v>147</v>
      </c>
      <c r="O31" s="130">
        <v>73.25</v>
      </c>
      <c r="P31" s="130">
        <v>32.200000000000003</v>
      </c>
      <c r="Q31" s="120">
        <f t="shared" ref="Q31:Q38" si="8">P31/(O31*2)</f>
        <v>0.21979522184300343</v>
      </c>
    </row>
    <row r="32" spans="1:17" s="76" customFormat="1">
      <c r="A32" s="115">
        <v>2230</v>
      </c>
      <c r="B32" s="134">
        <v>359.98474999999996</v>
      </c>
      <c r="C32" s="134">
        <v>10.036051175014009</v>
      </c>
      <c r="D32" s="134">
        <v>2.7879100920286235</v>
      </c>
      <c r="E32" s="116">
        <v>44335</v>
      </c>
      <c r="F32" s="115" t="s">
        <v>51</v>
      </c>
      <c r="G32" s="123">
        <v>34.289203322778498</v>
      </c>
      <c r="H32" s="123">
        <v>-78.547712875559796</v>
      </c>
      <c r="I32" s="117">
        <v>359.98475000000002</v>
      </c>
      <c r="J32" s="117">
        <f t="shared" si="4"/>
        <v>2.5562841031808108</v>
      </c>
      <c r="K32" s="118">
        <f t="shared" si="5"/>
        <v>0.35998475000000002</v>
      </c>
      <c r="L32" s="121">
        <f t="shared" si="6"/>
        <v>0.32238455062499999</v>
      </c>
      <c r="M32" s="122" t="s">
        <v>53</v>
      </c>
      <c r="N32" s="131">
        <v>111.5</v>
      </c>
      <c r="O32" s="131">
        <v>58.5</v>
      </c>
      <c r="P32" s="130">
        <v>28.8</v>
      </c>
      <c r="Q32" s="120">
        <f t="shared" si="8"/>
        <v>0.24615384615384617</v>
      </c>
    </row>
    <row r="33" spans="1:17" s="76" customFormat="1">
      <c r="A33" s="115">
        <v>2232</v>
      </c>
      <c r="B33" s="134">
        <v>538.3125</v>
      </c>
      <c r="C33" s="134">
        <v>3.11850000000004</v>
      </c>
      <c r="D33" s="134">
        <v>0.57931034482759358</v>
      </c>
      <c r="E33" s="116">
        <v>44431</v>
      </c>
      <c r="F33" s="115" t="s">
        <v>51</v>
      </c>
      <c r="G33" s="123">
        <v>34.269485799999998</v>
      </c>
      <c r="H33" s="123">
        <v>-78.529881500000002</v>
      </c>
      <c r="I33" s="117">
        <v>538.3125</v>
      </c>
      <c r="J33" s="117">
        <f t="shared" si="4"/>
        <v>2.7310344645602438</v>
      </c>
      <c r="K33" s="118">
        <f t="shared" si="5"/>
        <v>0.53831249999999997</v>
      </c>
      <c r="L33" s="118">
        <f t="shared" si="6"/>
        <v>0.49135009374999999</v>
      </c>
      <c r="M33" s="119" t="s">
        <v>50</v>
      </c>
      <c r="N33" s="130">
        <v>188.2</v>
      </c>
      <c r="O33" s="130">
        <v>93.5</v>
      </c>
      <c r="P33" s="130">
        <v>41</v>
      </c>
      <c r="Q33" s="120">
        <f t="shared" si="8"/>
        <v>0.21925133689839571</v>
      </c>
    </row>
    <row r="34" spans="1:17" s="76" customFormat="1">
      <c r="A34" s="115">
        <v>2233</v>
      </c>
      <c r="B34" s="134">
        <v>152.16900000000001</v>
      </c>
      <c r="C34" s="134">
        <v>0.39300000000000068</v>
      </c>
      <c r="D34" s="134">
        <v>0.25826548114267733</v>
      </c>
      <c r="E34" s="116">
        <v>44334</v>
      </c>
      <c r="F34" s="115" t="s">
        <v>51</v>
      </c>
      <c r="G34" s="123">
        <v>34.280016993175302</v>
      </c>
      <c r="H34" s="123">
        <v>-78.539994395153201</v>
      </c>
      <c r="I34" s="117">
        <v>152.16900000000001</v>
      </c>
      <c r="J34" s="117">
        <f t="shared" si="4"/>
        <v>2.1823261865987722</v>
      </c>
      <c r="K34" s="118">
        <f t="shared" si="5"/>
        <v>0.152169</v>
      </c>
      <c r="L34" s="118">
        <f t="shared" si="6"/>
        <v>0.12547912750000004</v>
      </c>
      <c r="M34" s="119" t="s">
        <v>50</v>
      </c>
      <c r="N34" s="130">
        <v>136.25</v>
      </c>
      <c r="O34" s="130">
        <v>67.5</v>
      </c>
      <c r="P34" s="130">
        <v>28.4</v>
      </c>
      <c r="Q34" s="120">
        <f t="shared" si="8"/>
        <v>0.21037037037037035</v>
      </c>
    </row>
    <row r="35" spans="1:17" s="76" customFormat="1">
      <c r="A35" s="115">
        <v>2234</v>
      </c>
      <c r="B35" s="134">
        <v>659.49450000000002</v>
      </c>
      <c r="C35" s="134">
        <v>4.1845000000000141</v>
      </c>
      <c r="D35" s="134">
        <v>0.63450112169244988</v>
      </c>
      <c r="E35" s="116">
        <v>44335</v>
      </c>
      <c r="F35" s="115" t="s">
        <v>51</v>
      </c>
      <c r="G35" s="123">
        <v>34.268378666031801</v>
      </c>
      <c r="H35" s="123">
        <v>-78.527964612885</v>
      </c>
      <c r="I35" s="117">
        <v>659.49450000000002</v>
      </c>
      <c r="J35" s="117">
        <f t="shared" si="4"/>
        <v>2.819211178002762</v>
      </c>
      <c r="K35" s="118">
        <f t="shared" si="5"/>
        <v>0.65949449999999998</v>
      </c>
      <c r="L35" s="118">
        <f t="shared" si="6"/>
        <v>0.60617003874999997</v>
      </c>
      <c r="M35" s="119" t="s">
        <v>50</v>
      </c>
      <c r="N35" s="130">
        <v>248</v>
      </c>
      <c r="O35" s="130">
        <v>135</v>
      </c>
      <c r="P35" s="130">
        <v>61</v>
      </c>
      <c r="Q35" s="120">
        <f t="shared" si="8"/>
        <v>0.22592592592592592</v>
      </c>
    </row>
    <row r="36" spans="1:17" s="76" customFormat="1">
      <c r="A36" s="115">
        <v>2235</v>
      </c>
      <c r="B36" s="134">
        <v>220.1755</v>
      </c>
      <c r="C36" s="134">
        <v>1.1574999999999989</v>
      </c>
      <c r="D36" s="134">
        <v>0.52571698485980445</v>
      </c>
      <c r="E36" s="116">
        <v>44335</v>
      </c>
      <c r="F36" s="115" t="s">
        <v>51</v>
      </c>
      <c r="G36" s="123">
        <v>34.280043588714499</v>
      </c>
      <c r="H36" s="123">
        <v>-78.5399461153944</v>
      </c>
      <c r="I36" s="117">
        <v>220.1755</v>
      </c>
      <c r="J36" s="117">
        <f t="shared" si="4"/>
        <v>2.3427689912625316</v>
      </c>
      <c r="K36" s="118">
        <f t="shared" si="5"/>
        <v>0.2201755</v>
      </c>
      <c r="L36" s="118">
        <f t="shared" si="6"/>
        <v>0.18991528625000001</v>
      </c>
      <c r="M36" s="119" t="s">
        <v>50</v>
      </c>
      <c r="N36" s="130">
        <v>142.80000000000001</v>
      </c>
      <c r="O36" s="130">
        <v>70</v>
      </c>
      <c r="P36" s="130">
        <v>31.5</v>
      </c>
      <c r="Q36" s="120">
        <f t="shared" si="8"/>
        <v>0.22500000000000001</v>
      </c>
    </row>
    <row r="37" spans="1:17" s="76" customFormat="1">
      <c r="A37" s="115">
        <v>2239</v>
      </c>
      <c r="B37" s="134">
        <v>822.5675</v>
      </c>
      <c r="C37" s="134">
        <v>22.47950000000003</v>
      </c>
      <c r="D37" s="134">
        <v>2.7328456327292328</v>
      </c>
      <c r="E37" s="116">
        <v>44334</v>
      </c>
      <c r="F37" s="115" t="s">
        <v>51</v>
      </c>
      <c r="G37" s="123">
        <v>34.293405929999999</v>
      </c>
      <c r="H37" s="123">
        <v>-78.473472299999997</v>
      </c>
      <c r="I37" s="117">
        <v>822.5675</v>
      </c>
      <c r="J37" s="117">
        <f t="shared" si="4"/>
        <v>2.9151715463480961</v>
      </c>
      <c r="K37" s="118">
        <f t="shared" si="5"/>
        <v>0.82256750000000001</v>
      </c>
      <c r="L37" s="118">
        <f t="shared" si="6"/>
        <v>0.76068170624999998</v>
      </c>
      <c r="M37" s="119" t="s">
        <v>50</v>
      </c>
      <c r="N37" s="130">
        <v>187.5</v>
      </c>
      <c r="O37" s="130">
        <v>105.5</v>
      </c>
      <c r="P37" s="130">
        <v>52.3</v>
      </c>
      <c r="Q37" s="120">
        <f t="shared" si="8"/>
        <v>0.24786729857819903</v>
      </c>
    </row>
    <row r="38" spans="1:17" s="76" customFormat="1">
      <c r="A38" s="115">
        <v>2240</v>
      </c>
      <c r="B38" s="134">
        <v>438.52699999999999</v>
      </c>
      <c r="C38" s="134">
        <v>3.8770000000000095</v>
      </c>
      <c r="D38" s="134">
        <v>0.88409607618231256</v>
      </c>
      <c r="E38" s="116">
        <v>44432</v>
      </c>
      <c r="F38" s="115" t="s">
        <v>51</v>
      </c>
      <c r="G38" s="123">
        <v>34.290164699999998</v>
      </c>
      <c r="H38" s="123">
        <v>-78.472245900000004</v>
      </c>
      <c r="I38" s="117">
        <v>438.52699999999999</v>
      </c>
      <c r="J38" s="117">
        <f t="shared" si="4"/>
        <v>2.6419963379301596</v>
      </c>
      <c r="K38" s="118">
        <f t="shared" si="5"/>
        <v>0.438527</v>
      </c>
      <c r="L38" s="118">
        <f t="shared" si="6"/>
        <v>0.39680333249999994</v>
      </c>
      <c r="M38" s="119" t="s">
        <v>50</v>
      </c>
      <c r="N38" s="130">
        <v>162.19999999999999</v>
      </c>
      <c r="O38" s="130">
        <v>84.3</v>
      </c>
      <c r="P38" s="130">
        <v>35.6</v>
      </c>
      <c r="Q38" s="120">
        <f t="shared" si="8"/>
        <v>0.21115065243179124</v>
      </c>
    </row>
    <row r="39" spans="1:17" s="76" customFormat="1">
      <c r="A39" s="115">
        <v>2241</v>
      </c>
      <c r="B39" s="134">
        <v>526.40149999999994</v>
      </c>
      <c r="C39" s="134">
        <v>2.5825000000000387</v>
      </c>
      <c r="D39" s="134">
        <v>0.49059510658689975</v>
      </c>
      <c r="E39" s="116">
        <v>44334</v>
      </c>
      <c r="F39" s="115" t="s">
        <v>51</v>
      </c>
      <c r="G39" s="123">
        <v>34.295352000000001</v>
      </c>
      <c r="H39" s="123">
        <v>-78.475183999999999</v>
      </c>
      <c r="I39" s="117">
        <v>526.40149999999994</v>
      </c>
      <c r="J39" s="117">
        <f t="shared" si="4"/>
        <v>2.7213171181454028</v>
      </c>
      <c r="K39" s="118">
        <f t="shared" si="5"/>
        <v>0.52640149999999997</v>
      </c>
      <c r="L39" s="118">
        <f t="shared" si="6"/>
        <v>0.48006442124999993</v>
      </c>
      <c r="M39" s="119" t="s">
        <v>53</v>
      </c>
      <c r="N39" s="130">
        <v>175</v>
      </c>
      <c r="O39" s="130">
        <v>89</v>
      </c>
      <c r="P39" s="132" t="s">
        <v>94</v>
      </c>
      <c r="Q39" s="120"/>
    </row>
    <row r="40" spans="1:17" s="76" customFormat="1">
      <c r="A40" s="115">
        <v>2247</v>
      </c>
      <c r="B40" s="134">
        <v>732.73250000000007</v>
      </c>
      <c r="C40" s="134">
        <v>6.4264999999999759</v>
      </c>
      <c r="D40" s="134">
        <v>0.87705949988569842</v>
      </c>
      <c r="E40" s="116">
        <v>44334</v>
      </c>
      <c r="F40" s="115" t="s">
        <v>51</v>
      </c>
      <c r="G40" s="123">
        <v>34.270247525558901</v>
      </c>
      <c r="H40" s="123">
        <v>-78.530331427079503</v>
      </c>
      <c r="I40" s="117">
        <v>732.73250000000007</v>
      </c>
      <c r="J40" s="117">
        <f t="shared" si="4"/>
        <v>2.8649454548904929</v>
      </c>
      <c r="K40" s="118">
        <f t="shared" si="5"/>
        <v>0.73273250000000012</v>
      </c>
      <c r="L40" s="118">
        <f t="shared" si="6"/>
        <v>0.67556304374999998</v>
      </c>
      <c r="M40" s="119" t="s">
        <v>50</v>
      </c>
      <c r="N40" s="130">
        <v>257</v>
      </c>
      <c r="O40" s="130">
        <v>133.5</v>
      </c>
      <c r="P40" s="130">
        <v>62</v>
      </c>
      <c r="Q40" s="120">
        <f t="shared" ref="Q40:Q47" si="9">P40/(O40*2)</f>
        <v>0.23220973782771537</v>
      </c>
    </row>
    <row r="41" spans="1:17" s="76" customFormat="1">
      <c r="A41" s="115">
        <v>2248</v>
      </c>
      <c r="B41" s="134">
        <v>617.94949999999994</v>
      </c>
      <c r="C41" s="134">
        <v>0.22449999999997772</v>
      </c>
      <c r="D41" s="134">
        <v>3.6329829541083491E-2</v>
      </c>
      <c r="E41" s="116">
        <v>44431</v>
      </c>
      <c r="F41" s="115" t="s">
        <v>51</v>
      </c>
      <c r="G41" s="123">
        <v>34.317500000000003</v>
      </c>
      <c r="H41" s="123">
        <v>-78.532945999999995</v>
      </c>
      <c r="I41" s="117">
        <v>617.94949999999994</v>
      </c>
      <c r="J41" s="117">
        <f t="shared" si="4"/>
        <v>2.790952985173818</v>
      </c>
      <c r="K41" s="118">
        <f t="shared" si="5"/>
        <v>0.61794949999999993</v>
      </c>
      <c r="L41" s="118">
        <f t="shared" si="6"/>
        <v>0.56680615125</v>
      </c>
      <c r="M41" s="119" t="s">
        <v>53</v>
      </c>
      <c r="N41" s="130">
        <v>214.2</v>
      </c>
      <c r="O41" s="130">
        <v>110.9</v>
      </c>
      <c r="P41" s="130">
        <v>50.1</v>
      </c>
      <c r="Q41" s="120">
        <f t="shared" si="9"/>
        <v>0.22587917042380523</v>
      </c>
    </row>
    <row r="42" spans="1:17" s="76" customFormat="1">
      <c r="A42" s="115">
        <v>2249</v>
      </c>
      <c r="B42" s="134">
        <v>644.63274999999999</v>
      </c>
      <c r="C42" s="134">
        <v>4.1097149764308494</v>
      </c>
      <c r="D42" s="134">
        <v>0.63752810828038908</v>
      </c>
      <c r="E42" s="116">
        <v>44431</v>
      </c>
      <c r="F42" s="115" t="s">
        <v>51</v>
      </c>
      <c r="G42" s="123">
        <v>34.310189100000002</v>
      </c>
      <c r="H42" s="123">
        <v>-78.549050600000001</v>
      </c>
      <c r="I42" s="117">
        <v>644.63274999999999</v>
      </c>
      <c r="J42" s="117">
        <f t="shared" si="4"/>
        <v>2.8093123656860568</v>
      </c>
      <c r="K42" s="118">
        <f t="shared" si="5"/>
        <v>0.64463274999999998</v>
      </c>
      <c r="L42" s="118">
        <f t="shared" si="6"/>
        <v>0.592088530625</v>
      </c>
      <c r="M42" s="119" t="s">
        <v>50</v>
      </c>
      <c r="N42" s="130">
        <v>233</v>
      </c>
      <c r="O42" s="130">
        <v>124.5</v>
      </c>
      <c r="P42" s="130">
        <v>56</v>
      </c>
      <c r="Q42" s="120">
        <f t="shared" si="9"/>
        <v>0.22489959839357429</v>
      </c>
    </row>
    <row r="43" spans="1:17" s="76" customFormat="1">
      <c r="A43" s="115">
        <v>2250</v>
      </c>
      <c r="B43" s="134">
        <v>432.03300000000002</v>
      </c>
      <c r="C43" s="134">
        <v>2.3969999999999914</v>
      </c>
      <c r="D43" s="134">
        <v>0.55481872912485652</v>
      </c>
      <c r="E43" s="116">
        <v>44432</v>
      </c>
      <c r="F43" s="115" t="s">
        <v>51</v>
      </c>
      <c r="G43" s="123">
        <v>34.290164699999998</v>
      </c>
      <c r="H43" s="123">
        <v>-78.472245900000004</v>
      </c>
      <c r="I43" s="117">
        <v>432.03300000000002</v>
      </c>
      <c r="J43" s="117">
        <f t="shared" si="4"/>
        <v>2.6355169208207885</v>
      </c>
      <c r="K43" s="118">
        <f t="shared" si="5"/>
        <v>0.432033</v>
      </c>
      <c r="L43" s="121">
        <f t="shared" si="6"/>
        <v>0.39065026749999998</v>
      </c>
      <c r="M43" s="122" t="s">
        <v>50</v>
      </c>
      <c r="N43" s="131">
        <v>124.2</v>
      </c>
      <c r="O43" s="131">
        <v>62.9</v>
      </c>
      <c r="P43" s="130">
        <v>25.4</v>
      </c>
      <c r="Q43" s="120">
        <f t="shared" si="9"/>
        <v>0.20190779014308424</v>
      </c>
    </row>
    <row r="44" spans="1:17" s="76" customFormat="1">
      <c r="A44" s="115">
        <v>2252</v>
      </c>
      <c r="B44" s="134">
        <v>240.965</v>
      </c>
      <c r="C44" s="134">
        <v>1.0589999999999975</v>
      </c>
      <c r="D44" s="134">
        <v>0.43948291245616478</v>
      </c>
      <c r="E44" s="116">
        <v>44432</v>
      </c>
      <c r="F44" s="115" t="s">
        <v>51</v>
      </c>
      <c r="G44" s="123">
        <v>34.308737999999998</v>
      </c>
      <c r="H44" s="123">
        <v>-78.549964599999996</v>
      </c>
      <c r="I44" s="117">
        <v>240.965</v>
      </c>
      <c r="J44" s="117">
        <f t="shared" si="4"/>
        <v>2.381953966181797</v>
      </c>
      <c r="K44" s="118">
        <f t="shared" si="5"/>
        <v>0.24096500000000001</v>
      </c>
      <c r="L44" s="118">
        <f t="shared" si="6"/>
        <v>0.2096133375</v>
      </c>
      <c r="M44" s="119" t="s">
        <v>53</v>
      </c>
      <c r="N44" s="130">
        <v>158</v>
      </c>
      <c r="O44" s="130">
        <v>82.5</v>
      </c>
      <c r="P44" s="130">
        <v>36</v>
      </c>
      <c r="Q44" s="120">
        <f t="shared" si="9"/>
        <v>0.21818181818181817</v>
      </c>
    </row>
    <row r="45" spans="1:17" s="76" customFormat="1">
      <c r="A45" s="115">
        <v>2254</v>
      </c>
      <c r="B45" s="134">
        <v>238.006</v>
      </c>
      <c r="C45" s="134">
        <v>2.0577664266545552</v>
      </c>
      <c r="D45" s="134">
        <v>0.86458594600747685</v>
      </c>
      <c r="E45" s="116">
        <v>44432</v>
      </c>
      <c r="F45" s="115" t="s">
        <v>51</v>
      </c>
      <c r="G45" s="123">
        <v>34.310957299999998</v>
      </c>
      <c r="H45" s="123">
        <v>-78.547517999999997</v>
      </c>
      <c r="I45" s="117">
        <v>238.006</v>
      </c>
      <c r="J45" s="117">
        <f t="shared" si="4"/>
        <v>2.3765879055188908</v>
      </c>
      <c r="K45" s="118">
        <f t="shared" si="5"/>
        <v>0.238006</v>
      </c>
      <c r="L45" s="118">
        <f t="shared" si="6"/>
        <v>0.20680968499999999</v>
      </c>
      <c r="M45" s="119" t="s">
        <v>50</v>
      </c>
      <c r="N45" s="130">
        <v>187.8</v>
      </c>
      <c r="O45" s="130">
        <v>96.8</v>
      </c>
      <c r="P45" s="130">
        <v>45</v>
      </c>
      <c r="Q45" s="120">
        <f t="shared" si="9"/>
        <v>0.23243801652892562</v>
      </c>
    </row>
    <row r="46" spans="1:17" s="76" customFormat="1">
      <c r="A46" s="115">
        <v>2288</v>
      </c>
      <c r="B46" s="134">
        <v>641.17750000000001</v>
      </c>
      <c r="C46" s="134">
        <v>0.19849999999996726</v>
      </c>
      <c r="D46" s="134">
        <v>3.095866589204507E-2</v>
      </c>
      <c r="E46" s="116">
        <v>44432</v>
      </c>
      <c r="F46" s="115" t="s">
        <v>51</v>
      </c>
      <c r="G46" s="123">
        <v>34.269726599999998</v>
      </c>
      <c r="H46" s="123">
        <v>-78.5298181</v>
      </c>
      <c r="I46" s="117">
        <v>641.17750000000001</v>
      </c>
      <c r="J46" s="117">
        <f t="shared" si="4"/>
        <v>2.8069782738235727</v>
      </c>
      <c r="K46" s="118">
        <f t="shared" si="5"/>
        <v>0.64117749999999996</v>
      </c>
      <c r="L46" s="118">
        <f t="shared" si="6"/>
        <v>0.58881468125000003</v>
      </c>
      <c r="M46" s="119" t="s">
        <v>50</v>
      </c>
      <c r="N46" s="130">
        <v>131</v>
      </c>
      <c r="O46" s="130">
        <v>67.099999999999994</v>
      </c>
      <c r="P46" s="130">
        <v>27.6</v>
      </c>
      <c r="Q46" s="120">
        <f t="shared" si="9"/>
        <v>0.20566318926974667</v>
      </c>
    </row>
    <row r="47" spans="1:17" s="76" customFormat="1">
      <c r="A47" s="115">
        <v>2289</v>
      </c>
      <c r="B47" s="134">
        <v>211.35599999999999</v>
      </c>
      <c r="C47" s="134">
        <v>0.51300000000000523</v>
      </c>
      <c r="D47" s="134">
        <v>0.24271844660194425</v>
      </c>
      <c r="E47" s="116">
        <v>44433</v>
      </c>
      <c r="F47" s="115" t="s">
        <v>51</v>
      </c>
      <c r="G47" s="123">
        <v>34.313143400000001</v>
      </c>
      <c r="H47" s="123">
        <v>-78.545196599999997</v>
      </c>
      <c r="I47" s="117">
        <v>211.35599999999999</v>
      </c>
      <c r="J47" s="117">
        <f t="shared" si="4"/>
        <v>2.3250145811449507</v>
      </c>
      <c r="K47" s="118">
        <f t="shared" si="5"/>
        <v>0.21135599999999999</v>
      </c>
      <c r="L47" s="118">
        <f t="shared" si="6"/>
        <v>0.18155880999999999</v>
      </c>
      <c r="M47" s="119" t="s">
        <v>50</v>
      </c>
      <c r="N47" s="130">
        <v>245.8</v>
      </c>
      <c r="O47" s="130">
        <v>128.9</v>
      </c>
      <c r="P47" s="130">
        <v>54.3</v>
      </c>
      <c r="Q47" s="120">
        <f t="shared" si="9"/>
        <v>0.21062839410395653</v>
      </c>
    </row>
    <row r="48" spans="1:17" s="76" customFormat="1">
      <c r="A48" s="124" t="s">
        <v>92</v>
      </c>
      <c r="B48" s="133"/>
      <c r="C48" s="133"/>
      <c r="D48" s="133"/>
      <c r="E48" s="89"/>
      <c r="J48" s="84"/>
      <c r="M48" s="78"/>
    </row>
    <row r="49" spans="1:18">
      <c r="A49" s="124">
        <v>2116</v>
      </c>
      <c r="B49" s="135">
        <v>200.916</v>
      </c>
      <c r="C49" s="135">
        <v>0.43299999999999272</v>
      </c>
      <c r="D49" s="135">
        <v>0.21551295068585516</v>
      </c>
      <c r="E49" s="125">
        <v>44295</v>
      </c>
      <c r="F49" s="124" t="s">
        <v>76</v>
      </c>
      <c r="G49" s="124">
        <v>28.371852000000001</v>
      </c>
      <c r="H49" s="124">
        <v>-80.870960999999994</v>
      </c>
      <c r="I49" s="126">
        <v>200.916</v>
      </c>
      <c r="J49" s="126">
        <f t="shared" ref="J49:J72" si="10">LOG10(I49)</f>
        <v>2.3030145232839478</v>
      </c>
      <c r="K49" s="127">
        <f t="shared" ref="K49:K72" si="11">I49/1000</f>
        <v>0.20091599999999998</v>
      </c>
      <c r="L49" s="127">
        <f t="shared" ref="L49:L72" si="12">(0.9475*I49-18.701)/1000</f>
        <v>0.17166691000000001</v>
      </c>
      <c r="M49" s="128" t="s">
        <v>50</v>
      </c>
      <c r="N49" s="124">
        <v>309.2</v>
      </c>
      <c r="O49" s="124">
        <v>159.80000000000001</v>
      </c>
      <c r="P49" s="124">
        <v>80.2</v>
      </c>
      <c r="Q49" s="129">
        <f t="shared" ref="Q49:Q72" si="13">P49/(O49*2)</f>
        <v>0.25093867334167708</v>
      </c>
      <c r="R49" s="124"/>
    </row>
    <row r="50" spans="1:18">
      <c r="A50" s="124">
        <v>2117</v>
      </c>
      <c r="B50" s="135">
        <v>161.85650000000001</v>
      </c>
      <c r="C50" s="135">
        <v>1.6935000000000002</v>
      </c>
      <c r="D50" s="135">
        <v>1.0462971829985204</v>
      </c>
      <c r="E50" s="125">
        <v>44292</v>
      </c>
      <c r="F50" s="124" t="s">
        <v>76</v>
      </c>
      <c r="G50" s="124">
        <v>28.406521999999999</v>
      </c>
      <c r="H50" s="124">
        <v>-80.884476000000006</v>
      </c>
      <c r="I50" s="126">
        <v>161.85650000000001</v>
      </c>
      <c r="J50" s="126">
        <f t="shared" si="10"/>
        <v>2.2091301449338276</v>
      </c>
      <c r="K50" s="127">
        <f t="shared" si="11"/>
        <v>0.16185650000000001</v>
      </c>
      <c r="L50" s="127">
        <f t="shared" si="12"/>
        <v>0.13465803375000002</v>
      </c>
      <c r="M50" s="128" t="s">
        <v>50</v>
      </c>
      <c r="N50" s="124">
        <v>247.2</v>
      </c>
      <c r="O50" s="124">
        <v>129.5</v>
      </c>
      <c r="P50" s="124">
        <v>61</v>
      </c>
      <c r="Q50" s="129">
        <f t="shared" si="13"/>
        <v>0.23552123552123552</v>
      </c>
      <c r="R50" s="124"/>
    </row>
    <row r="51" spans="1:18">
      <c r="A51" s="124">
        <v>2118</v>
      </c>
      <c r="B51" s="135">
        <v>179.655</v>
      </c>
      <c r="C51" s="135">
        <v>0.36199999999999477</v>
      </c>
      <c r="D51" s="135">
        <v>0.20149731429684381</v>
      </c>
      <c r="E51" s="125">
        <v>44292</v>
      </c>
      <c r="F51" s="124" t="s">
        <v>76</v>
      </c>
      <c r="G51" s="124">
        <v>28.405662</v>
      </c>
      <c r="H51" s="124">
        <v>-80.885198299999999</v>
      </c>
      <c r="I51" s="126">
        <v>179.655</v>
      </c>
      <c r="J51" s="126">
        <f t="shared" si="10"/>
        <v>2.2544393086110381</v>
      </c>
      <c r="K51" s="127">
        <f t="shared" si="11"/>
        <v>0.17965500000000001</v>
      </c>
      <c r="L51" s="127">
        <f t="shared" si="12"/>
        <v>0.15152211250000003</v>
      </c>
      <c r="M51" s="128" t="s">
        <v>53</v>
      </c>
      <c r="N51" s="124">
        <v>109</v>
      </c>
      <c r="O51" s="124">
        <v>50.9</v>
      </c>
      <c r="P51" s="124">
        <v>23.6</v>
      </c>
      <c r="Q51" s="129">
        <f t="shared" si="13"/>
        <v>0.23182711198428294</v>
      </c>
      <c r="R51" s="124"/>
    </row>
    <row r="52" spans="1:18">
      <c r="A52" s="124">
        <v>2119</v>
      </c>
      <c r="B52" s="135">
        <v>109.036</v>
      </c>
      <c r="C52" s="135">
        <v>0.88800000000000523</v>
      </c>
      <c r="D52" s="135">
        <v>0.81440991965956666</v>
      </c>
      <c r="E52" s="125">
        <v>44292</v>
      </c>
      <c r="F52" s="124" t="s">
        <v>76</v>
      </c>
      <c r="G52" s="124">
        <v>28.4056617</v>
      </c>
      <c r="H52" s="124">
        <v>-80.885198299999999</v>
      </c>
      <c r="I52" s="126">
        <v>109.036</v>
      </c>
      <c r="J52" s="126">
        <f t="shared" si="10"/>
        <v>2.0375699109686609</v>
      </c>
      <c r="K52" s="127">
        <f t="shared" si="11"/>
        <v>0.10903600000000001</v>
      </c>
      <c r="L52" s="127">
        <f t="shared" si="12"/>
        <v>8.4610610000000003E-2</v>
      </c>
      <c r="M52" s="128" t="s">
        <v>50</v>
      </c>
      <c r="N52" s="124">
        <v>184.8</v>
      </c>
      <c r="O52" s="124">
        <v>92.2</v>
      </c>
      <c r="P52" s="124">
        <v>42.2</v>
      </c>
      <c r="Q52" s="129">
        <f t="shared" si="13"/>
        <v>0.22885032537960956</v>
      </c>
      <c r="R52" s="124"/>
    </row>
    <row r="53" spans="1:18">
      <c r="A53" s="124">
        <v>2120</v>
      </c>
      <c r="B53" s="135">
        <v>175.79399999999998</v>
      </c>
      <c r="C53" s="135">
        <v>7.0139999999999958</v>
      </c>
      <c r="D53" s="135">
        <v>3.9898972661182954</v>
      </c>
      <c r="E53" s="125">
        <v>44292</v>
      </c>
      <c r="F53" s="124" t="s">
        <v>76</v>
      </c>
      <c r="G53" s="124">
        <v>28.409928600000001</v>
      </c>
      <c r="H53" s="124">
        <v>-80.885860800000003</v>
      </c>
      <c r="I53" s="126">
        <v>175.79399999999998</v>
      </c>
      <c r="J53" s="126">
        <f t="shared" si="10"/>
        <v>2.24500404814754</v>
      </c>
      <c r="K53" s="127">
        <f t="shared" si="11"/>
        <v>0.17579399999999998</v>
      </c>
      <c r="L53" s="127">
        <f t="shared" si="12"/>
        <v>0.14786381499999998</v>
      </c>
      <c r="M53" s="128" t="s">
        <v>50</v>
      </c>
      <c r="N53" s="124">
        <v>239</v>
      </c>
      <c r="O53" s="124">
        <v>123.1</v>
      </c>
      <c r="P53" s="124">
        <v>57.5</v>
      </c>
      <c r="Q53" s="129">
        <f t="shared" si="13"/>
        <v>0.23354995938261577</v>
      </c>
      <c r="R53" s="124"/>
    </row>
    <row r="54" spans="1:18">
      <c r="A54" s="124">
        <v>2121</v>
      </c>
      <c r="B54" s="135">
        <v>116.508</v>
      </c>
      <c r="C54" s="135">
        <v>9.0000000000003411E-3</v>
      </c>
      <c r="D54" s="135">
        <v>7.7247914306316666E-3</v>
      </c>
      <c r="E54" s="125">
        <v>44292</v>
      </c>
      <c r="F54" s="124" t="s">
        <v>76</v>
      </c>
      <c r="G54" s="124">
        <v>28.415381400000001</v>
      </c>
      <c r="H54" s="124">
        <v>-80.888419600000006</v>
      </c>
      <c r="I54" s="126">
        <v>116.508</v>
      </c>
      <c r="J54" s="126">
        <f t="shared" si="10"/>
        <v>2.0663557471351663</v>
      </c>
      <c r="K54" s="127">
        <f t="shared" si="11"/>
        <v>0.116508</v>
      </c>
      <c r="L54" s="127">
        <f t="shared" si="12"/>
        <v>9.1690329999999987E-2</v>
      </c>
      <c r="M54" s="128" t="s">
        <v>50</v>
      </c>
      <c r="N54" s="124">
        <v>218.2</v>
      </c>
      <c r="O54" s="124">
        <v>148</v>
      </c>
      <c r="P54" s="124">
        <v>52.8</v>
      </c>
      <c r="Q54" s="129">
        <f t="shared" si="13"/>
        <v>0.17837837837837836</v>
      </c>
      <c r="R54" s="124"/>
    </row>
    <row r="55" spans="1:18">
      <c r="A55" s="124">
        <v>2122</v>
      </c>
      <c r="B55" s="135">
        <v>97.381</v>
      </c>
      <c r="C55" s="135">
        <v>0.59199999999999875</v>
      </c>
      <c r="D55" s="135">
        <v>0.60792146311908768</v>
      </c>
      <c r="E55" s="125">
        <v>44292</v>
      </c>
      <c r="F55" s="124" t="s">
        <v>76</v>
      </c>
      <c r="G55" s="124">
        <v>28.415381400000001</v>
      </c>
      <c r="H55" s="124">
        <v>-80.888419600000006</v>
      </c>
      <c r="I55" s="126">
        <v>97.381</v>
      </c>
      <c r="J55" s="126">
        <f t="shared" si="10"/>
        <v>1.9884742299783291</v>
      </c>
      <c r="K55" s="127">
        <f t="shared" si="11"/>
        <v>9.7380999999999995E-2</v>
      </c>
      <c r="L55" s="127">
        <f t="shared" si="12"/>
        <v>7.3567497499999995E-2</v>
      </c>
      <c r="M55" s="128" t="s">
        <v>50</v>
      </c>
      <c r="N55" s="124">
        <v>215.4</v>
      </c>
      <c r="O55" s="124">
        <v>111.1</v>
      </c>
      <c r="P55" s="124">
        <v>50.8</v>
      </c>
      <c r="Q55" s="129">
        <f t="shared" si="13"/>
        <v>0.22862286228622863</v>
      </c>
      <c r="R55" s="124"/>
    </row>
    <row r="56" spans="1:18">
      <c r="A56" s="124">
        <v>2123</v>
      </c>
      <c r="B56" s="135">
        <v>99.949999999999989</v>
      </c>
      <c r="C56" s="135">
        <v>0.76599999999999824</v>
      </c>
      <c r="D56" s="135">
        <v>0.76638319159579626</v>
      </c>
      <c r="E56" s="125">
        <v>44292</v>
      </c>
      <c r="F56" s="124" t="s">
        <v>76</v>
      </c>
      <c r="G56" s="124">
        <v>28.415642999999999</v>
      </c>
      <c r="H56" s="124">
        <v>-80.891620200000006</v>
      </c>
      <c r="I56" s="126">
        <v>99.949999999999989</v>
      </c>
      <c r="J56" s="126">
        <f t="shared" si="10"/>
        <v>1.9997827984541356</v>
      </c>
      <c r="K56" s="127">
        <f t="shared" si="11"/>
        <v>9.9949999999999983E-2</v>
      </c>
      <c r="L56" s="127">
        <f t="shared" si="12"/>
        <v>7.6001624999999989E-2</v>
      </c>
      <c r="M56" s="128" t="s">
        <v>50</v>
      </c>
      <c r="N56" s="124">
        <v>192.2</v>
      </c>
      <c r="O56" s="124">
        <v>96</v>
      </c>
      <c r="P56" s="124">
        <v>43.2</v>
      </c>
      <c r="Q56" s="129">
        <f t="shared" si="13"/>
        <v>0.22500000000000001</v>
      </c>
      <c r="R56" s="124"/>
    </row>
    <row r="57" spans="1:18">
      <c r="A57" s="124">
        <v>2124</v>
      </c>
      <c r="B57" s="135">
        <v>110.41849999999999</v>
      </c>
      <c r="C57" s="135">
        <v>6.6499999999997783E-2</v>
      </c>
      <c r="D57" s="135">
        <v>6.0225415125180828E-2</v>
      </c>
      <c r="E57" s="125">
        <v>44293</v>
      </c>
      <c r="F57" s="124" t="s">
        <v>76</v>
      </c>
      <c r="G57" s="124">
        <v>28.414722000000001</v>
      </c>
      <c r="H57" s="124">
        <v>-80.888056000000006</v>
      </c>
      <c r="I57" s="126">
        <v>110.41849999999999</v>
      </c>
      <c r="J57" s="126">
        <f t="shared" si="10"/>
        <v>2.0430418430925847</v>
      </c>
      <c r="K57" s="127">
        <f t="shared" si="11"/>
        <v>0.11041849999999999</v>
      </c>
      <c r="L57" s="127">
        <f t="shared" si="12"/>
        <v>8.5920528749999989E-2</v>
      </c>
      <c r="M57" s="128" t="s">
        <v>50</v>
      </c>
      <c r="N57" s="124">
        <v>201.5</v>
      </c>
      <c r="O57" s="124">
        <v>100.8</v>
      </c>
      <c r="P57" s="124">
        <v>44.2</v>
      </c>
      <c r="Q57" s="129">
        <f t="shared" si="13"/>
        <v>0.21924603174603177</v>
      </c>
      <c r="R57" s="124"/>
    </row>
    <row r="58" spans="1:18">
      <c r="A58" s="124">
        <v>2125</v>
      </c>
      <c r="B58" s="135">
        <v>118.87</v>
      </c>
      <c r="C58" s="135">
        <v>1.8740000000000023</v>
      </c>
      <c r="D58" s="135">
        <v>1.5765121561369582</v>
      </c>
      <c r="E58" s="125">
        <v>44292</v>
      </c>
      <c r="F58" s="124" t="s">
        <v>76</v>
      </c>
      <c r="G58" s="124">
        <v>28.4168965</v>
      </c>
      <c r="H58" s="124">
        <v>-80.891917899999996</v>
      </c>
      <c r="I58" s="126">
        <v>118.87</v>
      </c>
      <c r="J58" s="126">
        <f t="shared" si="10"/>
        <v>2.0750722627061187</v>
      </c>
      <c r="K58" s="127">
        <f t="shared" si="11"/>
        <v>0.11887</v>
      </c>
      <c r="L58" s="127">
        <f t="shared" si="12"/>
        <v>9.3928325000000007E-2</v>
      </c>
      <c r="M58" s="128" t="s">
        <v>50</v>
      </c>
      <c r="N58" s="124">
        <v>212.6</v>
      </c>
      <c r="O58" s="124">
        <v>106.8</v>
      </c>
      <c r="P58" s="124">
        <v>49.6</v>
      </c>
      <c r="Q58" s="129">
        <f t="shared" si="13"/>
        <v>0.23220973782771537</v>
      </c>
      <c r="R58" s="124"/>
    </row>
    <row r="59" spans="1:18">
      <c r="A59" s="124">
        <v>2129</v>
      </c>
      <c r="B59" s="135">
        <v>125.60249999999999</v>
      </c>
      <c r="C59" s="135">
        <v>2.2294999999999945</v>
      </c>
      <c r="D59" s="135">
        <v>1.7750442865388782</v>
      </c>
      <c r="E59" s="125">
        <v>44294</v>
      </c>
      <c r="F59" s="124" t="s">
        <v>76</v>
      </c>
      <c r="G59" s="124">
        <v>28.405213</v>
      </c>
      <c r="H59" s="124">
        <v>-80.885464999999996</v>
      </c>
      <c r="I59" s="126">
        <v>125.60249999999999</v>
      </c>
      <c r="J59" s="126">
        <f t="shared" si="10"/>
        <v>2.0989982837116821</v>
      </c>
      <c r="K59" s="127">
        <f t="shared" si="11"/>
        <v>0.12560250000000001</v>
      </c>
      <c r="L59" s="127">
        <f t="shared" si="12"/>
        <v>0.10030736875</v>
      </c>
      <c r="M59" s="128" t="s">
        <v>50</v>
      </c>
      <c r="N59" s="124">
        <v>256</v>
      </c>
      <c r="O59" s="124">
        <v>131</v>
      </c>
      <c r="P59" s="124">
        <v>60.2</v>
      </c>
      <c r="Q59" s="129">
        <f t="shared" si="13"/>
        <v>0.22977099236641221</v>
      </c>
      <c r="R59" s="124"/>
    </row>
    <row r="60" spans="1:18">
      <c r="A60" s="124">
        <v>2130</v>
      </c>
      <c r="B60" s="135">
        <v>144.3665</v>
      </c>
      <c r="C60" s="135">
        <v>5.7804999999999893</v>
      </c>
      <c r="D60" s="135">
        <v>4.004045259807496</v>
      </c>
      <c r="E60" s="125">
        <v>44294</v>
      </c>
      <c r="F60" s="124" t="s">
        <v>76</v>
      </c>
      <c r="G60" s="124">
        <v>28.413674</v>
      </c>
      <c r="H60" s="124">
        <v>-80.888672</v>
      </c>
      <c r="I60" s="126">
        <v>144.3665</v>
      </c>
      <c r="J60" s="126">
        <f t="shared" si="10"/>
        <v>2.1594664276308997</v>
      </c>
      <c r="K60" s="127">
        <f t="shared" si="11"/>
        <v>0.14436650000000001</v>
      </c>
      <c r="L60" s="127">
        <f t="shared" si="12"/>
        <v>0.11808625875000002</v>
      </c>
      <c r="M60" s="128" t="s">
        <v>50</v>
      </c>
      <c r="N60" s="124">
        <v>293</v>
      </c>
      <c r="O60" s="124">
        <v>151.4</v>
      </c>
      <c r="P60" s="124">
        <v>63.2</v>
      </c>
      <c r="Q60" s="129">
        <f t="shared" si="13"/>
        <v>0.20871862615587847</v>
      </c>
      <c r="R60" s="124"/>
    </row>
    <row r="61" spans="1:18">
      <c r="A61" s="124">
        <v>2135</v>
      </c>
      <c r="B61" s="135">
        <v>66.186999999999998</v>
      </c>
      <c r="C61" s="135">
        <v>0.7120000000000033</v>
      </c>
      <c r="D61" s="135">
        <v>1.075739948932575</v>
      </c>
      <c r="E61" s="125">
        <v>44294</v>
      </c>
      <c r="F61" s="124" t="s">
        <v>76</v>
      </c>
      <c r="G61" s="124">
        <v>28.415589000000001</v>
      </c>
      <c r="H61" s="124">
        <v>-80.888194999999996</v>
      </c>
      <c r="I61" s="126">
        <v>66.186999999999998</v>
      </c>
      <c r="J61" s="126">
        <f t="shared" si="10"/>
        <v>1.820772696649881</v>
      </c>
      <c r="K61" s="127">
        <f t="shared" si="11"/>
        <v>6.6186999999999996E-2</v>
      </c>
      <c r="L61" s="127">
        <f t="shared" si="12"/>
        <v>4.4011182499999996E-2</v>
      </c>
      <c r="M61" s="128" t="s">
        <v>50</v>
      </c>
      <c r="N61" s="124">
        <v>199.2</v>
      </c>
      <c r="O61" s="124">
        <v>101</v>
      </c>
      <c r="P61" s="124">
        <v>43</v>
      </c>
      <c r="Q61" s="129">
        <f t="shared" si="13"/>
        <v>0.21287128712871287</v>
      </c>
      <c r="R61" s="124"/>
    </row>
    <row r="62" spans="1:18">
      <c r="A62" s="124">
        <v>2136</v>
      </c>
      <c r="B62" s="135">
        <v>171.54149999999998</v>
      </c>
      <c r="C62" s="135">
        <v>1.7265000000000015</v>
      </c>
      <c r="D62" s="135">
        <v>1.0064619931620054</v>
      </c>
      <c r="E62" s="125">
        <v>44294</v>
      </c>
      <c r="F62" s="124" t="s">
        <v>76</v>
      </c>
      <c r="G62" s="124">
        <v>28.373097000000001</v>
      </c>
      <c r="H62" s="124">
        <v>-80.875349</v>
      </c>
      <c r="I62" s="126">
        <v>171.54149999999998</v>
      </c>
      <c r="J62" s="126">
        <f t="shared" si="10"/>
        <v>2.2343692033333</v>
      </c>
      <c r="K62" s="127">
        <f t="shared" si="11"/>
        <v>0.17154149999999999</v>
      </c>
      <c r="L62" s="127">
        <f t="shared" si="12"/>
        <v>0.14383457124999999</v>
      </c>
      <c r="M62" s="128" t="s">
        <v>50</v>
      </c>
      <c r="N62" s="124">
        <v>326.3</v>
      </c>
      <c r="O62" s="124">
        <v>163.1</v>
      </c>
      <c r="P62" s="124">
        <v>76.3</v>
      </c>
      <c r="Q62" s="129">
        <f t="shared" si="13"/>
        <v>0.23390557939914164</v>
      </c>
      <c r="R62" s="124"/>
    </row>
    <row r="63" spans="1:18">
      <c r="A63" s="124">
        <v>2138</v>
      </c>
      <c r="B63" s="135">
        <v>142.7115</v>
      </c>
      <c r="C63" s="135">
        <v>0.34850000000000136</v>
      </c>
      <c r="D63" s="135">
        <v>0.24419896084057791</v>
      </c>
      <c r="E63" s="125">
        <v>44294</v>
      </c>
      <c r="F63" s="124" t="s">
        <v>76</v>
      </c>
      <c r="G63" s="124">
        <v>28.380701999999999</v>
      </c>
      <c r="H63" s="124">
        <v>-80.880385000000004</v>
      </c>
      <c r="I63" s="126">
        <v>142.7115</v>
      </c>
      <c r="J63" s="126">
        <f t="shared" si="10"/>
        <v>2.154458970909372</v>
      </c>
      <c r="K63" s="127">
        <f t="shared" si="11"/>
        <v>0.14271149999999999</v>
      </c>
      <c r="L63" s="127">
        <f t="shared" si="12"/>
        <v>0.11651814625</v>
      </c>
      <c r="M63" s="128" t="s">
        <v>53</v>
      </c>
      <c r="N63" s="124">
        <v>121</v>
      </c>
      <c r="O63" s="124">
        <v>60.5</v>
      </c>
      <c r="P63" s="124">
        <v>26.5</v>
      </c>
      <c r="Q63" s="129">
        <f t="shared" si="13"/>
        <v>0.21900826446280991</v>
      </c>
      <c r="R63" s="124"/>
    </row>
    <row r="64" spans="1:18">
      <c r="A64" s="124">
        <v>2139</v>
      </c>
      <c r="B64" s="135">
        <v>162.857</v>
      </c>
      <c r="C64" s="135">
        <v>0.32099999999999795</v>
      </c>
      <c r="D64" s="135">
        <v>0.1971054360573988</v>
      </c>
      <c r="E64" s="125">
        <v>44293</v>
      </c>
      <c r="F64" s="124" t="s">
        <v>76</v>
      </c>
      <c r="G64" s="124">
        <v>28.413653</v>
      </c>
      <c r="H64" s="124">
        <v>-80.888229999999993</v>
      </c>
      <c r="I64" s="126">
        <v>162.857</v>
      </c>
      <c r="J64" s="126">
        <f t="shared" si="10"/>
        <v>2.2118064303619769</v>
      </c>
      <c r="K64" s="127">
        <f t="shared" si="11"/>
        <v>0.162857</v>
      </c>
      <c r="L64" s="127">
        <f t="shared" si="12"/>
        <v>0.13560600750000001</v>
      </c>
      <c r="M64" s="128" t="s">
        <v>50</v>
      </c>
      <c r="N64" s="124">
        <v>261.10000000000002</v>
      </c>
      <c r="O64" s="124">
        <v>129.19999999999999</v>
      </c>
      <c r="P64" s="124">
        <v>67.3</v>
      </c>
      <c r="Q64" s="129">
        <f t="shared" si="13"/>
        <v>0.26044891640866874</v>
      </c>
      <c r="R64" s="124"/>
    </row>
    <row r="65" spans="1:18">
      <c r="A65" s="124">
        <v>2169</v>
      </c>
      <c r="B65" s="135">
        <v>176.5393333333333</v>
      </c>
      <c r="C65" s="135">
        <v>2.7407270730389888</v>
      </c>
      <c r="D65" s="135">
        <v>1.5524738998895369</v>
      </c>
      <c r="E65" s="125">
        <v>44293</v>
      </c>
      <c r="F65" s="124" t="s">
        <v>76</v>
      </c>
      <c r="G65" s="124">
        <v>28.410833</v>
      </c>
      <c r="H65" s="124">
        <v>-80.885278</v>
      </c>
      <c r="I65" s="126">
        <v>176.5393333333333</v>
      </c>
      <c r="J65" s="126">
        <f t="shared" si="10"/>
        <v>2.246841482225256</v>
      </c>
      <c r="K65" s="127">
        <f t="shared" si="11"/>
        <v>0.1765393333333333</v>
      </c>
      <c r="L65" s="127">
        <f t="shared" si="12"/>
        <v>0.1485700183333333</v>
      </c>
      <c r="M65" s="128" t="s">
        <v>50</v>
      </c>
      <c r="N65" s="124">
        <v>316.39999999999998</v>
      </c>
      <c r="O65" s="124">
        <v>163</v>
      </c>
      <c r="P65" s="124">
        <v>72.3</v>
      </c>
      <c r="Q65" s="129">
        <f t="shared" si="13"/>
        <v>0.22177914110429447</v>
      </c>
      <c r="R65" s="124"/>
    </row>
    <row r="66" spans="1:18">
      <c r="A66" s="124">
        <v>2170</v>
      </c>
      <c r="B66" s="135">
        <v>244.32550000000001</v>
      </c>
      <c r="C66" s="135">
        <v>1.4265000000000043</v>
      </c>
      <c r="D66" s="135">
        <v>0.58385227902941128</v>
      </c>
      <c r="E66" s="125">
        <v>44292</v>
      </c>
      <c r="F66" s="124" t="s">
        <v>76</v>
      </c>
      <c r="G66" s="124">
        <v>28.386282600000001</v>
      </c>
      <c r="H66" s="124">
        <v>-80.888214399999995</v>
      </c>
      <c r="I66" s="126">
        <v>244.32550000000001</v>
      </c>
      <c r="J66" s="126">
        <f t="shared" si="10"/>
        <v>2.3879687962053273</v>
      </c>
      <c r="K66" s="127">
        <f t="shared" si="11"/>
        <v>0.2443255</v>
      </c>
      <c r="L66" s="127">
        <f t="shared" si="12"/>
        <v>0.21279741125000001</v>
      </c>
      <c r="M66" s="128" t="s">
        <v>50</v>
      </c>
      <c r="N66" s="124">
        <v>232.5</v>
      </c>
      <c r="O66" s="124">
        <v>116.3</v>
      </c>
      <c r="P66" s="124">
        <v>53.6</v>
      </c>
      <c r="Q66" s="129">
        <f t="shared" si="13"/>
        <v>0.2304385210662081</v>
      </c>
      <c r="R66" s="124"/>
    </row>
    <row r="67" spans="1:18">
      <c r="A67" s="124">
        <v>2178</v>
      </c>
      <c r="B67" s="135">
        <v>54.351500000000001</v>
      </c>
      <c r="C67" s="135">
        <v>0.7605000000000004</v>
      </c>
      <c r="D67" s="135">
        <v>1.3992254123621251</v>
      </c>
      <c r="E67" s="125">
        <v>44294</v>
      </c>
      <c r="F67" s="124" t="s">
        <v>76</v>
      </c>
      <c r="G67" s="124">
        <v>28.415589000000001</v>
      </c>
      <c r="H67" s="124">
        <v>-80.888194999999996</v>
      </c>
      <c r="I67" s="126">
        <v>54.351500000000001</v>
      </c>
      <c r="J67" s="126">
        <f t="shared" si="10"/>
        <v>1.7352115343051742</v>
      </c>
      <c r="K67" s="127">
        <f t="shared" si="11"/>
        <v>5.4351500000000004E-2</v>
      </c>
      <c r="L67" s="127">
        <f t="shared" si="12"/>
        <v>3.2797046250000003E-2</v>
      </c>
      <c r="M67" s="128" t="s">
        <v>53</v>
      </c>
      <c r="N67" s="124">
        <v>146.9</v>
      </c>
      <c r="O67" s="124">
        <v>71.599999999999994</v>
      </c>
      <c r="P67" s="124">
        <v>31.2</v>
      </c>
      <c r="Q67" s="129">
        <f t="shared" si="13"/>
        <v>0.21787709497206706</v>
      </c>
      <c r="R67" s="124"/>
    </row>
    <row r="68" spans="1:18">
      <c r="A68" s="124">
        <v>2179</v>
      </c>
      <c r="B68" s="135">
        <v>220.95099999999999</v>
      </c>
      <c r="C68" s="135">
        <v>0.52899999999999636</v>
      </c>
      <c r="D68" s="135">
        <v>0.2394195998207731</v>
      </c>
      <c r="E68" s="125">
        <v>44293</v>
      </c>
      <c r="F68" s="124" t="s">
        <v>76</v>
      </c>
      <c r="G68" s="124">
        <v>28.394166999999999</v>
      </c>
      <c r="H68" s="124">
        <v>-80.889443999999997</v>
      </c>
      <c r="I68" s="126">
        <v>220.95099999999999</v>
      </c>
      <c r="J68" s="126">
        <f t="shared" si="10"/>
        <v>2.3442959714719676</v>
      </c>
      <c r="K68" s="127">
        <f t="shared" si="11"/>
        <v>0.22095099999999998</v>
      </c>
      <c r="L68" s="127">
        <f t="shared" si="12"/>
        <v>0.19065007249999999</v>
      </c>
      <c r="M68" s="128" t="s">
        <v>53</v>
      </c>
      <c r="N68" s="124">
        <v>190.2</v>
      </c>
      <c r="O68" s="124">
        <v>93.2</v>
      </c>
      <c r="P68" s="124">
        <v>38.9</v>
      </c>
      <c r="Q68" s="129">
        <f t="shared" si="13"/>
        <v>0.20869098712446352</v>
      </c>
      <c r="R68" s="124"/>
    </row>
    <row r="69" spans="1:18">
      <c r="A69" s="124">
        <v>2188</v>
      </c>
      <c r="B69" s="135">
        <v>233.69049999999999</v>
      </c>
      <c r="C69" s="135">
        <v>4.2434999999999974</v>
      </c>
      <c r="D69" s="135">
        <v>1.8158632892650739</v>
      </c>
      <c r="E69" s="125">
        <v>44293</v>
      </c>
      <c r="F69" s="124" t="s">
        <v>76</v>
      </c>
      <c r="G69" s="124">
        <v>28.414722000000001</v>
      </c>
      <c r="H69" s="124">
        <v>-80.888056000000006</v>
      </c>
      <c r="I69" s="126">
        <v>233.69049999999999</v>
      </c>
      <c r="J69" s="126">
        <f t="shared" si="10"/>
        <v>2.3686410577861592</v>
      </c>
      <c r="K69" s="127">
        <f t="shared" si="11"/>
        <v>0.2336905</v>
      </c>
      <c r="L69" s="127">
        <f t="shared" si="12"/>
        <v>0.20272074874999998</v>
      </c>
      <c r="M69" s="128" t="s">
        <v>50</v>
      </c>
      <c r="N69" s="124">
        <v>311.8</v>
      </c>
      <c r="O69" s="124">
        <v>161.9</v>
      </c>
      <c r="P69" s="124">
        <v>75</v>
      </c>
      <c r="Q69" s="129">
        <f t="shared" si="13"/>
        <v>0.23162445954292774</v>
      </c>
      <c r="R69" s="124"/>
    </row>
    <row r="70" spans="1:18">
      <c r="A70" s="124">
        <v>2201</v>
      </c>
      <c r="B70" s="135">
        <v>194.13499999999999</v>
      </c>
      <c r="C70" s="135">
        <v>1.0729999999999933</v>
      </c>
      <c r="D70" s="135">
        <v>0.55270816699718928</v>
      </c>
      <c r="E70" s="125">
        <v>44293</v>
      </c>
      <c r="F70" s="124" t="s">
        <v>76</v>
      </c>
      <c r="G70" s="124">
        <v>28.414722000000001</v>
      </c>
      <c r="H70" s="124">
        <v>-80.888056000000006</v>
      </c>
      <c r="I70" s="126">
        <v>194.13499999999999</v>
      </c>
      <c r="J70" s="126">
        <f t="shared" si="10"/>
        <v>2.2881038400590277</v>
      </c>
      <c r="K70" s="127">
        <f t="shared" si="11"/>
        <v>0.194135</v>
      </c>
      <c r="L70" s="127">
        <f t="shared" si="12"/>
        <v>0.1652419125</v>
      </c>
      <c r="M70" s="128" t="s">
        <v>50</v>
      </c>
      <c r="N70" s="124">
        <v>253.9</v>
      </c>
      <c r="O70" s="124">
        <v>132.19999999999999</v>
      </c>
      <c r="P70" s="124">
        <v>61</v>
      </c>
      <c r="Q70" s="129">
        <f t="shared" si="13"/>
        <v>0.23071104387291985</v>
      </c>
      <c r="R70" s="124"/>
    </row>
    <row r="71" spans="1:18">
      <c r="A71" s="124">
        <v>2213</v>
      </c>
      <c r="B71" s="135">
        <v>111.119</v>
      </c>
      <c r="C71" s="135">
        <v>0.79500000000000171</v>
      </c>
      <c r="D71" s="135">
        <v>0.715449203106581</v>
      </c>
      <c r="E71" s="125">
        <v>44294</v>
      </c>
      <c r="F71" s="124" t="s">
        <v>76</v>
      </c>
      <c r="G71" s="124">
        <v>28.410919</v>
      </c>
      <c r="H71" s="124">
        <v>-80.885441</v>
      </c>
      <c r="I71" s="126">
        <v>111.119</v>
      </c>
      <c r="J71" s="126">
        <f t="shared" si="10"/>
        <v>2.0457883243743029</v>
      </c>
      <c r="K71" s="127">
        <f t="shared" si="11"/>
        <v>0.111119</v>
      </c>
      <c r="L71" s="127">
        <f t="shared" si="12"/>
        <v>8.6584252499999986E-2</v>
      </c>
      <c r="M71" s="128" t="s">
        <v>50</v>
      </c>
      <c r="N71" s="124">
        <v>281.39999999999998</v>
      </c>
      <c r="O71" s="124">
        <v>138.6</v>
      </c>
      <c r="P71" s="124">
        <v>65</v>
      </c>
      <c r="Q71" s="129">
        <f t="shared" si="13"/>
        <v>0.23448773448773449</v>
      </c>
      <c r="R71" s="124"/>
    </row>
    <row r="72" spans="1:18">
      <c r="A72" s="124">
        <v>2215</v>
      </c>
      <c r="B72" s="135">
        <v>140.65600000000001</v>
      </c>
      <c r="C72" s="135">
        <v>6.9489999999999981</v>
      </c>
      <c r="D72" s="135">
        <v>4.9404220225230331</v>
      </c>
      <c r="E72" s="125">
        <v>44293</v>
      </c>
      <c r="F72" s="124" t="s">
        <v>76</v>
      </c>
      <c r="G72" s="124">
        <v>28.403286999999999</v>
      </c>
      <c r="H72" s="124">
        <v>-80.886629999999997</v>
      </c>
      <c r="I72" s="126">
        <v>140.65600000000001</v>
      </c>
      <c r="J72" s="126">
        <f t="shared" si="10"/>
        <v>2.1481582627103428</v>
      </c>
      <c r="K72" s="127">
        <f t="shared" si="11"/>
        <v>0.140656</v>
      </c>
      <c r="L72" s="127">
        <f t="shared" si="12"/>
        <v>0.11457056</v>
      </c>
      <c r="M72" s="128" t="s">
        <v>50</v>
      </c>
      <c r="N72" s="124">
        <v>248</v>
      </c>
      <c r="O72" s="124">
        <v>126.4</v>
      </c>
      <c r="P72" s="124">
        <v>56.8</v>
      </c>
      <c r="Q72" s="129">
        <f t="shared" si="13"/>
        <v>0.22468354430379744</v>
      </c>
      <c r="R72" s="124"/>
    </row>
    <row r="73" spans="1:18">
      <c r="A73" s="124"/>
      <c r="B73" s="135"/>
      <c r="C73" s="135"/>
      <c r="D73" s="135"/>
      <c r="E73" s="124"/>
      <c r="F73" s="124"/>
      <c r="G73" s="124"/>
      <c r="H73" s="124"/>
      <c r="I73" s="128"/>
      <c r="J73" s="126"/>
      <c r="K73" s="127"/>
      <c r="L73" s="127"/>
      <c r="M73" s="128"/>
      <c r="N73" s="124"/>
      <c r="O73" s="124"/>
      <c r="P73" s="124"/>
      <c r="Q73" s="124"/>
      <c r="R73" s="124"/>
    </row>
  </sheetData>
  <sortState ref="A55:AP78">
    <sortCondition ref="A55:A7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Combine Blood Analysis</vt:lpstr>
      <vt:lpstr>Calculations</vt:lpstr>
      <vt:lpstr>Calcs Clean</vt:lpstr>
      <vt:lpstr>hg site comparison morpho</vt:lpstr>
      <vt:lpstr>hg site comparison vetscan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smb</dc:creator>
  <cp:lastModifiedBy>Scott M Belcher</cp:lastModifiedBy>
  <dcterms:created xsi:type="dcterms:W3CDTF">2021-12-16T15:38:11Z</dcterms:created>
  <dcterms:modified xsi:type="dcterms:W3CDTF">2022-03-16T20:00:35Z</dcterms:modified>
</cp:coreProperties>
</file>