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PhD\PhD\WRITE UP &amp; PUBLICATIONS\10. COS paper for Ear &amp; Hearing (Feb 2021)\04. Reviewed semi-final COS manuscript\"/>
    </mc:Choice>
  </mc:AlternateContent>
  <bookViews>
    <workbookView xWindow="0" yWindow="0" windowWidth="19200" windowHeight="10995"/>
  </bookViews>
  <sheets>
    <sheet name="e-Delphi consensus results" sheetId="1" r:id="rId1"/>
  </sheets>
  <definedNames>
    <definedName name="_xlnm._FilterDatabase" localSheetId="0" hidden="1">'e-Delphi consensus results'!$A$2:$AU$51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4" i="1" l="1"/>
  <c r="AU4" i="1" s="1"/>
  <c r="AR4" i="1"/>
  <c r="AS4" i="1"/>
  <c r="AT4" i="1"/>
  <c r="AQ5" i="1"/>
  <c r="AR5" i="1"/>
  <c r="AS5" i="1"/>
  <c r="AT5" i="1"/>
  <c r="AQ6" i="1"/>
  <c r="AU6" i="1" s="1"/>
  <c r="AR6" i="1"/>
  <c r="AS6" i="1"/>
  <c r="AT6" i="1"/>
  <c r="AQ7" i="1"/>
  <c r="AR7" i="1"/>
  <c r="AS7" i="1"/>
  <c r="AT7" i="1"/>
  <c r="AQ8" i="1"/>
  <c r="AU8" i="1" s="1"/>
  <c r="AR8" i="1"/>
  <c r="AS8" i="1"/>
  <c r="AT8" i="1"/>
  <c r="AQ9" i="1"/>
  <c r="AR9" i="1"/>
  <c r="AS9" i="1"/>
  <c r="AT9" i="1"/>
  <c r="AQ10" i="1"/>
  <c r="AU10" i="1" s="1"/>
  <c r="AR10" i="1"/>
  <c r="AS10" i="1"/>
  <c r="AT10" i="1"/>
  <c r="AQ11" i="1"/>
  <c r="AR11" i="1"/>
  <c r="AS11" i="1"/>
  <c r="AT11" i="1"/>
  <c r="AQ12" i="1"/>
  <c r="AU12" i="1" s="1"/>
  <c r="AR12" i="1"/>
  <c r="AS12" i="1"/>
  <c r="AT12" i="1"/>
  <c r="AQ13" i="1"/>
  <c r="AU13" i="1" s="1"/>
  <c r="AR13" i="1"/>
  <c r="AS13" i="1"/>
  <c r="AT13" i="1"/>
  <c r="AQ14" i="1"/>
  <c r="AU14" i="1" s="1"/>
  <c r="AR14" i="1"/>
  <c r="AS14" i="1"/>
  <c r="AT14" i="1"/>
  <c r="AQ15" i="1"/>
  <c r="AU15" i="1" s="1"/>
  <c r="AR15" i="1"/>
  <c r="AS15" i="1"/>
  <c r="AT15" i="1"/>
  <c r="AQ16" i="1"/>
  <c r="AU16" i="1" s="1"/>
  <c r="AR16" i="1"/>
  <c r="AS16" i="1"/>
  <c r="AT16" i="1"/>
  <c r="AQ17" i="1"/>
  <c r="AR17" i="1"/>
  <c r="AS17" i="1"/>
  <c r="AT17" i="1"/>
  <c r="AQ18" i="1"/>
  <c r="AU18" i="1" s="1"/>
  <c r="AR18" i="1"/>
  <c r="AS18" i="1"/>
  <c r="AT18" i="1"/>
  <c r="AQ19" i="1"/>
  <c r="AR19" i="1"/>
  <c r="AS19" i="1"/>
  <c r="AT19" i="1"/>
  <c r="AQ20" i="1"/>
  <c r="AU20" i="1" s="1"/>
  <c r="AR20" i="1"/>
  <c r="AS20" i="1"/>
  <c r="AT20" i="1"/>
  <c r="AQ21" i="1"/>
  <c r="AU21" i="1" s="1"/>
  <c r="AR21" i="1"/>
  <c r="AS21" i="1"/>
  <c r="AT21" i="1"/>
  <c r="AQ22" i="1"/>
  <c r="AR22" i="1"/>
  <c r="AS22" i="1"/>
  <c r="AT22" i="1"/>
  <c r="AQ23" i="1"/>
  <c r="AU23" i="1" s="1"/>
  <c r="AR23" i="1"/>
  <c r="AS23" i="1"/>
  <c r="AT23" i="1"/>
  <c r="AQ24" i="1"/>
  <c r="AR24" i="1"/>
  <c r="AS24" i="1"/>
  <c r="AT24" i="1"/>
  <c r="AQ25" i="1"/>
  <c r="AR25" i="1"/>
  <c r="AS25" i="1"/>
  <c r="AT25" i="1"/>
  <c r="AQ26" i="1"/>
  <c r="AR26" i="1"/>
  <c r="AS26" i="1"/>
  <c r="AT26" i="1"/>
  <c r="AQ27" i="1"/>
  <c r="AR27" i="1"/>
  <c r="AS27" i="1"/>
  <c r="AT27" i="1"/>
  <c r="AQ28" i="1"/>
  <c r="AR28" i="1"/>
  <c r="AS28" i="1"/>
  <c r="AT28" i="1"/>
  <c r="AQ29" i="1"/>
  <c r="AU29" i="1" s="1"/>
  <c r="AR29" i="1"/>
  <c r="AS29" i="1"/>
  <c r="AT29" i="1"/>
  <c r="AQ30" i="1"/>
  <c r="AR30" i="1"/>
  <c r="AS30" i="1"/>
  <c r="AT30" i="1"/>
  <c r="AQ31" i="1"/>
  <c r="AU31" i="1" s="1"/>
  <c r="AR31" i="1"/>
  <c r="AS31" i="1"/>
  <c r="AT31" i="1"/>
  <c r="AQ32" i="1"/>
  <c r="AR32" i="1"/>
  <c r="AS32" i="1"/>
  <c r="AT32" i="1"/>
  <c r="AQ33" i="1"/>
  <c r="AR33" i="1"/>
  <c r="AS33" i="1"/>
  <c r="AT33" i="1"/>
  <c r="AQ34" i="1"/>
  <c r="AR34" i="1"/>
  <c r="AS34" i="1"/>
  <c r="AT34" i="1"/>
  <c r="AQ35" i="1"/>
  <c r="AR35" i="1"/>
  <c r="AS35" i="1"/>
  <c r="AT35" i="1"/>
  <c r="AQ36" i="1"/>
  <c r="AR36" i="1"/>
  <c r="AS36" i="1"/>
  <c r="AT36" i="1"/>
  <c r="AQ37" i="1"/>
  <c r="AU37" i="1" s="1"/>
  <c r="AR37" i="1"/>
  <c r="AS37" i="1"/>
  <c r="AT37" i="1"/>
  <c r="AQ38" i="1"/>
  <c r="AR38" i="1"/>
  <c r="AS38" i="1"/>
  <c r="AT38" i="1"/>
  <c r="AQ39" i="1"/>
  <c r="AR39" i="1"/>
  <c r="AU39" i="1" s="1"/>
  <c r="AS39" i="1"/>
  <c r="AT39" i="1"/>
  <c r="AQ40" i="1"/>
  <c r="AR40" i="1"/>
  <c r="AS40" i="1"/>
  <c r="AT40" i="1"/>
  <c r="AQ41" i="1"/>
  <c r="AR41" i="1"/>
  <c r="AS41" i="1"/>
  <c r="AT41" i="1"/>
  <c r="AQ42" i="1"/>
  <c r="AR42" i="1"/>
  <c r="AS42" i="1"/>
  <c r="AT42" i="1"/>
  <c r="AQ43" i="1"/>
  <c r="AR43" i="1"/>
  <c r="AS43" i="1"/>
  <c r="AT43" i="1"/>
  <c r="AQ44" i="1"/>
  <c r="AR44" i="1"/>
  <c r="AS44" i="1"/>
  <c r="AT44" i="1"/>
  <c r="AQ45" i="1"/>
  <c r="AU45" i="1" s="1"/>
  <c r="AR45" i="1"/>
  <c r="AS45" i="1"/>
  <c r="AT45" i="1"/>
  <c r="AQ46" i="1"/>
  <c r="AR46" i="1"/>
  <c r="AS46" i="1"/>
  <c r="AT46" i="1"/>
  <c r="AQ47" i="1"/>
  <c r="AU47" i="1" s="1"/>
  <c r="AR47" i="1"/>
  <c r="AS47" i="1"/>
  <c r="AT47" i="1"/>
  <c r="AQ48" i="1"/>
  <c r="AR48" i="1"/>
  <c r="AS48" i="1"/>
  <c r="AT48" i="1"/>
  <c r="AQ49" i="1"/>
  <c r="AR49" i="1"/>
  <c r="AS49" i="1"/>
  <c r="AT49" i="1"/>
  <c r="AQ50" i="1"/>
  <c r="AR50" i="1"/>
  <c r="AS50" i="1"/>
  <c r="AT50" i="1"/>
  <c r="AQ51" i="1"/>
  <c r="AR51" i="1"/>
  <c r="AS51" i="1"/>
  <c r="AT51" i="1"/>
  <c r="AT3" i="1"/>
  <c r="AS3" i="1"/>
  <c r="AR3" i="1"/>
  <c r="AU3" i="1" s="1"/>
  <c r="AQ3" i="1"/>
  <c r="AP8" i="1"/>
  <c r="AP10" i="1"/>
  <c r="AP40" i="1"/>
  <c r="AP42" i="1"/>
  <c r="AL4" i="1"/>
  <c r="AM4" i="1"/>
  <c r="AN4" i="1"/>
  <c r="AO4" i="1"/>
  <c r="AL5" i="1"/>
  <c r="AM5" i="1"/>
  <c r="AN5" i="1"/>
  <c r="AO5" i="1"/>
  <c r="AL6" i="1"/>
  <c r="AM6" i="1"/>
  <c r="AN6" i="1"/>
  <c r="AO6" i="1"/>
  <c r="AL7" i="1"/>
  <c r="AM7" i="1"/>
  <c r="AN7" i="1"/>
  <c r="AO7" i="1"/>
  <c r="AL8" i="1"/>
  <c r="AM8" i="1"/>
  <c r="AN8" i="1"/>
  <c r="AO8" i="1"/>
  <c r="AL9" i="1"/>
  <c r="AM9" i="1"/>
  <c r="AN9" i="1"/>
  <c r="AO9" i="1"/>
  <c r="AL10" i="1"/>
  <c r="AM10" i="1"/>
  <c r="AN10" i="1"/>
  <c r="AO10" i="1"/>
  <c r="AL11" i="1"/>
  <c r="AM11" i="1"/>
  <c r="AN11" i="1"/>
  <c r="AO11" i="1"/>
  <c r="AL12" i="1"/>
  <c r="AM12" i="1"/>
  <c r="AN12" i="1"/>
  <c r="AO12" i="1"/>
  <c r="AL13" i="1"/>
  <c r="AM13" i="1"/>
  <c r="AN13" i="1"/>
  <c r="AO13" i="1"/>
  <c r="AL14" i="1"/>
  <c r="AM14" i="1"/>
  <c r="AN14" i="1"/>
  <c r="AO14" i="1"/>
  <c r="AL15" i="1"/>
  <c r="AM15" i="1"/>
  <c r="AN15" i="1"/>
  <c r="AO15" i="1"/>
  <c r="AL16" i="1"/>
  <c r="AP16" i="1" s="1"/>
  <c r="AM16" i="1"/>
  <c r="AN16" i="1"/>
  <c r="AO16" i="1"/>
  <c r="AL17" i="1"/>
  <c r="AM17" i="1"/>
  <c r="AN17" i="1"/>
  <c r="AO17" i="1"/>
  <c r="AL18" i="1"/>
  <c r="AP18" i="1" s="1"/>
  <c r="AM18" i="1"/>
  <c r="AN18" i="1"/>
  <c r="AO18" i="1"/>
  <c r="AL19" i="1"/>
  <c r="AM19" i="1"/>
  <c r="AN19" i="1"/>
  <c r="AO19" i="1"/>
  <c r="AL20" i="1"/>
  <c r="AM20" i="1"/>
  <c r="AN20" i="1"/>
  <c r="AO20" i="1"/>
  <c r="AL21" i="1"/>
  <c r="AM21" i="1"/>
  <c r="AN21" i="1"/>
  <c r="AO21" i="1"/>
  <c r="AL22" i="1"/>
  <c r="AM22" i="1"/>
  <c r="AN22" i="1"/>
  <c r="AO22" i="1"/>
  <c r="AL23" i="1"/>
  <c r="AM23" i="1"/>
  <c r="AN23" i="1"/>
  <c r="AO23" i="1"/>
  <c r="AL24" i="1"/>
  <c r="AP24" i="1" s="1"/>
  <c r="AM24" i="1"/>
  <c r="AN24" i="1"/>
  <c r="AO24" i="1"/>
  <c r="AL25" i="1"/>
  <c r="AM25" i="1"/>
  <c r="AN25" i="1"/>
  <c r="AO25" i="1"/>
  <c r="AL26" i="1"/>
  <c r="AP26" i="1" s="1"/>
  <c r="AM26" i="1"/>
  <c r="AN26" i="1"/>
  <c r="AO26" i="1"/>
  <c r="AL27" i="1"/>
  <c r="AM27" i="1"/>
  <c r="AN27" i="1"/>
  <c r="AO27" i="1"/>
  <c r="AL28" i="1"/>
  <c r="AM28" i="1"/>
  <c r="AN28" i="1"/>
  <c r="AO28" i="1"/>
  <c r="AL29" i="1"/>
  <c r="AM29" i="1"/>
  <c r="AN29" i="1"/>
  <c r="AO29" i="1"/>
  <c r="AL30" i="1"/>
  <c r="AM30" i="1"/>
  <c r="AN30" i="1"/>
  <c r="AO30" i="1"/>
  <c r="AL31" i="1"/>
  <c r="AM31" i="1"/>
  <c r="AN31" i="1"/>
  <c r="AO31" i="1"/>
  <c r="AL32" i="1"/>
  <c r="AM32" i="1"/>
  <c r="AN32" i="1"/>
  <c r="AP32" i="1" s="1"/>
  <c r="AO32" i="1"/>
  <c r="AL33" i="1"/>
  <c r="AM33" i="1"/>
  <c r="AN33" i="1"/>
  <c r="AO33" i="1"/>
  <c r="AL34" i="1"/>
  <c r="AP34" i="1" s="1"/>
  <c r="AM34" i="1"/>
  <c r="AN34" i="1"/>
  <c r="AO34" i="1"/>
  <c r="AL35" i="1"/>
  <c r="AM35" i="1"/>
  <c r="AN35" i="1"/>
  <c r="AO35" i="1"/>
  <c r="AL36" i="1"/>
  <c r="AM36" i="1"/>
  <c r="AN36" i="1"/>
  <c r="AO36" i="1"/>
  <c r="AL37" i="1"/>
  <c r="AM37" i="1"/>
  <c r="AN37" i="1"/>
  <c r="AO37" i="1"/>
  <c r="AL38" i="1"/>
  <c r="AM38" i="1"/>
  <c r="AN38" i="1"/>
  <c r="AO38" i="1"/>
  <c r="AL39" i="1"/>
  <c r="AM39" i="1"/>
  <c r="AN39" i="1"/>
  <c r="AO39" i="1"/>
  <c r="AL40" i="1"/>
  <c r="AM40" i="1"/>
  <c r="AN40" i="1"/>
  <c r="AO40" i="1"/>
  <c r="AL41" i="1"/>
  <c r="AM41" i="1"/>
  <c r="AN41" i="1"/>
  <c r="AO41" i="1"/>
  <c r="AL42" i="1"/>
  <c r="AM42" i="1"/>
  <c r="AN42" i="1"/>
  <c r="AO42" i="1"/>
  <c r="AL43" i="1"/>
  <c r="AM43" i="1"/>
  <c r="AN43" i="1"/>
  <c r="AO43" i="1"/>
  <c r="AL44" i="1"/>
  <c r="AM44" i="1"/>
  <c r="AN44" i="1"/>
  <c r="AO44" i="1"/>
  <c r="AL45" i="1"/>
  <c r="AM45" i="1"/>
  <c r="AN45" i="1"/>
  <c r="AO45" i="1"/>
  <c r="AL46" i="1"/>
  <c r="AM46" i="1"/>
  <c r="AN46" i="1"/>
  <c r="AO46" i="1"/>
  <c r="AL47" i="1"/>
  <c r="AM47" i="1"/>
  <c r="AN47" i="1"/>
  <c r="AO47" i="1"/>
  <c r="AL48" i="1"/>
  <c r="AP48" i="1" s="1"/>
  <c r="AM48" i="1"/>
  <c r="AN48" i="1"/>
  <c r="AO48" i="1"/>
  <c r="AL49" i="1"/>
  <c r="AM49" i="1"/>
  <c r="AN49" i="1"/>
  <c r="AO49" i="1"/>
  <c r="AL50" i="1"/>
  <c r="AP50" i="1" s="1"/>
  <c r="AM50" i="1"/>
  <c r="AN50" i="1"/>
  <c r="AO50" i="1"/>
  <c r="AL51" i="1"/>
  <c r="AM51" i="1"/>
  <c r="AN51" i="1"/>
  <c r="AO51" i="1"/>
  <c r="AO3" i="1"/>
  <c r="AN3" i="1"/>
  <c r="AM3" i="1"/>
  <c r="AL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3" i="1"/>
  <c r="V51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3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4" i="1"/>
  <c r="T5" i="1"/>
  <c r="T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AP51" i="1" l="1"/>
  <c r="AP39" i="1"/>
  <c r="AP33" i="1"/>
  <c r="AP23" i="1"/>
  <c r="AP13" i="1"/>
  <c r="AU51" i="1"/>
  <c r="AU41" i="1"/>
  <c r="AU33" i="1"/>
  <c r="AU27" i="1"/>
  <c r="AU25" i="1"/>
  <c r="AU11" i="1"/>
  <c r="AU9" i="1"/>
  <c r="AU7" i="1"/>
  <c r="AU5" i="1"/>
  <c r="AP45" i="1"/>
  <c r="AP25" i="1"/>
  <c r="AP5" i="1"/>
  <c r="AP43" i="1"/>
  <c r="AP29" i="1"/>
  <c r="AP17" i="1"/>
  <c r="AP7" i="1"/>
  <c r="AU43" i="1"/>
  <c r="AP49" i="1"/>
  <c r="AP37" i="1"/>
  <c r="AP31" i="1"/>
  <c r="AP19" i="1"/>
  <c r="AP9" i="1"/>
  <c r="AU17" i="1"/>
  <c r="AP46" i="1"/>
  <c r="AP44" i="1"/>
  <c r="AP38" i="1"/>
  <c r="AP36" i="1"/>
  <c r="AP30" i="1"/>
  <c r="AP28" i="1"/>
  <c r="AP22" i="1"/>
  <c r="AP20" i="1"/>
  <c r="AP14" i="1"/>
  <c r="AP12" i="1"/>
  <c r="AP6" i="1"/>
  <c r="AP4" i="1"/>
  <c r="AU50" i="1"/>
  <c r="AU48" i="1"/>
  <c r="AU46" i="1"/>
  <c r="AU44" i="1"/>
  <c r="AU42" i="1"/>
  <c r="AU40" i="1"/>
  <c r="AU38" i="1"/>
  <c r="AU36" i="1"/>
  <c r="AU34" i="1"/>
  <c r="AU32" i="1"/>
  <c r="AU30" i="1"/>
  <c r="AU28" i="1"/>
  <c r="AU26" i="1"/>
  <c r="AU24" i="1"/>
  <c r="AU22" i="1"/>
  <c r="AP47" i="1"/>
  <c r="AP35" i="1"/>
  <c r="AP21" i="1"/>
  <c r="AP11" i="1"/>
  <c r="AU19" i="1"/>
  <c r="AP41" i="1"/>
  <c r="AP27" i="1"/>
  <c r="AP15" i="1"/>
  <c r="AU49" i="1"/>
  <c r="AU35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3" i="1"/>
  <c r="AF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3" i="1"/>
  <c r="AJ4" i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3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3" i="1"/>
  <c r="L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3" i="1"/>
  <c r="R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3" i="1"/>
  <c r="AP3" i="1" l="1"/>
</calcChain>
</file>

<file path=xl/comments1.xml><?xml version="1.0" encoding="utf-8"?>
<comments xmlns="http://schemas.openxmlformats.org/spreadsheetml/2006/main">
  <authors>
    <author>Padraig Kitterick</author>
  </authors>
  <commentList>
    <comment ref="AL1" authorId="0" shapeId="0">
      <text>
        <r>
          <rPr>
            <b/>
            <sz val="9"/>
            <color indexed="81"/>
            <rFont val="Tahoma"/>
            <family val="2"/>
          </rPr>
          <t>Padraig Kitterick:</t>
        </r>
        <r>
          <rPr>
            <sz val="9"/>
            <color indexed="81"/>
            <rFont val="Tahoma"/>
            <family val="2"/>
          </rPr>
          <t xml:space="preserve">
For outcomes recommended to be included based on the Round 2 analysis (&gt;=70% scored 7-9, &lt;15% scored 1-3 in each stakehold group), the moderator will establish whether anyone has a major reason to want any to be excluded. The moderator will focus the discussion and voting on these outcomes. Domains will be included if at least 70% of participants vote ‘In’. All other outcomes recommended for inclusion will be ‘In’, without further discussion.</t>
        </r>
      </text>
    </comment>
    <comment ref="AQ1" authorId="0" shapeId="0">
      <text>
        <r>
          <rPr>
            <b/>
            <sz val="9"/>
            <color indexed="81"/>
            <rFont val="Tahoma"/>
            <family val="2"/>
          </rPr>
          <t>Padraig Kitterick:</t>
        </r>
        <r>
          <rPr>
            <sz val="9"/>
            <color indexed="81"/>
            <rFont val="Tahoma"/>
            <family val="2"/>
          </rPr>
          <t xml:space="preserve">
For outcomes recommended to be included based on the Round 2 analysis (&gt;=70% scored 7-9, &lt;15% scored 1-3 in each stakehold group), the moderator will establish whether anyone has a major reason to want any to be excluded. The moderator will focus the discussion and voting on these outcomes. Domains will be included if at least 70% of participants vote ‘In’. All other outcomes recommended for inclusion will be ‘In’, without further discussion.</t>
        </r>
      </text>
    </comment>
  </commentList>
</comments>
</file>

<file path=xl/sharedStrings.xml><?xml version="1.0" encoding="utf-8"?>
<sst xmlns="http://schemas.openxmlformats.org/spreadsheetml/2006/main" count="195" uniqueCount="140">
  <si>
    <t>Exclude: &gt;=70% scoring 1-3 and &lt;15% scoring 7-9</t>
  </si>
  <si>
    <t>Decision</t>
  </si>
  <si>
    <t>Rule 1: Include if &gt;=70% scoring 7-9 and &lt;15% scoring 1-3</t>
  </si>
  <si>
    <t>Clin Research</t>
  </si>
  <si>
    <t>Comm Rep</t>
  </si>
  <si>
    <t>Health Prof</t>
  </si>
  <si>
    <t>Health User</t>
  </si>
  <si>
    <t>Outcome ID</t>
  </si>
  <si>
    <t>Outcome domain</t>
  </si>
  <si>
    <t>Plain language definition</t>
  </si>
  <si>
    <t>Clarity</t>
  </si>
  <si>
    <t>How 'clear' a sound seems to you</t>
  </si>
  <si>
    <t>Impact on relationships</t>
  </si>
  <si>
    <t>Effect of your hearing loss or your device on making new relationships and maintaining relationships with a spouse or partner; family; friends and colleagues</t>
  </si>
  <si>
    <t>Impact on individual activities</t>
  </si>
  <si>
    <t>Effect of your hearing loss or your device on your choice to engage in individual activities (for example; travelling alone; swimming or watching TV / films / movies)</t>
  </si>
  <si>
    <t>Discomfort in listening situations</t>
  </si>
  <si>
    <t>Finding yourself in listening situations that you feel you can't adequately control (for example; when you can't choose a favourable listening position); or situations in which you don't feel comfortable (for example when interacting with people who don't know you have a hearing loss)</t>
  </si>
  <si>
    <t>Impact on learning</t>
  </si>
  <si>
    <t>Impact on work</t>
  </si>
  <si>
    <t>Effect of your hearing loss or device on your ability to acquire new knowledge or skills; or further your education</t>
  </si>
  <si>
    <t>Sound distance</t>
  </si>
  <si>
    <t>Listening effort</t>
  </si>
  <si>
    <t>Treatment satisfaction</t>
  </si>
  <si>
    <t>Device usage</t>
  </si>
  <si>
    <t>Device malfunction</t>
  </si>
  <si>
    <t>Avoiding social situations</t>
  </si>
  <si>
    <t>Emotional distress</t>
  </si>
  <si>
    <t>Being aware of a sound</t>
  </si>
  <si>
    <t>Listening in complex situations</t>
  </si>
  <si>
    <t>Knowing if a sound is close by or far away</t>
  </si>
  <si>
    <t>Exerting greater effort to listen and follow a conversation. This might consequently lead to feelings of tiredness and fatigue; but those feelings would be a separate outcome domain</t>
  </si>
  <si>
    <t>How the treatment meets your expectations or how pleased you are after receiving the treatment; or how likely you are to recommend the treatment</t>
  </si>
  <si>
    <t>How you use the device (for example; in what situations; for how long)</t>
  </si>
  <si>
    <t>Tinnitus intrusiveness</t>
  </si>
  <si>
    <t>Group conversation in quiet</t>
  </si>
  <si>
    <t>Group conversation in noisy social situations</t>
  </si>
  <si>
    <t>Sound localisation</t>
  </si>
  <si>
    <t>Adverse events</t>
  </si>
  <si>
    <t>Spatial orientation</t>
  </si>
  <si>
    <t>Physical tiredness</t>
  </si>
  <si>
    <t>Device usability</t>
  </si>
  <si>
    <t>Concern about your hearing</t>
  </si>
  <si>
    <t>Protecting your hearing</t>
  </si>
  <si>
    <t>The device does not work as it should or it stops working</t>
  </si>
  <si>
    <t>Vulnerability</t>
  </si>
  <si>
    <t>Feeling insecure because your hearing loss affects your awareness of potential hazards and threats in your daily life (for example; moving traffic; hazards at the workplace) and those you may not be able to see or hear (for example; other people behind you)</t>
  </si>
  <si>
    <t>Choosing not to go to particular social situations because of your hearing loss</t>
  </si>
  <si>
    <t>Motivation</t>
  </si>
  <si>
    <t>A willingness to engage in challenging listening situations</t>
  </si>
  <si>
    <t>A negative unpleasant emotional reaction which may include fear; anger; frustration; anxiety; and suffering</t>
  </si>
  <si>
    <t>Impact on social situations</t>
  </si>
  <si>
    <t>Your hearing loss or device limiting your ability to fully participate in the social world; especially in challenging situations or where a lot of effort is needed to follow the conversation  (for example; at a restaurant; at the park; in a bar or at a party)</t>
  </si>
  <si>
    <t>Effect of your hearing loss or device on your ability to carry out work tasks or job roles; or advancing your career</t>
  </si>
  <si>
    <t>How loud your tinnitus sounds</t>
  </si>
  <si>
    <t>Being aware of a sound and recognising what that sound is (for example; being aware that someone has started to speak)</t>
  </si>
  <si>
    <t>The difficulty experienced when listening to a sound while separating it out from a background of other sounds</t>
  </si>
  <si>
    <t xml:space="preserve">Listening in reverberant conditions </t>
  </si>
  <si>
    <t>The difficulty experienced when listening in places where the sound reflects off the walls; floor or ceiling (echoes); creating a blurred sound. For example; understanding announcements in train stations or airports</t>
  </si>
  <si>
    <t>Being acutely aware of the sounds of tinnitus; feeling that it is invading your life or your personal space; changing your thoughts or actions and negatively impacting on your life</t>
  </si>
  <si>
    <t>Listening and following a conversation between a group of people; in a quiet environment</t>
  </si>
  <si>
    <t>Listening and understanding one person; in a noisy environment</t>
  </si>
  <si>
    <t>One-to-one conversation in general noise</t>
  </si>
  <si>
    <t>Listening and following a conversation between a group of people; when others are talking in the background</t>
  </si>
  <si>
    <t>Knowing where a sound is coming from</t>
  </si>
  <si>
    <t>Any bad or unexpected thing that happens during the time a treatment is being tested in a clinical trial</t>
  </si>
  <si>
    <t>Personal safety</t>
  </si>
  <si>
    <t>Tinnitus loudness</t>
  </si>
  <si>
    <t>Aversion to loud sounds</t>
  </si>
  <si>
    <t>Dissatisfaction with life</t>
  </si>
  <si>
    <t>Balance problems</t>
  </si>
  <si>
    <t>Manual dexterity</t>
  </si>
  <si>
    <t>Tinnitus awareness</t>
  </si>
  <si>
    <t>Tinnitus quality</t>
  </si>
  <si>
    <t>Knowing where you are in relation to the position of a sound source</t>
  </si>
  <si>
    <t>Independence</t>
  </si>
  <si>
    <t>Mood</t>
  </si>
  <si>
    <t>Fullness</t>
  </si>
  <si>
    <t>Loudness</t>
  </si>
  <si>
    <t>How your hearing loss affects how much you need to rely on other people in daily life</t>
  </si>
  <si>
    <t>Enjoyment of listening to music</t>
  </si>
  <si>
    <t>Tiredness or fatigue from the effort of listening or when you need to turn your head repeatedly to listen in social situations</t>
  </si>
  <si>
    <t>Self-image</t>
  </si>
  <si>
    <t>One-to-one conversation in quiet</t>
  </si>
  <si>
    <t>Hearing-related brain changes</t>
  </si>
  <si>
    <t>Self-stigma</t>
  </si>
  <si>
    <t>Feeling incomplete or incapable because you are unable to do all the things that you want to do</t>
  </si>
  <si>
    <t>How easy it is to learn; use; and maintain the device (for example; changing the batteries; cleaning)</t>
  </si>
  <si>
    <t>General sense of well-being; ranging from feeling very low or negative to very positive</t>
  </si>
  <si>
    <t>Tinnitus-related brain changes</t>
  </si>
  <si>
    <t>Tinnitus pitch</t>
  </si>
  <si>
    <t>What type of sound is heard (for example; hissing; buzzing; ringing; whistling etc)</t>
  </si>
  <si>
    <t>Whether your tinnitus has a note-like quality; for example high pitch like whistling or low pitch like humming</t>
  </si>
  <si>
    <t>Changes in brain structure or function associated with tinnitus</t>
  </si>
  <si>
    <t>Noticing the sound of tinnitus is there</t>
  </si>
  <si>
    <t>Having the fine motor skills needed to use your device effectively (for example; putting the device on; changing the batteries)</t>
  </si>
  <si>
    <t>Feeling unbalanced and the effect it has on your ability to walk or move normally</t>
  </si>
  <si>
    <t>Being unhappy because you feel you should be achieving or should have achieved more in your life</t>
  </si>
  <si>
    <t>Feeling uncomfortable when listening to loud sounds</t>
  </si>
  <si>
    <t>Negative perception of yourself due to your hearing loss and feeling stigmatised for using a hearing aid</t>
  </si>
  <si>
    <t>Appreciating 'stereo'; '3-dimensional' or 'surround sound' quality of live or recorded music</t>
  </si>
  <si>
    <t>Changes in brain structure or function associated with hearing loss</t>
  </si>
  <si>
    <t>How 'loud' a sound seems to you</t>
  </si>
  <si>
    <t>How 'full' a sound seems to you. This can also be described as the 'richness'; 'warmth' or 'depth' of a sound</t>
  </si>
  <si>
    <t>How your hearing loss effects your awareness of potential hazards and threats in your daily life (for example; moving traffic; hazards at the workplace) and those you may not be able to see or hear (for example; other people behind you)</t>
  </si>
  <si>
    <t>Listening and understanding one person; in a quiet environment</t>
  </si>
  <si>
    <t>Making a conscious decision to avoid loud sounds or other risks to your hearing; or taking steps to protect your hearing</t>
  </si>
  <si>
    <t>Feeling worried about the hearing in your better ear and the thought that it may decline</t>
  </si>
  <si>
    <t>Outcome domain category</t>
  </si>
  <si>
    <t>Psychological effects</t>
  </si>
  <si>
    <t xml:space="preserve">Other effects </t>
  </si>
  <si>
    <t>Factors related to the treatment being tested</t>
  </si>
  <si>
    <t>Health-related quality of life</t>
  </si>
  <si>
    <t>Hearing disability</t>
  </si>
  <si>
    <t>Spatial hearing</t>
  </si>
  <si>
    <t>Physical effects</t>
  </si>
  <si>
    <t>Self</t>
  </si>
  <si>
    <t>Tinnitus</t>
  </si>
  <si>
    <t>Sound quality</t>
  </si>
  <si>
    <t>Clinical researchers</t>
  </si>
  <si>
    <t>Commercial representatives</t>
  </si>
  <si>
    <t>Healthcare professionals</t>
  </si>
  <si>
    <t>Healthcare users</t>
  </si>
  <si>
    <t>%</t>
  </si>
  <si>
    <t>Number of participants that scored 7-9 'critically important'</t>
  </si>
  <si>
    <t>Number of participants that scored 1-3 'not important'</t>
  </si>
  <si>
    <r>
      <t xml:space="preserve">Clinical researchers </t>
    </r>
    <r>
      <rPr>
        <sz val="10"/>
        <color theme="4" tint="0.39997558519241921"/>
        <rFont val="Calibri"/>
        <family val="2"/>
        <scheme val="minor"/>
      </rPr>
      <t>(1-3)</t>
    </r>
  </si>
  <si>
    <r>
      <t xml:space="preserve">Commercial representatives </t>
    </r>
    <r>
      <rPr>
        <sz val="10"/>
        <color theme="4" tint="0.39997558519241921"/>
        <rFont val="Calibri"/>
        <family val="2"/>
        <scheme val="minor"/>
      </rPr>
      <t>(1-3)</t>
    </r>
  </si>
  <si>
    <r>
      <t xml:space="preserve">Healthcare professionals </t>
    </r>
    <r>
      <rPr>
        <sz val="10"/>
        <color theme="4" tint="0.39997558519241921"/>
        <rFont val="Calibri"/>
        <family val="2"/>
        <scheme val="minor"/>
      </rPr>
      <t>(1-3)</t>
    </r>
  </si>
  <si>
    <r>
      <t xml:space="preserve">Healthcare users </t>
    </r>
    <r>
      <rPr>
        <sz val="10"/>
        <color theme="4" tint="0.39997558519241921"/>
        <rFont val="Calibri"/>
        <family val="2"/>
        <scheme val="minor"/>
      </rPr>
      <t>(1-3)</t>
    </r>
  </si>
  <si>
    <t>Number of participants that scored 4-6 'important but not critical'</t>
  </si>
  <si>
    <r>
      <t xml:space="preserve">Clinical researchers </t>
    </r>
    <r>
      <rPr>
        <sz val="10"/>
        <color theme="4" tint="-0.499984740745262"/>
        <rFont val="Calibri"/>
        <family val="2"/>
        <scheme val="minor"/>
      </rPr>
      <t>(7-9)</t>
    </r>
  </si>
  <si>
    <r>
      <t xml:space="preserve">Commercial representatives </t>
    </r>
    <r>
      <rPr>
        <sz val="10"/>
        <color theme="4" tint="-0.499984740745262"/>
        <rFont val="Calibri"/>
        <family val="2"/>
        <scheme val="minor"/>
      </rPr>
      <t>(7-9)</t>
    </r>
  </si>
  <si>
    <r>
      <t xml:space="preserve">Healthcare professionals </t>
    </r>
    <r>
      <rPr>
        <sz val="10"/>
        <color theme="4" tint="-0.499984740745262"/>
        <rFont val="Calibri"/>
        <family val="2"/>
        <scheme val="minor"/>
      </rPr>
      <t>(7-9)</t>
    </r>
  </si>
  <si>
    <r>
      <t xml:space="preserve">Healthcare users </t>
    </r>
    <r>
      <rPr>
        <sz val="10"/>
        <color theme="4" tint="-0.499984740745262"/>
        <rFont val="Calibri"/>
        <family val="2"/>
        <scheme val="minor"/>
      </rPr>
      <t>(7-9)</t>
    </r>
  </si>
  <si>
    <r>
      <t xml:space="preserve">Clinical researchers </t>
    </r>
    <r>
      <rPr>
        <sz val="10"/>
        <color theme="4" tint="-0.249977111117893"/>
        <rFont val="Calibri"/>
        <family val="2"/>
        <scheme val="minor"/>
      </rPr>
      <t>(4-6)</t>
    </r>
  </si>
  <si>
    <r>
      <t xml:space="preserve">Commercial representatives </t>
    </r>
    <r>
      <rPr>
        <sz val="10"/>
        <color theme="4" tint="-0.249977111117893"/>
        <rFont val="Calibri"/>
        <family val="2"/>
        <scheme val="minor"/>
      </rPr>
      <t>(4-6)</t>
    </r>
  </si>
  <si>
    <r>
      <t xml:space="preserve">Healthcare professionals </t>
    </r>
    <r>
      <rPr>
        <sz val="10"/>
        <color theme="4" tint="-0.249977111117893"/>
        <rFont val="Calibri"/>
        <family val="2"/>
        <scheme val="minor"/>
      </rPr>
      <t>(4-6)</t>
    </r>
  </si>
  <si>
    <r>
      <t xml:space="preserve">Healthcare users </t>
    </r>
    <r>
      <rPr>
        <sz val="10"/>
        <color theme="4" tint="-0.249977111117893"/>
        <rFont val="Calibri"/>
        <family val="2"/>
        <scheme val="minor"/>
      </rPr>
      <t>(4-6)</t>
    </r>
  </si>
  <si>
    <t>Number of participants who completed e-Delphi Round 2 in each stakeholder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</si>
</sst>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u/>
      <sz val="10.5"/>
      <color theme="0"/>
      <name val="Calibri"/>
      <family val="2"/>
      <scheme val="minor"/>
    </font>
    <font>
      <sz val="10.5"/>
      <color theme="0"/>
      <name val="Calibri"/>
      <family val="2"/>
      <scheme val="minor"/>
    </font>
    <font>
      <b/>
      <sz val="10.5"/>
      <color theme="0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color theme="4" tint="0.39997558519241921"/>
      <name val="Calibri"/>
      <family val="2"/>
      <scheme val="minor"/>
    </font>
    <font>
      <sz val="10"/>
      <name val="Calibri"/>
      <family val="2"/>
      <scheme val="minor"/>
    </font>
    <font>
      <sz val="10.5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7" fillId="3" borderId="1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 wrapText="1"/>
    </xf>
    <xf numFmtId="0" fontId="4" fillId="8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1"/>
  <sheetViews>
    <sheetView tabSelected="1" zoomScaleNormal="100" workbookViewId="0"/>
  </sheetViews>
  <sheetFormatPr defaultColWidth="10" defaultRowHeight="15" x14ac:dyDescent="0.25"/>
  <cols>
    <col min="1" max="1" width="8.7109375" customWidth="1"/>
    <col min="2" max="2" width="20.7109375" customWidth="1"/>
    <col min="3" max="3" width="48.7109375" customWidth="1"/>
    <col min="4" max="4" width="20.7109375" customWidth="1"/>
    <col min="5" max="5" width="1.42578125" customWidth="1"/>
    <col min="6" max="6" width="9.7109375" customWidth="1"/>
    <col min="7" max="7" width="11.7109375" customWidth="1"/>
    <col min="8" max="8" width="10.140625" customWidth="1"/>
    <col min="9" max="9" width="12.85546875" customWidth="1"/>
    <col min="10" max="10" width="1.28515625" customWidth="1"/>
    <col min="11" max="11" width="9.7109375" customWidth="1"/>
    <col min="12" max="12" width="3.7109375" customWidth="1"/>
    <col min="13" max="13" width="11.7109375" customWidth="1"/>
    <col min="14" max="14" width="3.7109375" customWidth="1"/>
    <col min="15" max="15" width="10" customWidth="1"/>
    <col min="16" max="16" width="3.7109375" customWidth="1"/>
    <col min="17" max="17" width="12.85546875" customWidth="1"/>
    <col min="18" max="18" width="3.7109375" customWidth="1"/>
    <col min="19" max="19" width="1.140625" customWidth="1"/>
    <col min="20" max="20" width="9.7109375" customWidth="1"/>
    <col min="21" max="21" width="3.7109375" customWidth="1"/>
    <col min="22" max="22" width="11.7109375" customWidth="1"/>
    <col min="23" max="23" width="3.7109375" customWidth="1"/>
    <col min="24" max="24" width="9.42578125" customWidth="1"/>
    <col min="25" max="25" width="3.7109375" customWidth="1"/>
    <col min="26" max="26" width="12.85546875" customWidth="1"/>
    <col min="27" max="27" width="3.7109375" customWidth="1"/>
    <col min="28" max="28" width="1" customWidth="1"/>
    <col min="29" max="29" width="9.7109375" customWidth="1"/>
    <col min="30" max="30" width="3.7109375" customWidth="1"/>
    <col min="31" max="31" width="11.7109375" customWidth="1"/>
    <col min="32" max="32" width="3.7109375" customWidth="1"/>
    <col min="33" max="33" width="10" customWidth="1"/>
    <col min="34" max="34" width="3.7109375" customWidth="1"/>
    <col min="35" max="35" width="12.85546875" customWidth="1"/>
    <col min="36" max="36" width="3.7109375" customWidth="1"/>
    <col min="37" max="37" width="1.42578125" customWidth="1"/>
  </cols>
  <sheetData>
    <row r="1" spans="1:47" s="5" customFormat="1" ht="24" customHeight="1" x14ac:dyDescent="0.25">
      <c r="A1" s="4"/>
      <c r="B1" s="19"/>
      <c r="C1" s="19"/>
      <c r="D1" s="2"/>
      <c r="E1" s="14"/>
      <c r="F1" s="40" t="s">
        <v>139</v>
      </c>
      <c r="G1" s="40"/>
      <c r="H1" s="40"/>
      <c r="I1" s="40"/>
      <c r="J1" s="26"/>
      <c r="K1" s="37" t="s">
        <v>124</v>
      </c>
      <c r="L1" s="37"/>
      <c r="M1" s="37"/>
      <c r="N1" s="37"/>
      <c r="O1" s="37"/>
      <c r="P1" s="37"/>
      <c r="Q1" s="37"/>
      <c r="R1" s="37"/>
      <c r="S1" s="14"/>
      <c r="T1" s="38" t="s">
        <v>130</v>
      </c>
      <c r="U1" s="38"/>
      <c r="V1" s="38"/>
      <c r="W1" s="38"/>
      <c r="X1" s="38"/>
      <c r="Y1" s="38"/>
      <c r="Z1" s="38"/>
      <c r="AA1" s="38"/>
      <c r="AB1" s="24"/>
      <c r="AC1" s="39" t="s">
        <v>125</v>
      </c>
      <c r="AD1" s="39"/>
      <c r="AE1" s="39"/>
      <c r="AF1" s="39"/>
      <c r="AG1" s="39"/>
      <c r="AH1" s="39"/>
      <c r="AI1" s="39"/>
      <c r="AJ1" s="39"/>
      <c r="AK1" s="14"/>
      <c r="AL1" s="6" t="s">
        <v>0</v>
      </c>
      <c r="AM1" s="7"/>
      <c r="AN1" s="7"/>
      <c r="AO1" s="7"/>
      <c r="AP1" s="16"/>
      <c r="AQ1" s="10" t="s">
        <v>2</v>
      </c>
      <c r="AR1" s="11"/>
      <c r="AS1" s="11"/>
      <c r="AT1" s="11"/>
      <c r="AU1" s="18"/>
    </row>
    <row r="2" spans="1:47" s="3" customFormat="1" ht="38.25" x14ac:dyDescent="0.25">
      <c r="A2" s="1" t="s">
        <v>7</v>
      </c>
      <c r="B2" s="1" t="s">
        <v>8</v>
      </c>
      <c r="C2" s="1" t="s">
        <v>9</v>
      </c>
      <c r="D2" s="1" t="s">
        <v>108</v>
      </c>
      <c r="E2" s="24"/>
      <c r="F2" s="27" t="s">
        <v>122</v>
      </c>
      <c r="G2" s="27" t="s">
        <v>121</v>
      </c>
      <c r="H2" s="27" t="s">
        <v>119</v>
      </c>
      <c r="I2" s="27" t="s">
        <v>120</v>
      </c>
      <c r="J2" s="24"/>
      <c r="K2" s="27" t="s">
        <v>134</v>
      </c>
      <c r="L2" s="29" t="s">
        <v>123</v>
      </c>
      <c r="M2" s="27" t="s">
        <v>133</v>
      </c>
      <c r="N2" s="31" t="s">
        <v>123</v>
      </c>
      <c r="O2" s="27" t="s">
        <v>131</v>
      </c>
      <c r="P2" s="31" t="s">
        <v>123</v>
      </c>
      <c r="Q2" s="27" t="s">
        <v>132</v>
      </c>
      <c r="R2" s="31" t="s">
        <v>123</v>
      </c>
      <c r="S2" s="24"/>
      <c r="T2" s="27" t="s">
        <v>138</v>
      </c>
      <c r="U2" s="33" t="s">
        <v>123</v>
      </c>
      <c r="V2" s="27" t="s">
        <v>137</v>
      </c>
      <c r="W2" s="33" t="s">
        <v>123</v>
      </c>
      <c r="X2" s="27" t="s">
        <v>135</v>
      </c>
      <c r="Y2" s="33" t="s">
        <v>123</v>
      </c>
      <c r="Z2" s="27" t="s">
        <v>136</v>
      </c>
      <c r="AA2" s="33" t="s">
        <v>123</v>
      </c>
      <c r="AB2" s="24"/>
      <c r="AC2" s="27" t="s">
        <v>129</v>
      </c>
      <c r="AD2" s="35" t="s">
        <v>123</v>
      </c>
      <c r="AE2" s="27" t="s">
        <v>128</v>
      </c>
      <c r="AF2" s="35" t="s">
        <v>123</v>
      </c>
      <c r="AG2" s="27" t="s">
        <v>126</v>
      </c>
      <c r="AH2" s="35" t="s">
        <v>123</v>
      </c>
      <c r="AI2" s="27" t="s">
        <v>127</v>
      </c>
      <c r="AJ2" s="35" t="s">
        <v>123</v>
      </c>
      <c r="AK2" s="24"/>
      <c r="AL2" s="20" t="s">
        <v>3</v>
      </c>
      <c r="AM2" s="21" t="s">
        <v>4</v>
      </c>
      <c r="AN2" s="21" t="s">
        <v>5</v>
      </c>
      <c r="AO2" s="21" t="s">
        <v>6</v>
      </c>
      <c r="AP2" s="8" t="s">
        <v>1</v>
      </c>
      <c r="AQ2" s="22" t="s">
        <v>3</v>
      </c>
      <c r="AR2" s="23" t="s">
        <v>4</v>
      </c>
      <c r="AS2" s="23" t="s">
        <v>5</v>
      </c>
      <c r="AT2" s="23" t="s">
        <v>6</v>
      </c>
      <c r="AU2" s="12" t="s">
        <v>1</v>
      </c>
    </row>
    <row r="3" spans="1:47" s="5" customFormat="1" ht="14.25" x14ac:dyDescent="0.25">
      <c r="A3" s="4">
        <v>39</v>
      </c>
      <c r="B3" s="19" t="s">
        <v>10</v>
      </c>
      <c r="C3" s="19" t="s">
        <v>11</v>
      </c>
      <c r="D3" s="2" t="s">
        <v>118</v>
      </c>
      <c r="E3" s="14"/>
      <c r="F3" s="25">
        <v>71</v>
      </c>
      <c r="G3" s="25">
        <v>116</v>
      </c>
      <c r="H3" s="25">
        <v>39</v>
      </c>
      <c r="I3" s="25">
        <v>7</v>
      </c>
      <c r="J3" s="26"/>
      <c r="K3" s="25">
        <v>63</v>
      </c>
      <c r="L3" s="30">
        <f t="shared" ref="L3:L51" si="0">SUM(K3)*100/F3</f>
        <v>88.732394366197184</v>
      </c>
      <c r="M3" s="25">
        <v>105</v>
      </c>
      <c r="N3" s="32">
        <f t="shared" ref="N3:N34" si="1">SUM(M3)*100/G3</f>
        <v>90.517241379310349</v>
      </c>
      <c r="O3" s="25">
        <v>27</v>
      </c>
      <c r="P3" s="32">
        <f t="shared" ref="P3:P34" si="2">SUM(O3)*100/H3</f>
        <v>69.230769230769226</v>
      </c>
      <c r="Q3" s="25">
        <v>7</v>
      </c>
      <c r="R3" s="32">
        <f t="shared" ref="R3:R34" si="3">SUM(Q3)*100/I3</f>
        <v>100</v>
      </c>
      <c r="S3" s="14"/>
      <c r="T3" s="28">
        <f>SUM(F3)-(K3)-(AC3)</f>
        <v>8</v>
      </c>
      <c r="U3" s="34">
        <f t="shared" ref="U3:U34" si="4">SUM(T3)*100/F3</f>
        <v>11.267605633802816</v>
      </c>
      <c r="V3" s="28">
        <f>SUM(G3)-(M3)-(AE3)</f>
        <v>11</v>
      </c>
      <c r="W3" s="34">
        <f t="shared" ref="W3:W34" si="5">SUM(V3)*100/G3</f>
        <v>9.4827586206896548</v>
      </c>
      <c r="X3" s="28">
        <f>SUM(H3)-(O3)-(AG3)</f>
        <v>12</v>
      </c>
      <c r="Y3" s="34">
        <f t="shared" ref="Y3:Y34" si="6">SUM(X3)*100/H3</f>
        <v>30.76923076923077</v>
      </c>
      <c r="Z3" s="28">
        <f>SUM(I3)-(Q3)-(AI3)</f>
        <v>0</v>
      </c>
      <c r="AA3" s="34">
        <f t="shared" ref="AA3:AA34" si="7">SUM(Z3)*100/I3</f>
        <v>0</v>
      </c>
      <c r="AB3" s="14"/>
      <c r="AC3" s="25">
        <v>0</v>
      </c>
      <c r="AD3" s="36">
        <f t="shared" ref="AD3:AD34" si="8">SUM(AC3)*100/F3</f>
        <v>0</v>
      </c>
      <c r="AE3" s="25">
        <v>0</v>
      </c>
      <c r="AF3" s="36">
        <f t="shared" ref="AF3:AF34" si="9">SUM(AE3)*100/G3</f>
        <v>0</v>
      </c>
      <c r="AG3" s="25">
        <v>0</v>
      </c>
      <c r="AH3" s="36">
        <f t="shared" ref="AH3:AH34" si="10">SUM(AG3)*100/H3</f>
        <v>0</v>
      </c>
      <c r="AI3" s="25">
        <v>0</v>
      </c>
      <c r="AJ3" s="36">
        <f t="shared" ref="AJ3:AJ34" si="11">SUM(AI3)*100/I3</f>
        <v>0</v>
      </c>
      <c r="AK3" s="14"/>
      <c r="AL3" s="15" t="b">
        <f>AND((O3/H3)&lt;0.15,(AG3/H3)&gt;=0.7)</f>
        <v>0</v>
      </c>
      <c r="AM3" s="9" t="b">
        <f>AND((Q3/I3)&lt;0.15,(AI3/I3)&gt;=0.7)</f>
        <v>0</v>
      </c>
      <c r="AN3" s="9" t="b">
        <f>AND((M3/G3)&lt;0.15,(AE3/G3)&gt;=0.7)</f>
        <v>0</v>
      </c>
      <c r="AO3" s="9" t="b">
        <f>AND((K3/F3)&lt;0.15,(AC3/F3)&gt;=0.7)</f>
        <v>0</v>
      </c>
      <c r="AP3" s="16" t="b">
        <f t="shared" ref="AP3:AP51" si="12">COUNTIF(AL3:AO3,TRUE)=4</f>
        <v>0</v>
      </c>
      <c r="AQ3" s="17" t="b">
        <f>AND((O3/H3)&gt;=0.7,(AG3/H3)&lt;0.15)</f>
        <v>0</v>
      </c>
      <c r="AR3" s="13" t="b">
        <f>AND((Q3/I3)&gt;=0.7,(AI3/I3)&lt;0.15)</f>
        <v>1</v>
      </c>
      <c r="AS3" s="13" t="b">
        <f>AND((M3/G3)&gt;=0.7,(AE3/G3)&lt;0.15)</f>
        <v>1</v>
      </c>
      <c r="AT3" s="13" t="b">
        <f>AND((K3/F3)&gt;=0.7,(AC3/F3)&lt;0.15)</f>
        <v>1</v>
      </c>
      <c r="AU3" s="18" t="b">
        <f>COUNTIF(AQ3:AT3,TRUE)=4</f>
        <v>0</v>
      </c>
    </row>
    <row r="4" spans="1:47" s="5" customFormat="1" ht="42.75" x14ac:dyDescent="0.25">
      <c r="A4" s="4">
        <v>14</v>
      </c>
      <c r="B4" s="19" t="s">
        <v>12</v>
      </c>
      <c r="C4" s="19" t="s">
        <v>13</v>
      </c>
      <c r="D4" s="2" t="s">
        <v>112</v>
      </c>
      <c r="E4" s="14"/>
      <c r="F4" s="25">
        <v>70</v>
      </c>
      <c r="G4" s="25">
        <v>115</v>
      </c>
      <c r="H4" s="25">
        <v>38</v>
      </c>
      <c r="I4" s="25">
        <v>7</v>
      </c>
      <c r="J4" s="26"/>
      <c r="K4" s="25">
        <v>48</v>
      </c>
      <c r="L4" s="30">
        <f t="shared" si="0"/>
        <v>68.571428571428569</v>
      </c>
      <c r="M4" s="25">
        <v>104</v>
      </c>
      <c r="N4" s="32">
        <f t="shared" si="1"/>
        <v>90.434782608695656</v>
      </c>
      <c r="O4" s="25">
        <v>31</v>
      </c>
      <c r="P4" s="32">
        <f t="shared" si="2"/>
        <v>81.578947368421055</v>
      </c>
      <c r="Q4" s="25">
        <v>7</v>
      </c>
      <c r="R4" s="32">
        <f t="shared" si="3"/>
        <v>100</v>
      </c>
      <c r="S4" s="14"/>
      <c r="T4" s="28">
        <f t="shared" ref="T4:T51" si="13">SUM(F4)-(K4)-(AC4)</f>
        <v>16</v>
      </c>
      <c r="U4" s="34">
        <f t="shared" si="4"/>
        <v>22.857142857142858</v>
      </c>
      <c r="V4" s="28">
        <f t="shared" ref="V4:V50" si="14">SUM(G4)-(M4)-(AE4)</f>
        <v>11</v>
      </c>
      <c r="W4" s="34">
        <f t="shared" si="5"/>
        <v>9.5652173913043477</v>
      </c>
      <c r="X4" s="28">
        <f t="shared" ref="X4:X51" si="15">SUM(H4)-(O4)-(AG4)</f>
        <v>7</v>
      </c>
      <c r="Y4" s="34">
        <f t="shared" si="6"/>
        <v>18.421052631578949</v>
      </c>
      <c r="Z4" s="28">
        <f t="shared" ref="Z4:Z51" si="16">SUM(I4)-(Q4)-(AI4)</f>
        <v>0</v>
      </c>
      <c r="AA4" s="34">
        <f t="shared" si="7"/>
        <v>0</v>
      </c>
      <c r="AB4" s="14"/>
      <c r="AC4" s="25">
        <v>6</v>
      </c>
      <c r="AD4" s="36">
        <f t="shared" si="8"/>
        <v>8.5714285714285712</v>
      </c>
      <c r="AE4" s="25">
        <v>0</v>
      </c>
      <c r="AF4" s="36">
        <f t="shared" si="9"/>
        <v>0</v>
      </c>
      <c r="AG4" s="25">
        <v>0</v>
      </c>
      <c r="AH4" s="36">
        <f t="shared" si="10"/>
        <v>0</v>
      </c>
      <c r="AI4" s="25">
        <v>0</v>
      </c>
      <c r="AJ4" s="36">
        <f t="shared" si="11"/>
        <v>0</v>
      </c>
      <c r="AK4" s="14"/>
      <c r="AL4" s="15" t="b">
        <f t="shared" ref="AL4:AL51" si="17">AND((O4/H4)&lt;0.15,(AG4/H4)&gt;=0.7)</f>
        <v>0</v>
      </c>
      <c r="AM4" s="9" t="b">
        <f t="shared" ref="AM4:AM51" si="18">AND((Q4/I4)&lt;0.15,(AI4/I4)&gt;=0.7)</f>
        <v>0</v>
      </c>
      <c r="AN4" s="9" t="b">
        <f t="shared" ref="AN4:AN51" si="19">AND((M4/G4)&lt;0.15,(AE4/G4)&gt;=0.7)</f>
        <v>0</v>
      </c>
      <c r="AO4" s="9" t="b">
        <f t="shared" ref="AO4:AO51" si="20">AND((K4/F4)&lt;0.15,(AC4/F4)&gt;=0.7)</f>
        <v>0</v>
      </c>
      <c r="AP4" s="16" t="b">
        <f t="shared" si="12"/>
        <v>0</v>
      </c>
      <c r="AQ4" s="17" t="b">
        <f t="shared" ref="AQ4:AQ51" si="21">AND((O4/H4)&gt;=0.7,(AG4/H4)&lt;0.15)</f>
        <v>1</v>
      </c>
      <c r="AR4" s="13" t="b">
        <f t="shared" ref="AR4:AR51" si="22">AND((Q4/I4)&gt;=0.7,(AI4/I4)&lt;0.15)</f>
        <v>1</v>
      </c>
      <c r="AS4" s="13" t="b">
        <f t="shared" ref="AS4:AS51" si="23">AND((M4/G4)&gt;=0.7,(AE4/G4)&lt;0.15)</f>
        <v>1</v>
      </c>
      <c r="AT4" s="13" t="b">
        <f t="shared" ref="AT4:AT51" si="24">AND((K4/F4)&gt;=0.7,(AC4/F4)&lt;0.15)</f>
        <v>0</v>
      </c>
      <c r="AU4" s="18" t="b">
        <f t="shared" ref="AU4:AU51" si="25">COUNTIF(AQ4:AT4,TRUE)=4</f>
        <v>0</v>
      </c>
    </row>
    <row r="5" spans="1:47" s="5" customFormat="1" ht="42.75" x14ac:dyDescent="0.25">
      <c r="A5" s="4">
        <v>13</v>
      </c>
      <c r="B5" s="19" t="s">
        <v>14</v>
      </c>
      <c r="C5" s="19" t="s">
        <v>15</v>
      </c>
      <c r="D5" s="2" t="s">
        <v>112</v>
      </c>
      <c r="E5" s="14"/>
      <c r="F5" s="25">
        <v>71</v>
      </c>
      <c r="G5" s="25">
        <v>116</v>
      </c>
      <c r="H5" s="25">
        <v>38</v>
      </c>
      <c r="I5" s="25">
        <v>7</v>
      </c>
      <c r="J5" s="26"/>
      <c r="K5" s="25">
        <v>45</v>
      </c>
      <c r="L5" s="30">
        <f t="shared" si="0"/>
        <v>63.380281690140848</v>
      </c>
      <c r="M5" s="25">
        <v>101</v>
      </c>
      <c r="N5" s="32">
        <f t="shared" si="1"/>
        <v>87.068965517241381</v>
      </c>
      <c r="O5" s="25">
        <v>28</v>
      </c>
      <c r="P5" s="32">
        <f t="shared" si="2"/>
        <v>73.684210526315795</v>
      </c>
      <c r="Q5" s="25">
        <v>6</v>
      </c>
      <c r="R5" s="32">
        <f t="shared" si="3"/>
        <v>85.714285714285708</v>
      </c>
      <c r="S5" s="14"/>
      <c r="T5" s="28">
        <f t="shared" si="13"/>
        <v>16</v>
      </c>
      <c r="U5" s="34">
        <f t="shared" si="4"/>
        <v>22.535211267605632</v>
      </c>
      <c r="V5" s="28">
        <f t="shared" si="14"/>
        <v>15</v>
      </c>
      <c r="W5" s="34">
        <f t="shared" si="5"/>
        <v>12.931034482758621</v>
      </c>
      <c r="X5" s="28">
        <f t="shared" si="15"/>
        <v>10</v>
      </c>
      <c r="Y5" s="34">
        <f t="shared" si="6"/>
        <v>26.315789473684209</v>
      </c>
      <c r="Z5" s="28">
        <f t="shared" si="16"/>
        <v>1</v>
      </c>
      <c r="AA5" s="34">
        <f t="shared" si="7"/>
        <v>14.285714285714286</v>
      </c>
      <c r="AB5" s="14"/>
      <c r="AC5" s="25">
        <v>10</v>
      </c>
      <c r="AD5" s="36">
        <f t="shared" si="8"/>
        <v>14.084507042253522</v>
      </c>
      <c r="AE5" s="25">
        <v>0</v>
      </c>
      <c r="AF5" s="36">
        <f t="shared" si="9"/>
        <v>0</v>
      </c>
      <c r="AG5" s="25">
        <v>0</v>
      </c>
      <c r="AH5" s="36">
        <f t="shared" si="10"/>
        <v>0</v>
      </c>
      <c r="AI5" s="25">
        <v>0</v>
      </c>
      <c r="AJ5" s="36">
        <f t="shared" si="11"/>
        <v>0</v>
      </c>
      <c r="AK5" s="14"/>
      <c r="AL5" s="15" t="b">
        <f t="shared" si="17"/>
        <v>0</v>
      </c>
      <c r="AM5" s="9" t="b">
        <f t="shared" si="18"/>
        <v>0</v>
      </c>
      <c r="AN5" s="9" t="b">
        <f t="shared" si="19"/>
        <v>0</v>
      </c>
      <c r="AO5" s="9" t="b">
        <f t="shared" si="20"/>
        <v>0</v>
      </c>
      <c r="AP5" s="16" t="b">
        <f t="shared" si="12"/>
        <v>0</v>
      </c>
      <c r="AQ5" s="17" t="b">
        <f t="shared" si="21"/>
        <v>1</v>
      </c>
      <c r="AR5" s="13" t="b">
        <f t="shared" si="22"/>
        <v>1</v>
      </c>
      <c r="AS5" s="13" t="b">
        <f t="shared" si="23"/>
        <v>1</v>
      </c>
      <c r="AT5" s="13" t="b">
        <f t="shared" si="24"/>
        <v>0</v>
      </c>
      <c r="AU5" s="18" t="b">
        <f t="shared" si="25"/>
        <v>0</v>
      </c>
    </row>
    <row r="6" spans="1:47" s="5" customFormat="1" ht="85.5" x14ac:dyDescent="0.25">
      <c r="A6" s="4">
        <v>2</v>
      </c>
      <c r="B6" s="19" t="s">
        <v>16</v>
      </c>
      <c r="C6" s="19" t="s">
        <v>17</v>
      </c>
      <c r="D6" s="2" t="s">
        <v>109</v>
      </c>
      <c r="E6" s="14"/>
      <c r="F6" s="25">
        <v>71</v>
      </c>
      <c r="G6" s="25">
        <v>118</v>
      </c>
      <c r="H6" s="25">
        <v>38</v>
      </c>
      <c r="I6" s="25">
        <v>7</v>
      </c>
      <c r="J6" s="26"/>
      <c r="K6" s="25">
        <v>62</v>
      </c>
      <c r="L6" s="30">
        <f t="shared" si="0"/>
        <v>87.323943661971825</v>
      </c>
      <c r="M6" s="25">
        <v>84</v>
      </c>
      <c r="N6" s="32">
        <f t="shared" si="1"/>
        <v>71.186440677966104</v>
      </c>
      <c r="O6" s="25">
        <v>26</v>
      </c>
      <c r="P6" s="32">
        <f t="shared" si="2"/>
        <v>68.421052631578945</v>
      </c>
      <c r="Q6" s="25">
        <v>6</v>
      </c>
      <c r="R6" s="32">
        <f t="shared" si="3"/>
        <v>85.714285714285708</v>
      </c>
      <c r="S6" s="14"/>
      <c r="T6" s="28">
        <f t="shared" si="13"/>
        <v>6</v>
      </c>
      <c r="U6" s="34">
        <f t="shared" si="4"/>
        <v>8.4507042253521121</v>
      </c>
      <c r="V6" s="28">
        <f t="shared" si="14"/>
        <v>34</v>
      </c>
      <c r="W6" s="34">
        <f t="shared" si="5"/>
        <v>28.8135593220339</v>
      </c>
      <c r="X6" s="28">
        <f t="shared" si="15"/>
        <v>12</v>
      </c>
      <c r="Y6" s="34">
        <f t="shared" si="6"/>
        <v>31.578947368421051</v>
      </c>
      <c r="Z6" s="28">
        <f t="shared" si="16"/>
        <v>1</v>
      </c>
      <c r="AA6" s="34">
        <f t="shared" si="7"/>
        <v>14.285714285714286</v>
      </c>
      <c r="AB6" s="14"/>
      <c r="AC6" s="25">
        <v>3</v>
      </c>
      <c r="AD6" s="36">
        <f t="shared" si="8"/>
        <v>4.225352112676056</v>
      </c>
      <c r="AE6" s="25">
        <v>0</v>
      </c>
      <c r="AF6" s="36">
        <f t="shared" si="9"/>
        <v>0</v>
      </c>
      <c r="AG6" s="25">
        <v>0</v>
      </c>
      <c r="AH6" s="36">
        <f t="shared" si="10"/>
        <v>0</v>
      </c>
      <c r="AI6" s="25">
        <v>0</v>
      </c>
      <c r="AJ6" s="36">
        <f t="shared" si="11"/>
        <v>0</v>
      </c>
      <c r="AK6" s="14"/>
      <c r="AL6" s="15" t="b">
        <f t="shared" si="17"/>
        <v>0</v>
      </c>
      <c r="AM6" s="9" t="b">
        <f t="shared" si="18"/>
        <v>0</v>
      </c>
      <c r="AN6" s="9" t="b">
        <f t="shared" si="19"/>
        <v>0</v>
      </c>
      <c r="AO6" s="9" t="b">
        <f t="shared" si="20"/>
        <v>0</v>
      </c>
      <c r="AP6" s="16" t="b">
        <f t="shared" si="12"/>
        <v>0</v>
      </c>
      <c r="AQ6" s="17" t="b">
        <f t="shared" si="21"/>
        <v>0</v>
      </c>
      <c r="AR6" s="13" t="b">
        <f t="shared" si="22"/>
        <v>1</v>
      </c>
      <c r="AS6" s="13" t="b">
        <f t="shared" si="23"/>
        <v>1</v>
      </c>
      <c r="AT6" s="13" t="b">
        <f t="shared" si="24"/>
        <v>1</v>
      </c>
      <c r="AU6" s="18" t="b">
        <f t="shared" si="25"/>
        <v>0</v>
      </c>
    </row>
    <row r="7" spans="1:47" s="5" customFormat="1" ht="28.5" x14ac:dyDescent="0.25">
      <c r="A7" s="4">
        <v>46</v>
      </c>
      <c r="B7" s="19" t="s">
        <v>18</v>
      </c>
      <c r="C7" s="19" t="s">
        <v>20</v>
      </c>
      <c r="D7" s="2" t="s">
        <v>112</v>
      </c>
      <c r="E7" s="14"/>
      <c r="F7" s="25">
        <v>70</v>
      </c>
      <c r="G7" s="25">
        <v>111</v>
      </c>
      <c r="H7" s="25">
        <v>39</v>
      </c>
      <c r="I7" s="25">
        <v>7</v>
      </c>
      <c r="J7" s="26"/>
      <c r="K7" s="25">
        <v>40</v>
      </c>
      <c r="L7" s="30">
        <f t="shared" si="0"/>
        <v>57.142857142857146</v>
      </c>
      <c r="M7" s="25">
        <v>92</v>
      </c>
      <c r="N7" s="32">
        <f t="shared" si="1"/>
        <v>82.882882882882882</v>
      </c>
      <c r="O7" s="25">
        <v>27</v>
      </c>
      <c r="P7" s="32">
        <f t="shared" si="2"/>
        <v>69.230769230769226</v>
      </c>
      <c r="Q7" s="25">
        <v>6</v>
      </c>
      <c r="R7" s="32">
        <f t="shared" si="3"/>
        <v>85.714285714285708</v>
      </c>
      <c r="S7" s="14"/>
      <c r="T7" s="28">
        <f t="shared" si="13"/>
        <v>24</v>
      </c>
      <c r="U7" s="34">
        <f t="shared" si="4"/>
        <v>34.285714285714285</v>
      </c>
      <c r="V7" s="28">
        <f t="shared" si="14"/>
        <v>17</v>
      </c>
      <c r="W7" s="34">
        <f t="shared" si="5"/>
        <v>15.315315315315315</v>
      </c>
      <c r="X7" s="28">
        <f t="shared" si="15"/>
        <v>12</v>
      </c>
      <c r="Y7" s="34">
        <f t="shared" si="6"/>
        <v>30.76923076923077</v>
      </c>
      <c r="Z7" s="28">
        <f t="shared" si="16"/>
        <v>1</v>
      </c>
      <c r="AA7" s="34">
        <f t="shared" si="7"/>
        <v>14.285714285714286</v>
      </c>
      <c r="AB7" s="14"/>
      <c r="AC7" s="25">
        <v>6</v>
      </c>
      <c r="AD7" s="36">
        <f t="shared" si="8"/>
        <v>8.5714285714285712</v>
      </c>
      <c r="AE7" s="25">
        <v>2</v>
      </c>
      <c r="AF7" s="36">
        <f t="shared" si="9"/>
        <v>1.8018018018018018</v>
      </c>
      <c r="AG7" s="25">
        <v>0</v>
      </c>
      <c r="AH7" s="36">
        <f t="shared" si="10"/>
        <v>0</v>
      </c>
      <c r="AI7" s="25">
        <v>0</v>
      </c>
      <c r="AJ7" s="36">
        <f t="shared" si="11"/>
        <v>0</v>
      </c>
      <c r="AK7" s="14"/>
      <c r="AL7" s="15" t="b">
        <f t="shared" si="17"/>
        <v>0</v>
      </c>
      <c r="AM7" s="9" t="b">
        <f t="shared" si="18"/>
        <v>0</v>
      </c>
      <c r="AN7" s="9" t="b">
        <f t="shared" si="19"/>
        <v>0</v>
      </c>
      <c r="AO7" s="9" t="b">
        <f t="shared" si="20"/>
        <v>0</v>
      </c>
      <c r="AP7" s="16" t="b">
        <f t="shared" si="12"/>
        <v>0</v>
      </c>
      <c r="AQ7" s="17" t="b">
        <f t="shared" si="21"/>
        <v>0</v>
      </c>
      <c r="AR7" s="13" t="b">
        <f t="shared" si="22"/>
        <v>1</v>
      </c>
      <c r="AS7" s="13" t="b">
        <f t="shared" si="23"/>
        <v>1</v>
      </c>
      <c r="AT7" s="13" t="b">
        <f t="shared" si="24"/>
        <v>0</v>
      </c>
      <c r="AU7" s="18" t="b">
        <f t="shared" si="25"/>
        <v>0</v>
      </c>
    </row>
    <row r="8" spans="1:47" s="5" customFormat="1" ht="14.25" x14ac:dyDescent="0.25">
      <c r="A8" s="4">
        <v>25</v>
      </c>
      <c r="B8" s="19" t="s">
        <v>21</v>
      </c>
      <c r="C8" s="19" t="s">
        <v>30</v>
      </c>
      <c r="D8" s="2" t="s">
        <v>114</v>
      </c>
      <c r="E8" s="14"/>
      <c r="F8" s="25">
        <v>72</v>
      </c>
      <c r="G8" s="25">
        <v>115</v>
      </c>
      <c r="H8" s="25">
        <v>39</v>
      </c>
      <c r="I8" s="25">
        <v>7</v>
      </c>
      <c r="J8" s="26"/>
      <c r="K8" s="25">
        <v>63</v>
      </c>
      <c r="L8" s="30">
        <f t="shared" si="0"/>
        <v>87.5</v>
      </c>
      <c r="M8" s="25">
        <v>71</v>
      </c>
      <c r="N8" s="32">
        <f t="shared" si="1"/>
        <v>61.739130434782609</v>
      </c>
      <c r="O8" s="25">
        <v>23</v>
      </c>
      <c r="P8" s="32">
        <f t="shared" si="2"/>
        <v>58.974358974358971</v>
      </c>
      <c r="Q8" s="25">
        <v>6</v>
      </c>
      <c r="R8" s="32">
        <f t="shared" si="3"/>
        <v>85.714285714285708</v>
      </c>
      <c r="S8" s="14"/>
      <c r="T8" s="28">
        <f t="shared" si="13"/>
        <v>9</v>
      </c>
      <c r="U8" s="34">
        <f t="shared" si="4"/>
        <v>12.5</v>
      </c>
      <c r="V8" s="28">
        <f t="shared" si="14"/>
        <v>42</v>
      </c>
      <c r="W8" s="34">
        <f t="shared" si="5"/>
        <v>36.521739130434781</v>
      </c>
      <c r="X8" s="28">
        <f t="shared" si="15"/>
        <v>14</v>
      </c>
      <c r="Y8" s="34">
        <f t="shared" si="6"/>
        <v>35.897435897435898</v>
      </c>
      <c r="Z8" s="28">
        <f t="shared" si="16"/>
        <v>1</v>
      </c>
      <c r="AA8" s="34">
        <f t="shared" si="7"/>
        <v>14.285714285714286</v>
      </c>
      <c r="AB8" s="14"/>
      <c r="AC8" s="25">
        <v>0</v>
      </c>
      <c r="AD8" s="36">
        <f t="shared" si="8"/>
        <v>0</v>
      </c>
      <c r="AE8" s="25">
        <v>2</v>
      </c>
      <c r="AF8" s="36">
        <f t="shared" si="9"/>
        <v>1.7391304347826086</v>
      </c>
      <c r="AG8" s="25">
        <v>2</v>
      </c>
      <c r="AH8" s="36">
        <f t="shared" si="10"/>
        <v>5.1282051282051286</v>
      </c>
      <c r="AI8" s="25">
        <v>0</v>
      </c>
      <c r="AJ8" s="36">
        <f t="shared" si="11"/>
        <v>0</v>
      </c>
      <c r="AK8" s="14"/>
      <c r="AL8" s="15" t="b">
        <f t="shared" si="17"/>
        <v>0</v>
      </c>
      <c r="AM8" s="9" t="b">
        <f t="shared" si="18"/>
        <v>0</v>
      </c>
      <c r="AN8" s="9" t="b">
        <f t="shared" si="19"/>
        <v>0</v>
      </c>
      <c r="AO8" s="9" t="b">
        <f t="shared" si="20"/>
        <v>0</v>
      </c>
      <c r="AP8" s="16" t="b">
        <f t="shared" si="12"/>
        <v>0</v>
      </c>
      <c r="AQ8" s="17" t="b">
        <f t="shared" si="21"/>
        <v>0</v>
      </c>
      <c r="AR8" s="13" t="b">
        <f t="shared" si="22"/>
        <v>1</v>
      </c>
      <c r="AS8" s="13" t="b">
        <f t="shared" si="23"/>
        <v>0</v>
      </c>
      <c r="AT8" s="13" t="b">
        <f t="shared" si="24"/>
        <v>1</v>
      </c>
      <c r="AU8" s="18" t="b">
        <f t="shared" si="25"/>
        <v>0</v>
      </c>
    </row>
    <row r="9" spans="1:47" s="5" customFormat="1" ht="57" x14ac:dyDescent="0.25">
      <c r="A9" s="4">
        <v>7</v>
      </c>
      <c r="B9" s="19" t="s">
        <v>22</v>
      </c>
      <c r="C9" s="19" t="s">
        <v>31</v>
      </c>
      <c r="D9" s="2" t="s">
        <v>110</v>
      </c>
      <c r="E9" s="14"/>
      <c r="F9" s="25">
        <v>72</v>
      </c>
      <c r="G9" s="25">
        <v>116</v>
      </c>
      <c r="H9" s="25">
        <v>39</v>
      </c>
      <c r="I9" s="25">
        <v>7</v>
      </c>
      <c r="J9" s="26"/>
      <c r="K9" s="25">
        <v>60</v>
      </c>
      <c r="L9" s="30">
        <f t="shared" si="0"/>
        <v>83.333333333333329</v>
      </c>
      <c r="M9" s="25">
        <v>107</v>
      </c>
      <c r="N9" s="32">
        <f t="shared" si="1"/>
        <v>92.241379310344826</v>
      </c>
      <c r="O9" s="25">
        <v>33</v>
      </c>
      <c r="P9" s="32">
        <f t="shared" si="2"/>
        <v>84.615384615384613</v>
      </c>
      <c r="Q9" s="25">
        <v>7</v>
      </c>
      <c r="R9" s="32">
        <f t="shared" si="3"/>
        <v>100</v>
      </c>
      <c r="S9" s="14"/>
      <c r="T9" s="28">
        <f t="shared" si="13"/>
        <v>10</v>
      </c>
      <c r="U9" s="34">
        <f t="shared" si="4"/>
        <v>13.888888888888889</v>
      </c>
      <c r="V9" s="28">
        <f t="shared" si="14"/>
        <v>9</v>
      </c>
      <c r="W9" s="34">
        <f t="shared" si="5"/>
        <v>7.7586206896551726</v>
      </c>
      <c r="X9" s="28">
        <f t="shared" si="15"/>
        <v>5</v>
      </c>
      <c r="Y9" s="34">
        <f t="shared" si="6"/>
        <v>12.820512820512821</v>
      </c>
      <c r="Z9" s="28">
        <f t="shared" si="16"/>
        <v>0</v>
      </c>
      <c r="AA9" s="34">
        <f t="shared" si="7"/>
        <v>0</v>
      </c>
      <c r="AB9" s="14"/>
      <c r="AC9" s="25">
        <v>2</v>
      </c>
      <c r="AD9" s="36">
        <f t="shared" si="8"/>
        <v>2.7777777777777777</v>
      </c>
      <c r="AE9" s="25">
        <v>0</v>
      </c>
      <c r="AF9" s="36">
        <f t="shared" si="9"/>
        <v>0</v>
      </c>
      <c r="AG9" s="25">
        <v>1</v>
      </c>
      <c r="AH9" s="36">
        <f t="shared" si="10"/>
        <v>2.5641025641025643</v>
      </c>
      <c r="AI9" s="25">
        <v>0</v>
      </c>
      <c r="AJ9" s="36">
        <f t="shared" si="11"/>
        <v>0</v>
      </c>
      <c r="AK9" s="14"/>
      <c r="AL9" s="15" t="b">
        <f t="shared" si="17"/>
        <v>0</v>
      </c>
      <c r="AM9" s="9" t="b">
        <f t="shared" si="18"/>
        <v>0</v>
      </c>
      <c r="AN9" s="9" t="b">
        <f t="shared" si="19"/>
        <v>0</v>
      </c>
      <c r="AO9" s="9" t="b">
        <f t="shared" si="20"/>
        <v>0</v>
      </c>
      <c r="AP9" s="16" t="b">
        <f t="shared" si="12"/>
        <v>0</v>
      </c>
      <c r="AQ9" s="17" t="b">
        <f t="shared" si="21"/>
        <v>1</v>
      </c>
      <c r="AR9" s="13" t="b">
        <f t="shared" si="22"/>
        <v>1</v>
      </c>
      <c r="AS9" s="13" t="b">
        <f t="shared" si="23"/>
        <v>1</v>
      </c>
      <c r="AT9" s="13" t="b">
        <f t="shared" si="24"/>
        <v>1</v>
      </c>
      <c r="AU9" s="18" t="b">
        <f t="shared" si="25"/>
        <v>1</v>
      </c>
    </row>
    <row r="10" spans="1:47" s="5" customFormat="1" ht="42.75" x14ac:dyDescent="0.25">
      <c r="A10" s="4">
        <v>8</v>
      </c>
      <c r="B10" s="19" t="s">
        <v>23</v>
      </c>
      <c r="C10" s="19" t="s">
        <v>32</v>
      </c>
      <c r="D10" s="2" t="s">
        <v>111</v>
      </c>
      <c r="E10" s="14"/>
      <c r="F10" s="25">
        <v>69</v>
      </c>
      <c r="G10" s="25">
        <v>116</v>
      </c>
      <c r="H10" s="25">
        <v>39</v>
      </c>
      <c r="I10" s="25">
        <v>7</v>
      </c>
      <c r="J10" s="26"/>
      <c r="K10" s="25">
        <v>60</v>
      </c>
      <c r="L10" s="30">
        <f t="shared" si="0"/>
        <v>86.956521739130437</v>
      </c>
      <c r="M10" s="25">
        <v>105</v>
      </c>
      <c r="N10" s="32">
        <f t="shared" si="1"/>
        <v>90.517241379310349</v>
      </c>
      <c r="O10" s="25">
        <v>31</v>
      </c>
      <c r="P10" s="32">
        <f t="shared" si="2"/>
        <v>79.487179487179489</v>
      </c>
      <c r="Q10" s="25">
        <v>7</v>
      </c>
      <c r="R10" s="32">
        <f t="shared" si="3"/>
        <v>100</v>
      </c>
      <c r="S10" s="14"/>
      <c r="T10" s="28">
        <f t="shared" si="13"/>
        <v>8</v>
      </c>
      <c r="U10" s="34">
        <f t="shared" si="4"/>
        <v>11.594202898550725</v>
      </c>
      <c r="V10" s="28">
        <f t="shared" si="14"/>
        <v>11</v>
      </c>
      <c r="W10" s="34">
        <f t="shared" si="5"/>
        <v>9.4827586206896548</v>
      </c>
      <c r="X10" s="28">
        <f t="shared" si="15"/>
        <v>8</v>
      </c>
      <c r="Y10" s="34">
        <f t="shared" si="6"/>
        <v>20.512820512820515</v>
      </c>
      <c r="Z10" s="28">
        <f t="shared" si="16"/>
        <v>0</v>
      </c>
      <c r="AA10" s="34">
        <f t="shared" si="7"/>
        <v>0</v>
      </c>
      <c r="AB10" s="14"/>
      <c r="AC10" s="25">
        <v>1</v>
      </c>
      <c r="AD10" s="36">
        <f t="shared" si="8"/>
        <v>1.4492753623188406</v>
      </c>
      <c r="AE10" s="25">
        <v>0</v>
      </c>
      <c r="AF10" s="36">
        <f t="shared" si="9"/>
        <v>0</v>
      </c>
      <c r="AG10" s="25">
        <v>0</v>
      </c>
      <c r="AH10" s="36">
        <f t="shared" si="10"/>
        <v>0</v>
      </c>
      <c r="AI10" s="25">
        <v>0</v>
      </c>
      <c r="AJ10" s="36">
        <f t="shared" si="11"/>
        <v>0</v>
      </c>
      <c r="AK10" s="14"/>
      <c r="AL10" s="15" t="b">
        <f t="shared" si="17"/>
        <v>0</v>
      </c>
      <c r="AM10" s="9" t="b">
        <f t="shared" si="18"/>
        <v>0</v>
      </c>
      <c r="AN10" s="9" t="b">
        <f t="shared" si="19"/>
        <v>0</v>
      </c>
      <c r="AO10" s="9" t="b">
        <f t="shared" si="20"/>
        <v>0</v>
      </c>
      <c r="AP10" s="16" t="b">
        <f t="shared" si="12"/>
        <v>0</v>
      </c>
      <c r="AQ10" s="17" t="b">
        <f t="shared" si="21"/>
        <v>1</v>
      </c>
      <c r="AR10" s="13" t="b">
        <f t="shared" si="22"/>
        <v>1</v>
      </c>
      <c r="AS10" s="13" t="b">
        <f t="shared" si="23"/>
        <v>1</v>
      </c>
      <c r="AT10" s="13" t="b">
        <f t="shared" si="24"/>
        <v>1</v>
      </c>
      <c r="AU10" s="18" t="b">
        <f t="shared" si="25"/>
        <v>1</v>
      </c>
    </row>
    <row r="11" spans="1:47" s="5" customFormat="1" ht="28.5" x14ac:dyDescent="0.25">
      <c r="A11" s="4">
        <v>9</v>
      </c>
      <c r="B11" s="19" t="s">
        <v>24</v>
      </c>
      <c r="C11" s="19" t="s">
        <v>33</v>
      </c>
      <c r="D11" s="2" t="s">
        <v>111</v>
      </c>
      <c r="E11" s="14"/>
      <c r="F11" s="25">
        <v>67</v>
      </c>
      <c r="G11" s="25">
        <v>115</v>
      </c>
      <c r="H11" s="25">
        <v>38</v>
      </c>
      <c r="I11" s="25">
        <v>7</v>
      </c>
      <c r="J11" s="26"/>
      <c r="K11" s="25">
        <v>48</v>
      </c>
      <c r="L11" s="30">
        <f t="shared" si="0"/>
        <v>71.641791044776113</v>
      </c>
      <c r="M11" s="25">
        <v>93</v>
      </c>
      <c r="N11" s="32">
        <f t="shared" si="1"/>
        <v>80.869565217391298</v>
      </c>
      <c r="O11" s="25">
        <v>28</v>
      </c>
      <c r="P11" s="32">
        <f t="shared" si="2"/>
        <v>73.684210526315795</v>
      </c>
      <c r="Q11" s="25">
        <v>5</v>
      </c>
      <c r="R11" s="32">
        <f t="shared" si="3"/>
        <v>71.428571428571431</v>
      </c>
      <c r="S11" s="14"/>
      <c r="T11" s="28">
        <f t="shared" si="13"/>
        <v>18</v>
      </c>
      <c r="U11" s="34">
        <f t="shared" si="4"/>
        <v>26.865671641791046</v>
      </c>
      <c r="V11" s="28">
        <f t="shared" si="14"/>
        <v>22</v>
      </c>
      <c r="W11" s="34">
        <f t="shared" si="5"/>
        <v>19.130434782608695</v>
      </c>
      <c r="X11" s="28">
        <f t="shared" si="15"/>
        <v>10</v>
      </c>
      <c r="Y11" s="34">
        <f t="shared" si="6"/>
        <v>26.315789473684209</v>
      </c>
      <c r="Z11" s="28">
        <f t="shared" si="16"/>
        <v>2</v>
      </c>
      <c r="AA11" s="34">
        <f t="shared" si="7"/>
        <v>28.571428571428573</v>
      </c>
      <c r="AB11" s="14"/>
      <c r="AC11" s="25">
        <v>1</v>
      </c>
      <c r="AD11" s="36">
        <f t="shared" si="8"/>
        <v>1.4925373134328359</v>
      </c>
      <c r="AE11" s="25">
        <v>0</v>
      </c>
      <c r="AF11" s="36">
        <f t="shared" si="9"/>
        <v>0</v>
      </c>
      <c r="AG11" s="25">
        <v>0</v>
      </c>
      <c r="AH11" s="36">
        <f t="shared" si="10"/>
        <v>0</v>
      </c>
      <c r="AI11" s="25">
        <v>0</v>
      </c>
      <c r="AJ11" s="36">
        <f t="shared" si="11"/>
        <v>0</v>
      </c>
      <c r="AK11" s="14"/>
      <c r="AL11" s="15" t="b">
        <f t="shared" si="17"/>
        <v>0</v>
      </c>
      <c r="AM11" s="9" t="b">
        <f t="shared" si="18"/>
        <v>0</v>
      </c>
      <c r="AN11" s="9" t="b">
        <f t="shared" si="19"/>
        <v>0</v>
      </c>
      <c r="AO11" s="9" t="b">
        <f t="shared" si="20"/>
        <v>0</v>
      </c>
      <c r="AP11" s="16" t="b">
        <f t="shared" si="12"/>
        <v>0</v>
      </c>
      <c r="AQ11" s="17" t="b">
        <f t="shared" si="21"/>
        <v>1</v>
      </c>
      <c r="AR11" s="13" t="b">
        <f t="shared" si="22"/>
        <v>1</v>
      </c>
      <c r="AS11" s="13" t="b">
        <f t="shared" si="23"/>
        <v>1</v>
      </c>
      <c r="AT11" s="13" t="b">
        <f t="shared" si="24"/>
        <v>1</v>
      </c>
      <c r="AU11" s="18" t="b">
        <f t="shared" si="25"/>
        <v>1</v>
      </c>
    </row>
    <row r="12" spans="1:47" s="5" customFormat="1" ht="28.5" x14ac:dyDescent="0.25">
      <c r="A12" s="4">
        <v>10</v>
      </c>
      <c r="B12" s="19" t="s">
        <v>25</v>
      </c>
      <c r="C12" s="19" t="s">
        <v>44</v>
      </c>
      <c r="D12" s="2" t="s">
        <v>111</v>
      </c>
      <c r="E12" s="14"/>
      <c r="F12" s="25">
        <v>64</v>
      </c>
      <c r="G12" s="25">
        <v>115</v>
      </c>
      <c r="H12" s="25">
        <v>38</v>
      </c>
      <c r="I12" s="25">
        <v>7</v>
      </c>
      <c r="J12" s="26"/>
      <c r="K12" s="25">
        <v>46</v>
      </c>
      <c r="L12" s="30">
        <f t="shared" si="0"/>
        <v>71.875</v>
      </c>
      <c r="M12" s="25">
        <v>83</v>
      </c>
      <c r="N12" s="32">
        <f t="shared" si="1"/>
        <v>72.173913043478265</v>
      </c>
      <c r="O12" s="25">
        <v>28</v>
      </c>
      <c r="P12" s="32">
        <f t="shared" si="2"/>
        <v>73.684210526315795</v>
      </c>
      <c r="Q12" s="25">
        <v>5</v>
      </c>
      <c r="R12" s="32">
        <f t="shared" si="3"/>
        <v>71.428571428571431</v>
      </c>
      <c r="S12" s="14"/>
      <c r="T12" s="28">
        <f t="shared" si="13"/>
        <v>17</v>
      </c>
      <c r="U12" s="34">
        <f t="shared" si="4"/>
        <v>26.5625</v>
      </c>
      <c r="V12" s="28">
        <f t="shared" si="14"/>
        <v>30</v>
      </c>
      <c r="W12" s="34">
        <f t="shared" si="5"/>
        <v>26.086956521739129</v>
      </c>
      <c r="X12" s="28">
        <f t="shared" si="15"/>
        <v>9</v>
      </c>
      <c r="Y12" s="34">
        <f t="shared" si="6"/>
        <v>23.684210526315791</v>
      </c>
      <c r="Z12" s="28">
        <f t="shared" si="16"/>
        <v>2</v>
      </c>
      <c r="AA12" s="34">
        <f t="shared" si="7"/>
        <v>28.571428571428573</v>
      </c>
      <c r="AB12" s="14"/>
      <c r="AC12" s="25">
        <v>1</v>
      </c>
      <c r="AD12" s="36">
        <f t="shared" si="8"/>
        <v>1.5625</v>
      </c>
      <c r="AE12" s="25">
        <v>2</v>
      </c>
      <c r="AF12" s="36">
        <f t="shared" si="9"/>
        <v>1.7391304347826086</v>
      </c>
      <c r="AG12" s="25">
        <v>1</v>
      </c>
      <c r="AH12" s="36">
        <f t="shared" si="10"/>
        <v>2.6315789473684212</v>
      </c>
      <c r="AI12" s="25">
        <v>0</v>
      </c>
      <c r="AJ12" s="36">
        <f t="shared" si="11"/>
        <v>0</v>
      </c>
      <c r="AK12" s="14"/>
      <c r="AL12" s="15" t="b">
        <f t="shared" si="17"/>
        <v>0</v>
      </c>
      <c r="AM12" s="9" t="b">
        <f t="shared" si="18"/>
        <v>0</v>
      </c>
      <c r="AN12" s="9" t="b">
        <f t="shared" si="19"/>
        <v>0</v>
      </c>
      <c r="AO12" s="9" t="b">
        <f t="shared" si="20"/>
        <v>0</v>
      </c>
      <c r="AP12" s="16" t="b">
        <f t="shared" si="12"/>
        <v>0</v>
      </c>
      <c r="AQ12" s="17" t="b">
        <f t="shared" si="21"/>
        <v>1</v>
      </c>
      <c r="AR12" s="13" t="b">
        <f t="shared" si="22"/>
        <v>1</v>
      </c>
      <c r="AS12" s="13" t="b">
        <f t="shared" si="23"/>
        <v>1</v>
      </c>
      <c r="AT12" s="13" t="b">
        <f t="shared" si="24"/>
        <v>1</v>
      </c>
      <c r="AU12" s="18" t="b">
        <f t="shared" si="25"/>
        <v>1</v>
      </c>
    </row>
    <row r="13" spans="1:47" s="5" customFormat="1" ht="71.25" x14ac:dyDescent="0.25">
      <c r="A13" s="4">
        <v>49</v>
      </c>
      <c r="B13" s="19" t="s">
        <v>45</v>
      </c>
      <c r="C13" s="19" t="s">
        <v>46</v>
      </c>
      <c r="D13" s="2" t="s">
        <v>116</v>
      </c>
      <c r="E13" s="14"/>
      <c r="F13" s="25">
        <v>72</v>
      </c>
      <c r="G13" s="25">
        <v>112</v>
      </c>
      <c r="H13" s="25">
        <v>38</v>
      </c>
      <c r="I13" s="25">
        <v>7</v>
      </c>
      <c r="J13" s="26"/>
      <c r="K13" s="25">
        <v>46</v>
      </c>
      <c r="L13" s="30">
        <f t="shared" si="0"/>
        <v>63.888888888888886</v>
      </c>
      <c r="M13" s="25">
        <v>83</v>
      </c>
      <c r="N13" s="32">
        <f t="shared" si="1"/>
        <v>74.107142857142861</v>
      </c>
      <c r="O13" s="25">
        <v>24</v>
      </c>
      <c r="P13" s="32">
        <f t="shared" si="2"/>
        <v>63.157894736842103</v>
      </c>
      <c r="Q13" s="25">
        <v>4</v>
      </c>
      <c r="R13" s="32">
        <f t="shared" si="3"/>
        <v>57.142857142857146</v>
      </c>
      <c r="S13" s="14"/>
      <c r="T13" s="28">
        <f t="shared" si="13"/>
        <v>19</v>
      </c>
      <c r="U13" s="34">
        <f t="shared" si="4"/>
        <v>26.388888888888889</v>
      </c>
      <c r="V13" s="28">
        <f t="shared" si="14"/>
        <v>27</v>
      </c>
      <c r="W13" s="34">
        <f t="shared" si="5"/>
        <v>24.107142857142858</v>
      </c>
      <c r="X13" s="28">
        <f t="shared" si="15"/>
        <v>14</v>
      </c>
      <c r="Y13" s="34">
        <f t="shared" si="6"/>
        <v>36.842105263157897</v>
      </c>
      <c r="Z13" s="28">
        <f t="shared" si="16"/>
        <v>3</v>
      </c>
      <c r="AA13" s="34">
        <f t="shared" si="7"/>
        <v>42.857142857142854</v>
      </c>
      <c r="AB13" s="14"/>
      <c r="AC13" s="25">
        <v>7</v>
      </c>
      <c r="AD13" s="36">
        <f t="shared" si="8"/>
        <v>9.7222222222222214</v>
      </c>
      <c r="AE13" s="25">
        <v>2</v>
      </c>
      <c r="AF13" s="36">
        <f t="shared" si="9"/>
        <v>1.7857142857142858</v>
      </c>
      <c r="AG13" s="25">
        <v>0</v>
      </c>
      <c r="AH13" s="36">
        <f t="shared" si="10"/>
        <v>0</v>
      </c>
      <c r="AI13" s="25">
        <v>0</v>
      </c>
      <c r="AJ13" s="36">
        <f t="shared" si="11"/>
        <v>0</v>
      </c>
      <c r="AK13" s="14"/>
      <c r="AL13" s="15" t="b">
        <f t="shared" si="17"/>
        <v>0</v>
      </c>
      <c r="AM13" s="9" t="b">
        <f t="shared" si="18"/>
        <v>0</v>
      </c>
      <c r="AN13" s="9" t="b">
        <f t="shared" si="19"/>
        <v>0</v>
      </c>
      <c r="AO13" s="9" t="b">
        <f t="shared" si="20"/>
        <v>0</v>
      </c>
      <c r="AP13" s="16" t="b">
        <f t="shared" si="12"/>
        <v>0</v>
      </c>
      <c r="AQ13" s="17" t="b">
        <f t="shared" si="21"/>
        <v>0</v>
      </c>
      <c r="AR13" s="13" t="b">
        <f t="shared" si="22"/>
        <v>0</v>
      </c>
      <c r="AS13" s="13" t="b">
        <f t="shared" si="23"/>
        <v>1</v>
      </c>
      <c r="AT13" s="13" t="b">
        <f t="shared" si="24"/>
        <v>0</v>
      </c>
      <c r="AU13" s="18" t="b">
        <f t="shared" si="25"/>
        <v>0</v>
      </c>
    </row>
    <row r="14" spans="1:47" s="5" customFormat="1" ht="28.5" x14ac:dyDescent="0.25">
      <c r="A14" s="4">
        <v>12</v>
      </c>
      <c r="B14" s="19" t="s">
        <v>26</v>
      </c>
      <c r="C14" s="19" t="s">
        <v>47</v>
      </c>
      <c r="D14" s="2" t="s">
        <v>112</v>
      </c>
      <c r="E14" s="14"/>
      <c r="F14" s="25">
        <v>72</v>
      </c>
      <c r="G14" s="25">
        <v>116</v>
      </c>
      <c r="H14" s="25">
        <v>38</v>
      </c>
      <c r="I14" s="25">
        <v>7</v>
      </c>
      <c r="J14" s="26"/>
      <c r="K14" s="25">
        <v>61</v>
      </c>
      <c r="L14" s="30">
        <f t="shared" si="0"/>
        <v>84.722222222222229</v>
      </c>
      <c r="M14" s="25">
        <v>108</v>
      </c>
      <c r="N14" s="32">
        <f t="shared" si="1"/>
        <v>93.103448275862064</v>
      </c>
      <c r="O14" s="25">
        <v>34</v>
      </c>
      <c r="P14" s="32">
        <f t="shared" si="2"/>
        <v>89.473684210526315</v>
      </c>
      <c r="Q14" s="25">
        <v>7</v>
      </c>
      <c r="R14" s="32">
        <f t="shared" si="3"/>
        <v>100</v>
      </c>
      <c r="S14" s="14"/>
      <c r="T14" s="28">
        <f t="shared" si="13"/>
        <v>4</v>
      </c>
      <c r="U14" s="34">
        <f t="shared" si="4"/>
        <v>5.5555555555555554</v>
      </c>
      <c r="V14" s="28">
        <f t="shared" si="14"/>
        <v>7</v>
      </c>
      <c r="W14" s="34">
        <f t="shared" si="5"/>
        <v>6.0344827586206895</v>
      </c>
      <c r="X14" s="28">
        <f t="shared" si="15"/>
        <v>4</v>
      </c>
      <c r="Y14" s="34">
        <f t="shared" si="6"/>
        <v>10.526315789473685</v>
      </c>
      <c r="Z14" s="28">
        <f t="shared" si="16"/>
        <v>0</v>
      </c>
      <c r="AA14" s="34">
        <f t="shared" si="7"/>
        <v>0</v>
      </c>
      <c r="AB14" s="14"/>
      <c r="AC14" s="25">
        <v>7</v>
      </c>
      <c r="AD14" s="36">
        <f t="shared" si="8"/>
        <v>9.7222222222222214</v>
      </c>
      <c r="AE14" s="25">
        <v>1</v>
      </c>
      <c r="AF14" s="36">
        <f t="shared" si="9"/>
        <v>0.86206896551724133</v>
      </c>
      <c r="AG14" s="25">
        <v>0</v>
      </c>
      <c r="AH14" s="36">
        <f t="shared" si="10"/>
        <v>0</v>
      </c>
      <c r="AI14" s="25">
        <v>0</v>
      </c>
      <c r="AJ14" s="36">
        <f t="shared" si="11"/>
        <v>0</v>
      </c>
      <c r="AK14" s="14"/>
      <c r="AL14" s="15" t="b">
        <f t="shared" si="17"/>
        <v>0</v>
      </c>
      <c r="AM14" s="9" t="b">
        <f t="shared" si="18"/>
        <v>0</v>
      </c>
      <c r="AN14" s="9" t="b">
        <f t="shared" si="19"/>
        <v>0</v>
      </c>
      <c r="AO14" s="9" t="b">
        <f t="shared" si="20"/>
        <v>0</v>
      </c>
      <c r="AP14" s="16" t="b">
        <f t="shared" si="12"/>
        <v>0</v>
      </c>
      <c r="AQ14" s="17" t="b">
        <f t="shared" si="21"/>
        <v>1</v>
      </c>
      <c r="AR14" s="13" t="b">
        <f t="shared" si="22"/>
        <v>1</v>
      </c>
      <c r="AS14" s="13" t="b">
        <f t="shared" si="23"/>
        <v>1</v>
      </c>
      <c r="AT14" s="13" t="b">
        <f t="shared" si="24"/>
        <v>1</v>
      </c>
      <c r="AU14" s="18" t="b">
        <f t="shared" si="25"/>
        <v>1</v>
      </c>
    </row>
    <row r="15" spans="1:47" s="5" customFormat="1" ht="14.25" x14ac:dyDescent="0.25">
      <c r="A15" s="4">
        <v>5</v>
      </c>
      <c r="B15" s="19" t="s">
        <v>48</v>
      </c>
      <c r="C15" s="19" t="s">
        <v>49</v>
      </c>
      <c r="D15" s="2" t="s">
        <v>109</v>
      </c>
      <c r="E15" s="14"/>
      <c r="F15" s="25">
        <v>71</v>
      </c>
      <c r="G15" s="25">
        <v>117</v>
      </c>
      <c r="H15" s="25">
        <v>38</v>
      </c>
      <c r="I15" s="25">
        <v>7</v>
      </c>
      <c r="J15" s="26"/>
      <c r="K15" s="25">
        <v>46</v>
      </c>
      <c r="L15" s="30">
        <f t="shared" si="0"/>
        <v>64.788732394366193</v>
      </c>
      <c r="M15" s="25">
        <v>84</v>
      </c>
      <c r="N15" s="32">
        <f t="shared" si="1"/>
        <v>71.794871794871796</v>
      </c>
      <c r="O15" s="25">
        <v>20</v>
      </c>
      <c r="P15" s="32">
        <f t="shared" si="2"/>
        <v>52.631578947368418</v>
      </c>
      <c r="Q15" s="25">
        <v>6</v>
      </c>
      <c r="R15" s="32">
        <f t="shared" si="3"/>
        <v>85.714285714285708</v>
      </c>
      <c r="S15" s="14"/>
      <c r="T15" s="28">
        <f t="shared" si="13"/>
        <v>22</v>
      </c>
      <c r="U15" s="34">
        <f t="shared" si="4"/>
        <v>30.985915492957748</v>
      </c>
      <c r="V15" s="28">
        <f t="shared" si="14"/>
        <v>33</v>
      </c>
      <c r="W15" s="34">
        <f t="shared" si="5"/>
        <v>28.205128205128204</v>
      </c>
      <c r="X15" s="28">
        <f t="shared" si="15"/>
        <v>17</v>
      </c>
      <c r="Y15" s="34">
        <f t="shared" si="6"/>
        <v>44.736842105263158</v>
      </c>
      <c r="Z15" s="28">
        <f t="shared" si="16"/>
        <v>1</v>
      </c>
      <c r="AA15" s="34">
        <f t="shared" si="7"/>
        <v>14.285714285714286</v>
      </c>
      <c r="AB15" s="14"/>
      <c r="AC15" s="25">
        <v>3</v>
      </c>
      <c r="AD15" s="36">
        <f t="shared" si="8"/>
        <v>4.225352112676056</v>
      </c>
      <c r="AE15" s="25">
        <v>0</v>
      </c>
      <c r="AF15" s="36">
        <f t="shared" si="9"/>
        <v>0</v>
      </c>
      <c r="AG15" s="25">
        <v>1</v>
      </c>
      <c r="AH15" s="36">
        <f t="shared" si="10"/>
        <v>2.6315789473684212</v>
      </c>
      <c r="AI15" s="25">
        <v>0</v>
      </c>
      <c r="AJ15" s="36">
        <f t="shared" si="11"/>
        <v>0</v>
      </c>
      <c r="AK15" s="14"/>
      <c r="AL15" s="15" t="b">
        <f t="shared" si="17"/>
        <v>0</v>
      </c>
      <c r="AM15" s="9" t="b">
        <f t="shared" si="18"/>
        <v>0</v>
      </c>
      <c r="AN15" s="9" t="b">
        <f t="shared" si="19"/>
        <v>0</v>
      </c>
      <c r="AO15" s="9" t="b">
        <f t="shared" si="20"/>
        <v>0</v>
      </c>
      <c r="AP15" s="16" t="b">
        <f t="shared" si="12"/>
        <v>0</v>
      </c>
      <c r="AQ15" s="17" t="b">
        <f t="shared" si="21"/>
        <v>0</v>
      </c>
      <c r="AR15" s="13" t="b">
        <f t="shared" si="22"/>
        <v>1</v>
      </c>
      <c r="AS15" s="13" t="b">
        <f t="shared" si="23"/>
        <v>1</v>
      </c>
      <c r="AT15" s="13" t="b">
        <f t="shared" si="24"/>
        <v>0</v>
      </c>
      <c r="AU15" s="18" t="b">
        <f t="shared" si="25"/>
        <v>0</v>
      </c>
    </row>
    <row r="16" spans="1:47" s="5" customFormat="1" ht="28.5" x14ac:dyDescent="0.25">
      <c r="A16" s="4">
        <v>3</v>
      </c>
      <c r="B16" s="19" t="s">
        <v>27</v>
      </c>
      <c r="C16" s="19" t="s">
        <v>50</v>
      </c>
      <c r="D16" s="2" t="s">
        <v>109</v>
      </c>
      <c r="E16" s="14"/>
      <c r="F16" s="25">
        <v>71</v>
      </c>
      <c r="G16" s="25">
        <v>118</v>
      </c>
      <c r="H16" s="25">
        <v>38</v>
      </c>
      <c r="I16" s="25">
        <v>7</v>
      </c>
      <c r="J16" s="26"/>
      <c r="K16" s="25">
        <v>43</v>
      </c>
      <c r="L16" s="30">
        <f t="shared" si="0"/>
        <v>60.563380281690144</v>
      </c>
      <c r="M16" s="25">
        <v>74</v>
      </c>
      <c r="N16" s="32">
        <f t="shared" si="1"/>
        <v>62.711864406779661</v>
      </c>
      <c r="O16" s="25">
        <v>28</v>
      </c>
      <c r="P16" s="32">
        <f t="shared" si="2"/>
        <v>73.684210526315795</v>
      </c>
      <c r="Q16" s="25">
        <v>7</v>
      </c>
      <c r="R16" s="32">
        <f t="shared" si="3"/>
        <v>100</v>
      </c>
      <c r="S16" s="14"/>
      <c r="T16" s="28">
        <f t="shared" si="13"/>
        <v>18</v>
      </c>
      <c r="U16" s="34">
        <f t="shared" si="4"/>
        <v>25.35211267605634</v>
      </c>
      <c r="V16" s="28">
        <f t="shared" si="14"/>
        <v>43</v>
      </c>
      <c r="W16" s="34">
        <f t="shared" si="5"/>
        <v>36.440677966101696</v>
      </c>
      <c r="X16" s="28">
        <f t="shared" si="15"/>
        <v>10</v>
      </c>
      <c r="Y16" s="34">
        <f t="shared" si="6"/>
        <v>26.315789473684209</v>
      </c>
      <c r="Z16" s="28">
        <f t="shared" si="16"/>
        <v>0</v>
      </c>
      <c r="AA16" s="34">
        <f t="shared" si="7"/>
        <v>0</v>
      </c>
      <c r="AB16" s="14"/>
      <c r="AC16" s="25">
        <v>10</v>
      </c>
      <c r="AD16" s="36">
        <f t="shared" si="8"/>
        <v>14.084507042253522</v>
      </c>
      <c r="AE16" s="25">
        <v>1</v>
      </c>
      <c r="AF16" s="36">
        <f t="shared" si="9"/>
        <v>0.84745762711864403</v>
      </c>
      <c r="AG16" s="25">
        <v>0</v>
      </c>
      <c r="AH16" s="36">
        <f t="shared" si="10"/>
        <v>0</v>
      </c>
      <c r="AI16" s="25">
        <v>0</v>
      </c>
      <c r="AJ16" s="36">
        <f t="shared" si="11"/>
        <v>0</v>
      </c>
      <c r="AK16" s="14"/>
      <c r="AL16" s="15" t="b">
        <f t="shared" si="17"/>
        <v>0</v>
      </c>
      <c r="AM16" s="9" t="b">
        <f t="shared" si="18"/>
        <v>0</v>
      </c>
      <c r="AN16" s="9" t="b">
        <f t="shared" si="19"/>
        <v>0</v>
      </c>
      <c r="AO16" s="9" t="b">
        <f t="shared" si="20"/>
        <v>0</v>
      </c>
      <c r="AP16" s="16" t="b">
        <f t="shared" si="12"/>
        <v>0</v>
      </c>
      <c r="AQ16" s="17" t="b">
        <f t="shared" si="21"/>
        <v>1</v>
      </c>
      <c r="AR16" s="13" t="b">
        <f t="shared" si="22"/>
        <v>1</v>
      </c>
      <c r="AS16" s="13" t="b">
        <f t="shared" si="23"/>
        <v>0</v>
      </c>
      <c r="AT16" s="13" t="b">
        <f t="shared" si="24"/>
        <v>0</v>
      </c>
      <c r="AU16" s="18" t="b">
        <f t="shared" si="25"/>
        <v>0</v>
      </c>
    </row>
    <row r="17" spans="1:47" s="5" customFormat="1" ht="71.25" x14ac:dyDescent="0.25">
      <c r="A17" s="4">
        <v>15</v>
      </c>
      <c r="B17" s="19" t="s">
        <v>51</v>
      </c>
      <c r="C17" s="19" t="s">
        <v>52</v>
      </c>
      <c r="D17" s="2" t="s">
        <v>112</v>
      </c>
      <c r="E17" s="14"/>
      <c r="F17" s="25">
        <v>71</v>
      </c>
      <c r="G17" s="25">
        <v>115</v>
      </c>
      <c r="H17" s="25">
        <v>38</v>
      </c>
      <c r="I17" s="25">
        <v>7</v>
      </c>
      <c r="J17" s="26"/>
      <c r="K17" s="25">
        <v>63</v>
      </c>
      <c r="L17" s="30">
        <f t="shared" si="0"/>
        <v>88.732394366197184</v>
      </c>
      <c r="M17" s="25">
        <v>109</v>
      </c>
      <c r="N17" s="32">
        <f t="shared" si="1"/>
        <v>94.782608695652172</v>
      </c>
      <c r="O17" s="25">
        <v>32</v>
      </c>
      <c r="P17" s="32">
        <f t="shared" si="2"/>
        <v>84.21052631578948</v>
      </c>
      <c r="Q17" s="25">
        <v>7</v>
      </c>
      <c r="R17" s="32">
        <f t="shared" si="3"/>
        <v>100</v>
      </c>
      <c r="S17" s="14"/>
      <c r="T17" s="28">
        <f t="shared" si="13"/>
        <v>6</v>
      </c>
      <c r="U17" s="34">
        <f t="shared" si="4"/>
        <v>8.4507042253521121</v>
      </c>
      <c r="V17" s="28">
        <f t="shared" si="14"/>
        <v>6</v>
      </c>
      <c r="W17" s="34">
        <f t="shared" si="5"/>
        <v>5.2173913043478262</v>
      </c>
      <c r="X17" s="28">
        <f t="shared" si="15"/>
        <v>6</v>
      </c>
      <c r="Y17" s="34">
        <f t="shared" si="6"/>
        <v>15.789473684210526</v>
      </c>
      <c r="Z17" s="28">
        <f t="shared" si="16"/>
        <v>0</v>
      </c>
      <c r="AA17" s="34">
        <f t="shared" si="7"/>
        <v>0</v>
      </c>
      <c r="AB17" s="14"/>
      <c r="AC17" s="25">
        <v>2</v>
      </c>
      <c r="AD17" s="36">
        <f t="shared" si="8"/>
        <v>2.816901408450704</v>
      </c>
      <c r="AE17" s="25">
        <v>0</v>
      </c>
      <c r="AF17" s="36">
        <f t="shared" si="9"/>
        <v>0</v>
      </c>
      <c r="AG17" s="25">
        <v>0</v>
      </c>
      <c r="AH17" s="36">
        <f t="shared" si="10"/>
        <v>0</v>
      </c>
      <c r="AI17" s="25">
        <v>0</v>
      </c>
      <c r="AJ17" s="36">
        <f t="shared" si="11"/>
        <v>0</v>
      </c>
      <c r="AK17" s="14"/>
      <c r="AL17" s="15" t="b">
        <f t="shared" si="17"/>
        <v>0</v>
      </c>
      <c r="AM17" s="9" t="b">
        <f t="shared" si="18"/>
        <v>0</v>
      </c>
      <c r="AN17" s="9" t="b">
        <f t="shared" si="19"/>
        <v>0</v>
      </c>
      <c r="AO17" s="9" t="b">
        <f t="shared" si="20"/>
        <v>0</v>
      </c>
      <c r="AP17" s="16" t="b">
        <f t="shared" si="12"/>
        <v>0</v>
      </c>
      <c r="AQ17" s="17" t="b">
        <f t="shared" si="21"/>
        <v>1</v>
      </c>
      <c r="AR17" s="13" t="b">
        <f t="shared" si="22"/>
        <v>1</v>
      </c>
      <c r="AS17" s="13" t="b">
        <f t="shared" si="23"/>
        <v>1</v>
      </c>
      <c r="AT17" s="13" t="b">
        <f t="shared" si="24"/>
        <v>1</v>
      </c>
      <c r="AU17" s="18" t="b">
        <f t="shared" si="25"/>
        <v>1</v>
      </c>
    </row>
    <row r="18" spans="1:47" s="5" customFormat="1" ht="28.5" x14ac:dyDescent="0.25">
      <c r="A18" s="4">
        <v>16</v>
      </c>
      <c r="B18" s="19" t="s">
        <v>19</v>
      </c>
      <c r="C18" s="19" t="s">
        <v>53</v>
      </c>
      <c r="D18" s="2" t="s">
        <v>112</v>
      </c>
      <c r="E18" s="14"/>
      <c r="F18" s="25">
        <v>66</v>
      </c>
      <c r="G18" s="25">
        <v>115</v>
      </c>
      <c r="H18" s="25">
        <v>38</v>
      </c>
      <c r="I18" s="25">
        <v>7</v>
      </c>
      <c r="J18" s="26"/>
      <c r="K18" s="25">
        <v>50</v>
      </c>
      <c r="L18" s="30">
        <f t="shared" si="0"/>
        <v>75.757575757575751</v>
      </c>
      <c r="M18" s="25">
        <v>110</v>
      </c>
      <c r="N18" s="32">
        <f t="shared" si="1"/>
        <v>95.652173913043484</v>
      </c>
      <c r="O18" s="25">
        <v>33</v>
      </c>
      <c r="P18" s="32">
        <f t="shared" si="2"/>
        <v>86.84210526315789</v>
      </c>
      <c r="Q18" s="25">
        <v>7</v>
      </c>
      <c r="R18" s="32">
        <f t="shared" si="3"/>
        <v>100</v>
      </c>
      <c r="S18" s="14"/>
      <c r="T18" s="28">
        <f t="shared" si="13"/>
        <v>10</v>
      </c>
      <c r="U18" s="34">
        <f t="shared" si="4"/>
        <v>15.151515151515152</v>
      </c>
      <c r="V18" s="28">
        <f t="shared" si="14"/>
        <v>5</v>
      </c>
      <c r="W18" s="34">
        <f t="shared" si="5"/>
        <v>4.3478260869565215</v>
      </c>
      <c r="X18" s="28">
        <f t="shared" si="15"/>
        <v>5</v>
      </c>
      <c r="Y18" s="34">
        <f t="shared" si="6"/>
        <v>13.157894736842104</v>
      </c>
      <c r="Z18" s="28">
        <f t="shared" si="16"/>
        <v>0</v>
      </c>
      <c r="AA18" s="34">
        <f t="shared" si="7"/>
        <v>0</v>
      </c>
      <c r="AB18" s="14"/>
      <c r="AC18" s="25">
        <v>6</v>
      </c>
      <c r="AD18" s="36">
        <f t="shared" si="8"/>
        <v>9.0909090909090917</v>
      </c>
      <c r="AE18" s="25">
        <v>0</v>
      </c>
      <c r="AF18" s="36">
        <f t="shared" si="9"/>
        <v>0</v>
      </c>
      <c r="AG18" s="25">
        <v>0</v>
      </c>
      <c r="AH18" s="36">
        <f t="shared" si="10"/>
        <v>0</v>
      </c>
      <c r="AI18" s="25">
        <v>0</v>
      </c>
      <c r="AJ18" s="36">
        <f t="shared" si="11"/>
        <v>0</v>
      </c>
      <c r="AK18" s="14"/>
      <c r="AL18" s="15" t="b">
        <f t="shared" si="17"/>
        <v>0</v>
      </c>
      <c r="AM18" s="9" t="b">
        <f t="shared" si="18"/>
        <v>0</v>
      </c>
      <c r="AN18" s="9" t="b">
        <f t="shared" si="19"/>
        <v>0</v>
      </c>
      <c r="AO18" s="9" t="b">
        <f t="shared" si="20"/>
        <v>0</v>
      </c>
      <c r="AP18" s="16" t="b">
        <f t="shared" si="12"/>
        <v>0</v>
      </c>
      <c r="AQ18" s="17" t="b">
        <f t="shared" si="21"/>
        <v>1</v>
      </c>
      <c r="AR18" s="13" t="b">
        <f t="shared" si="22"/>
        <v>1</v>
      </c>
      <c r="AS18" s="13" t="b">
        <f t="shared" si="23"/>
        <v>1</v>
      </c>
      <c r="AT18" s="13" t="b">
        <f t="shared" si="24"/>
        <v>1</v>
      </c>
      <c r="AU18" s="18" t="b">
        <f t="shared" si="25"/>
        <v>1</v>
      </c>
    </row>
    <row r="19" spans="1:47" s="5" customFormat="1" ht="42.75" x14ac:dyDescent="0.25">
      <c r="A19" s="4">
        <v>17</v>
      </c>
      <c r="B19" s="19" t="s">
        <v>28</v>
      </c>
      <c r="C19" s="19" t="s">
        <v>55</v>
      </c>
      <c r="D19" s="2" t="s">
        <v>113</v>
      </c>
      <c r="E19" s="14"/>
      <c r="F19" s="25">
        <v>72</v>
      </c>
      <c r="G19" s="25">
        <v>115</v>
      </c>
      <c r="H19" s="25">
        <v>40</v>
      </c>
      <c r="I19" s="25">
        <v>7</v>
      </c>
      <c r="J19" s="26"/>
      <c r="K19" s="25">
        <v>64</v>
      </c>
      <c r="L19" s="30">
        <f t="shared" si="0"/>
        <v>88.888888888888886</v>
      </c>
      <c r="M19" s="25">
        <v>101</v>
      </c>
      <c r="N19" s="32">
        <f t="shared" si="1"/>
        <v>87.826086956521735</v>
      </c>
      <c r="O19" s="25">
        <v>32</v>
      </c>
      <c r="P19" s="32">
        <f t="shared" si="2"/>
        <v>80</v>
      </c>
      <c r="Q19" s="25">
        <v>7</v>
      </c>
      <c r="R19" s="32">
        <f t="shared" si="3"/>
        <v>100</v>
      </c>
      <c r="S19" s="14"/>
      <c r="T19" s="28">
        <f t="shared" si="13"/>
        <v>7</v>
      </c>
      <c r="U19" s="34">
        <f t="shared" si="4"/>
        <v>9.7222222222222214</v>
      </c>
      <c r="V19" s="28">
        <f t="shared" si="14"/>
        <v>13</v>
      </c>
      <c r="W19" s="34">
        <f t="shared" si="5"/>
        <v>11.304347826086957</v>
      </c>
      <c r="X19" s="28">
        <f t="shared" si="15"/>
        <v>7</v>
      </c>
      <c r="Y19" s="34">
        <f t="shared" si="6"/>
        <v>17.5</v>
      </c>
      <c r="Z19" s="28">
        <f t="shared" si="16"/>
        <v>0</v>
      </c>
      <c r="AA19" s="34">
        <f t="shared" si="7"/>
        <v>0</v>
      </c>
      <c r="AB19" s="14"/>
      <c r="AC19" s="25">
        <v>1</v>
      </c>
      <c r="AD19" s="36">
        <f t="shared" si="8"/>
        <v>1.3888888888888888</v>
      </c>
      <c r="AE19" s="25">
        <v>1</v>
      </c>
      <c r="AF19" s="36">
        <f t="shared" si="9"/>
        <v>0.86956521739130432</v>
      </c>
      <c r="AG19" s="25">
        <v>1</v>
      </c>
      <c r="AH19" s="36">
        <f t="shared" si="10"/>
        <v>2.5</v>
      </c>
      <c r="AI19" s="25">
        <v>0</v>
      </c>
      <c r="AJ19" s="36">
        <f t="shared" si="11"/>
        <v>0</v>
      </c>
      <c r="AK19" s="14"/>
      <c r="AL19" s="15" t="b">
        <f t="shared" si="17"/>
        <v>0</v>
      </c>
      <c r="AM19" s="9" t="b">
        <f t="shared" si="18"/>
        <v>0</v>
      </c>
      <c r="AN19" s="9" t="b">
        <f t="shared" si="19"/>
        <v>0</v>
      </c>
      <c r="AO19" s="9" t="b">
        <f t="shared" si="20"/>
        <v>0</v>
      </c>
      <c r="AP19" s="16" t="b">
        <f t="shared" si="12"/>
        <v>0</v>
      </c>
      <c r="AQ19" s="17" t="b">
        <f t="shared" si="21"/>
        <v>1</v>
      </c>
      <c r="AR19" s="13" t="b">
        <f t="shared" si="22"/>
        <v>1</v>
      </c>
      <c r="AS19" s="13" t="b">
        <f t="shared" si="23"/>
        <v>1</v>
      </c>
      <c r="AT19" s="13" t="b">
        <f t="shared" si="24"/>
        <v>1</v>
      </c>
      <c r="AU19" s="18" t="b">
        <f t="shared" si="25"/>
        <v>1</v>
      </c>
    </row>
    <row r="20" spans="1:47" s="5" customFormat="1" ht="28.5" x14ac:dyDescent="0.25">
      <c r="A20" s="4">
        <v>18</v>
      </c>
      <c r="B20" s="19" t="s">
        <v>29</v>
      </c>
      <c r="C20" s="19" t="s">
        <v>56</v>
      </c>
      <c r="D20" s="2" t="s">
        <v>113</v>
      </c>
      <c r="E20" s="14"/>
      <c r="F20" s="25">
        <v>72</v>
      </c>
      <c r="G20" s="25">
        <v>115</v>
      </c>
      <c r="H20" s="25">
        <v>40</v>
      </c>
      <c r="I20" s="25">
        <v>7</v>
      </c>
      <c r="J20" s="26"/>
      <c r="K20" s="25">
        <v>72</v>
      </c>
      <c r="L20" s="30">
        <f t="shared" si="0"/>
        <v>100</v>
      </c>
      <c r="M20" s="25">
        <v>108</v>
      </c>
      <c r="N20" s="32">
        <f t="shared" si="1"/>
        <v>93.913043478260875</v>
      </c>
      <c r="O20" s="25">
        <v>37</v>
      </c>
      <c r="P20" s="32">
        <f t="shared" si="2"/>
        <v>92.5</v>
      </c>
      <c r="Q20" s="25">
        <v>7</v>
      </c>
      <c r="R20" s="32">
        <f t="shared" si="3"/>
        <v>100</v>
      </c>
      <c r="S20" s="14"/>
      <c r="T20" s="28">
        <f t="shared" si="13"/>
        <v>0</v>
      </c>
      <c r="U20" s="34">
        <f t="shared" si="4"/>
        <v>0</v>
      </c>
      <c r="V20" s="28">
        <f t="shared" si="14"/>
        <v>7</v>
      </c>
      <c r="W20" s="34">
        <f t="shared" si="5"/>
        <v>6.0869565217391308</v>
      </c>
      <c r="X20" s="28">
        <f t="shared" si="15"/>
        <v>3</v>
      </c>
      <c r="Y20" s="34">
        <f t="shared" si="6"/>
        <v>7.5</v>
      </c>
      <c r="Z20" s="28">
        <f t="shared" si="16"/>
        <v>0</v>
      </c>
      <c r="AA20" s="34">
        <f t="shared" si="7"/>
        <v>0</v>
      </c>
      <c r="AB20" s="14"/>
      <c r="AC20" s="25">
        <v>0</v>
      </c>
      <c r="AD20" s="36">
        <f t="shared" si="8"/>
        <v>0</v>
      </c>
      <c r="AE20" s="25">
        <v>0</v>
      </c>
      <c r="AF20" s="36">
        <f t="shared" si="9"/>
        <v>0</v>
      </c>
      <c r="AG20" s="25">
        <v>0</v>
      </c>
      <c r="AH20" s="36">
        <f t="shared" si="10"/>
        <v>0</v>
      </c>
      <c r="AI20" s="25">
        <v>0</v>
      </c>
      <c r="AJ20" s="36">
        <f t="shared" si="11"/>
        <v>0</v>
      </c>
      <c r="AK20" s="14"/>
      <c r="AL20" s="15" t="b">
        <f t="shared" si="17"/>
        <v>0</v>
      </c>
      <c r="AM20" s="9" t="b">
        <f t="shared" si="18"/>
        <v>0</v>
      </c>
      <c r="AN20" s="9" t="b">
        <f t="shared" si="19"/>
        <v>0</v>
      </c>
      <c r="AO20" s="9" t="b">
        <f t="shared" si="20"/>
        <v>0</v>
      </c>
      <c r="AP20" s="16" t="b">
        <f t="shared" si="12"/>
        <v>0</v>
      </c>
      <c r="AQ20" s="17" t="b">
        <f t="shared" si="21"/>
        <v>1</v>
      </c>
      <c r="AR20" s="13" t="b">
        <f t="shared" si="22"/>
        <v>1</v>
      </c>
      <c r="AS20" s="13" t="b">
        <f t="shared" si="23"/>
        <v>1</v>
      </c>
      <c r="AT20" s="13" t="b">
        <f t="shared" si="24"/>
        <v>1</v>
      </c>
      <c r="AU20" s="18" t="b">
        <f t="shared" si="25"/>
        <v>1</v>
      </c>
    </row>
    <row r="21" spans="1:47" s="5" customFormat="1" ht="57" x14ac:dyDescent="0.25">
      <c r="A21" s="4">
        <v>19</v>
      </c>
      <c r="B21" s="19" t="s">
        <v>57</v>
      </c>
      <c r="C21" s="19" t="s">
        <v>58</v>
      </c>
      <c r="D21" s="2" t="s">
        <v>113</v>
      </c>
      <c r="E21" s="14"/>
      <c r="F21" s="25">
        <v>72</v>
      </c>
      <c r="G21" s="25">
        <v>115</v>
      </c>
      <c r="H21" s="25">
        <v>40</v>
      </c>
      <c r="I21" s="25">
        <v>7</v>
      </c>
      <c r="J21" s="26"/>
      <c r="K21" s="25">
        <v>70</v>
      </c>
      <c r="L21" s="30">
        <f t="shared" si="0"/>
        <v>97.222222222222229</v>
      </c>
      <c r="M21" s="25">
        <v>86</v>
      </c>
      <c r="N21" s="32">
        <f t="shared" si="1"/>
        <v>74.782608695652172</v>
      </c>
      <c r="O21" s="25">
        <v>29</v>
      </c>
      <c r="P21" s="32">
        <f t="shared" si="2"/>
        <v>72.5</v>
      </c>
      <c r="Q21" s="25">
        <v>6</v>
      </c>
      <c r="R21" s="32">
        <f t="shared" si="3"/>
        <v>85.714285714285708</v>
      </c>
      <c r="S21" s="14"/>
      <c r="T21" s="28">
        <f t="shared" si="13"/>
        <v>2</v>
      </c>
      <c r="U21" s="34">
        <f t="shared" si="4"/>
        <v>2.7777777777777777</v>
      </c>
      <c r="V21" s="28">
        <f t="shared" si="14"/>
        <v>29</v>
      </c>
      <c r="W21" s="34">
        <f t="shared" si="5"/>
        <v>25.217391304347824</v>
      </c>
      <c r="X21" s="28">
        <f t="shared" si="15"/>
        <v>11</v>
      </c>
      <c r="Y21" s="34">
        <f t="shared" si="6"/>
        <v>27.5</v>
      </c>
      <c r="Z21" s="28">
        <f t="shared" si="16"/>
        <v>1</v>
      </c>
      <c r="AA21" s="34">
        <f t="shared" si="7"/>
        <v>14.285714285714286</v>
      </c>
      <c r="AB21" s="14"/>
      <c r="AC21" s="25">
        <v>0</v>
      </c>
      <c r="AD21" s="36">
        <f t="shared" si="8"/>
        <v>0</v>
      </c>
      <c r="AE21" s="25">
        <v>0</v>
      </c>
      <c r="AF21" s="36">
        <f t="shared" si="9"/>
        <v>0</v>
      </c>
      <c r="AG21" s="25">
        <v>0</v>
      </c>
      <c r="AH21" s="36">
        <f t="shared" si="10"/>
        <v>0</v>
      </c>
      <c r="AI21" s="25">
        <v>0</v>
      </c>
      <c r="AJ21" s="36">
        <f t="shared" si="11"/>
        <v>0</v>
      </c>
      <c r="AK21" s="14"/>
      <c r="AL21" s="15" t="b">
        <f t="shared" si="17"/>
        <v>0</v>
      </c>
      <c r="AM21" s="9" t="b">
        <f t="shared" si="18"/>
        <v>0</v>
      </c>
      <c r="AN21" s="9" t="b">
        <f t="shared" si="19"/>
        <v>0</v>
      </c>
      <c r="AO21" s="9" t="b">
        <f t="shared" si="20"/>
        <v>0</v>
      </c>
      <c r="AP21" s="16" t="b">
        <f t="shared" si="12"/>
        <v>0</v>
      </c>
      <c r="AQ21" s="17" t="b">
        <f t="shared" si="21"/>
        <v>1</v>
      </c>
      <c r="AR21" s="13" t="b">
        <f t="shared" si="22"/>
        <v>1</v>
      </c>
      <c r="AS21" s="13" t="b">
        <f t="shared" si="23"/>
        <v>1</v>
      </c>
      <c r="AT21" s="13" t="b">
        <f t="shared" si="24"/>
        <v>1</v>
      </c>
      <c r="AU21" s="18" t="b">
        <f t="shared" si="25"/>
        <v>1</v>
      </c>
    </row>
    <row r="22" spans="1:47" s="5" customFormat="1" ht="57" x14ac:dyDescent="0.25">
      <c r="A22" s="4">
        <v>41</v>
      </c>
      <c r="B22" s="19" t="s">
        <v>34</v>
      </c>
      <c r="C22" s="19" t="s">
        <v>59</v>
      </c>
      <c r="D22" s="2" t="s">
        <v>117</v>
      </c>
      <c r="E22" s="14"/>
      <c r="F22" s="25">
        <v>65</v>
      </c>
      <c r="G22" s="25">
        <v>115</v>
      </c>
      <c r="H22" s="25">
        <v>38</v>
      </c>
      <c r="I22" s="25">
        <v>7</v>
      </c>
      <c r="J22" s="26"/>
      <c r="K22" s="25">
        <v>32</v>
      </c>
      <c r="L22" s="30">
        <f t="shared" si="0"/>
        <v>49.230769230769234</v>
      </c>
      <c r="M22" s="25">
        <v>71</v>
      </c>
      <c r="N22" s="32">
        <f t="shared" si="1"/>
        <v>61.739130434782609</v>
      </c>
      <c r="O22" s="25">
        <v>31</v>
      </c>
      <c r="P22" s="32">
        <f t="shared" si="2"/>
        <v>81.578947368421055</v>
      </c>
      <c r="Q22" s="25">
        <v>6</v>
      </c>
      <c r="R22" s="32">
        <f t="shared" si="3"/>
        <v>85.714285714285708</v>
      </c>
      <c r="S22" s="14"/>
      <c r="T22" s="28">
        <f t="shared" si="13"/>
        <v>18</v>
      </c>
      <c r="U22" s="34">
        <f t="shared" si="4"/>
        <v>27.692307692307693</v>
      </c>
      <c r="V22" s="28">
        <f t="shared" si="14"/>
        <v>42</v>
      </c>
      <c r="W22" s="34">
        <f t="shared" si="5"/>
        <v>36.521739130434781</v>
      </c>
      <c r="X22" s="28">
        <f t="shared" si="15"/>
        <v>6</v>
      </c>
      <c r="Y22" s="34">
        <f t="shared" si="6"/>
        <v>15.789473684210526</v>
      </c>
      <c r="Z22" s="28">
        <f t="shared" si="16"/>
        <v>1</v>
      </c>
      <c r="AA22" s="34">
        <f t="shared" si="7"/>
        <v>14.285714285714286</v>
      </c>
      <c r="AB22" s="14"/>
      <c r="AC22" s="25">
        <v>15</v>
      </c>
      <c r="AD22" s="36">
        <f t="shared" si="8"/>
        <v>23.076923076923077</v>
      </c>
      <c r="AE22" s="25">
        <v>2</v>
      </c>
      <c r="AF22" s="36">
        <f t="shared" si="9"/>
        <v>1.7391304347826086</v>
      </c>
      <c r="AG22" s="25">
        <v>1</v>
      </c>
      <c r="AH22" s="36">
        <f t="shared" si="10"/>
        <v>2.6315789473684212</v>
      </c>
      <c r="AI22" s="25">
        <v>0</v>
      </c>
      <c r="AJ22" s="36">
        <f t="shared" si="11"/>
        <v>0</v>
      </c>
      <c r="AK22" s="14"/>
      <c r="AL22" s="15" t="b">
        <f t="shared" si="17"/>
        <v>0</v>
      </c>
      <c r="AM22" s="9" t="b">
        <f t="shared" si="18"/>
        <v>0</v>
      </c>
      <c r="AN22" s="9" t="b">
        <f t="shared" si="19"/>
        <v>0</v>
      </c>
      <c r="AO22" s="9" t="b">
        <f t="shared" si="20"/>
        <v>0</v>
      </c>
      <c r="AP22" s="16" t="b">
        <f t="shared" si="12"/>
        <v>0</v>
      </c>
      <c r="AQ22" s="17" t="b">
        <f t="shared" si="21"/>
        <v>1</v>
      </c>
      <c r="AR22" s="13" t="b">
        <f t="shared" si="22"/>
        <v>1</v>
      </c>
      <c r="AS22" s="13" t="b">
        <f t="shared" si="23"/>
        <v>0</v>
      </c>
      <c r="AT22" s="13" t="b">
        <f t="shared" si="24"/>
        <v>0</v>
      </c>
      <c r="AU22" s="18" t="b">
        <f t="shared" si="25"/>
        <v>0</v>
      </c>
    </row>
    <row r="23" spans="1:47" s="5" customFormat="1" ht="28.5" x14ac:dyDescent="0.25">
      <c r="A23" s="4">
        <v>21</v>
      </c>
      <c r="B23" s="19" t="s">
        <v>35</v>
      </c>
      <c r="C23" s="19" t="s">
        <v>60</v>
      </c>
      <c r="D23" s="2" t="s">
        <v>113</v>
      </c>
      <c r="E23" s="14"/>
      <c r="F23" s="25">
        <v>72</v>
      </c>
      <c r="G23" s="25">
        <v>115</v>
      </c>
      <c r="H23" s="25">
        <v>40</v>
      </c>
      <c r="I23" s="25">
        <v>7</v>
      </c>
      <c r="J23" s="26"/>
      <c r="K23" s="25">
        <v>55</v>
      </c>
      <c r="L23" s="30">
        <f t="shared" si="0"/>
        <v>76.388888888888886</v>
      </c>
      <c r="M23" s="25">
        <v>92</v>
      </c>
      <c r="N23" s="32">
        <f t="shared" si="1"/>
        <v>80</v>
      </c>
      <c r="O23" s="25">
        <v>32</v>
      </c>
      <c r="P23" s="32">
        <f t="shared" si="2"/>
        <v>80</v>
      </c>
      <c r="Q23" s="25">
        <v>6</v>
      </c>
      <c r="R23" s="32">
        <f t="shared" si="3"/>
        <v>85.714285714285708</v>
      </c>
      <c r="S23" s="14"/>
      <c r="T23" s="28">
        <f t="shared" si="13"/>
        <v>14</v>
      </c>
      <c r="U23" s="34">
        <f t="shared" si="4"/>
        <v>19.444444444444443</v>
      </c>
      <c r="V23" s="28">
        <f t="shared" si="14"/>
        <v>20</v>
      </c>
      <c r="W23" s="34">
        <f t="shared" si="5"/>
        <v>17.391304347826086</v>
      </c>
      <c r="X23" s="28">
        <f t="shared" si="15"/>
        <v>7</v>
      </c>
      <c r="Y23" s="34">
        <f t="shared" si="6"/>
        <v>17.5</v>
      </c>
      <c r="Z23" s="28">
        <f t="shared" si="16"/>
        <v>1</v>
      </c>
      <c r="AA23" s="34">
        <f t="shared" si="7"/>
        <v>14.285714285714286</v>
      </c>
      <c r="AB23" s="14"/>
      <c r="AC23" s="25">
        <v>3</v>
      </c>
      <c r="AD23" s="36">
        <f t="shared" si="8"/>
        <v>4.166666666666667</v>
      </c>
      <c r="AE23" s="25">
        <v>3</v>
      </c>
      <c r="AF23" s="36">
        <f t="shared" si="9"/>
        <v>2.6086956521739131</v>
      </c>
      <c r="AG23" s="25">
        <v>1</v>
      </c>
      <c r="AH23" s="36">
        <f t="shared" si="10"/>
        <v>2.5</v>
      </c>
      <c r="AI23" s="25">
        <v>0</v>
      </c>
      <c r="AJ23" s="36">
        <f t="shared" si="11"/>
        <v>0</v>
      </c>
      <c r="AK23" s="14"/>
      <c r="AL23" s="15" t="b">
        <f t="shared" si="17"/>
        <v>0</v>
      </c>
      <c r="AM23" s="9" t="b">
        <f t="shared" si="18"/>
        <v>0</v>
      </c>
      <c r="AN23" s="9" t="b">
        <f t="shared" si="19"/>
        <v>0</v>
      </c>
      <c r="AO23" s="9" t="b">
        <f t="shared" si="20"/>
        <v>0</v>
      </c>
      <c r="AP23" s="16" t="b">
        <f t="shared" si="12"/>
        <v>0</v>
      </c>
      <c r="AQ23" s="17" t="b">
        <f t="shared" si="21"/>
        <v>1</v>
      </c>
      <c r="AR23" s="13" t="b">
        <f t="shared" si="22"/>
        <v>1</v>
      </c>
      <c r="AS23" s="13" t="b">
        <f t="shared" si="23"/>
        <v>1</v>
      </c>
      <c r="AT23" s="13" t="b">
        <f t="shared" si="24"/>
        <v>1</v>
      </c>
      <c r="AU23" s="18" t="b">
        <f t="shared" si="25"/>
        <v>1</v>
      </c>
    </row>
    <row r="24" spans="1:47" s="5" customFormat="1" ht="42.75" x14ac:dyDescent="0.25">
      <c r="A24" s="4">
        <v>22</v>
      </c>
      <c r="B24" s="19" t="s">
        <v>62</v>
      </c>
      <c r="C24" s="19" t="s">
        <v>61</v>
      </c>
      <c r="D24" s="2" t="s">
        <v>113</v>
      </c>
      <c r="E24" s="14"/>
      <c r="F24" s="25">
        <v>71</v>
      </c>
      <c r="G24" s="25">
        <v>115</v>
      </c>
      <c r="H24" s="25">
        <v>40</v>
      </c>
      <c r="I24" s="25">
        <v>7</v>
      </c>
      <c r="J24" s="26"/>
      <c r="K24" s="25">
        <v>68</v>
      </c>
      <c r="L24" s="30">
        <f t="shared" si="0"/>
        <v>95.774647887323937</v>
      </c>
      <c r="M24" s="25">
        <v>103</v>
      </c>
      <c r="N24" s="32">
        <f t="shared" si="1"/>
        <v>89.565217391304344</v>
      </c>
      <c r="O24" s="25">
        <v>35</v>
      </c>
      <c r="P24" s="32">
        <f t="shared" si="2"/>
        <v>87.5</v>
      </c>
      <c r="Q24" s="25">
        <v>7</v>
      </c>
      <c r="R24" s="32">
        <f t="shared" si="3"/>
        <v>100</v>
      </c>
      <c r="S24" s="14"/>
      <c r="T24" s="28">
        <f t="shared" si="13"/>
        <v>3</v>
      </c>
      <c r="U24" s="34">
        <f t="shared" si="4"/>
        <v>4.225352112676056</v>
      </c>
      <c r="V24" s="28">
        <f t="shared" si="14"/>
        <v>12</v>
      </c>
      <c r="W24" s="34">
        <f t="shared" si="5"/>
        <v>10.434782608695652</v>
      </c>
      <c r="X24" s="28">
        <f t="shared" si="15"/>
        <v>5</v>
      </c>
      <c r="Y24" s="34">
        <f t="shared" si="6"/>
        <v>12.5</v>
      </c>
      <c r="Z24" s="28">
        <f t="shared" si="16"/>
        <v>0</v>
      </c>
      <c r="AA24" s="34">
        <f t="shared" si="7"/>
        <v>0</v>
      </c>
      <c r="AB24" s="14"/>
      <c r="AC24" s="25">
        <v>0</v>
      </c>
      <c r="AD24" s="36">
        <f t="shared" si="8"/>
        <v>0</v>
      </c>
      <c r="AE24" s="25">
        <v>0</v>
      </c>
      <c r="AF24" s="36">
        <f t="shared" si="9"/>
        <v>0</v>
      </c>
      <c r="AG24" s="25">
        <v>0</v>
      </c>
      <c r="AH24" s="36">
        <f t="shared" si="10"/>
        <v>0</v>
      </c>
      <c r="AI24" s="25">
        <v>0</v>
      </c>
      <c r="AJ24" s="36">
        <f t="shared" si="11"/>
        <v>0</v>
      </c>
      <c r="AK24" s="14"/>
      <c r="AL24" s="15" t="b">
        <f t="shared" si="17"/>
        <v>0</v>
      </c>
      <c r="AM24" s="9" t="b">
        <f t="shared" si="18"/>
        <v>0</v>
      </c>
      <c r="AN24" s="9" t="b">
        <f t="shared" si="19"/>
        <v>0</v>
      </c>
      <c r="AO24" s="9" t="b">
        <f t="shared" si="20"/>
        <v>0</v>
      </c>
      <c r="AP24" s="16" t="b">
        <f t="shared" si="12"/>
        <v>0</v>
      </c>
      <c r="AQ24" s="17" t="b">
        <f t="shared" si="21"/>
        <v>1</v>
      </c>
      <c r="AR24" s="13" t="b">
        <f t="shared" si="22"/>
        <v>1</v>
      </c>
      <c r="AS24" s="13" t="b">
        <f t="shared" si="23"/>
        <v>1</v>
      </c>
      <c r="AT24" s="13" t="b">
        <f t="shared" si="24"/>
        <v>1</v>
      </c>
      <c r="AU24" s="18" t="b">
        <f t="shared" si="25"/>
        <v>1</v>
      </c>
    </row>
    <row r="25" spans="1:47" s="5" customFormat="1" ht="28.5" x14ac:dyDescent="0.25">
      <c r="A25" s="4">
        <v>23</v>
      </c>
      <c r="B25" s="19" t="s">
        <v>36</v>
      </c>
      <c r="C25" s="19" t="s">
        <v>63</v>
      </c>
      <c r="D25" s="2" t="s">
        <v>113</v>
      </c>
      <c r="E25" s="14"/>
      <c r="F25" s="25">
        <v>71</v>
      </c>
      <c r="G25" s="25">
        <v>115</v>
      </c>
      <c r="H25" s="25">
        <v>40</v>
      </c>
      <c r="I25" s="25">
        <v>7</v>
      </c>
      <c r="J25" s="26"/>
      <c r="K25" s="25">
        <v>71</v>
      </c>
      <c r="L25" s="30">
        <f t="shared" si="0"/>
        <v>100</v>
      </c>
      <c r="M25" s="25">
        <v>105</v>
      </c>
      <c r="N25" s="32">
        <f t="shared" si="1"/>
        <v>91.304347826086953</v>
      </c>
      <c r="O25" s="25">
        <v>35</v>
      </c>
      <c r="P25" s="32">
        <f t="shared" si="2"/>
        <v>87.5</v>
      </c>
      <c r="Q25" s="25">
        <v>6</v>
      </c>
      <c r="R25" s="32">
        <f t="shared" si="3"/>
        <v>85.714285714285708</v>
      </c>
      <c r="S25" s="14"/>
      <c r="T25" s="28">
        <f t="shared" si="13"/>
        <v>0</v>
      </c>
      <c r="U25" s="34">
        <f t="shared" si="4"/>
        <v>0</v>
      </c>
      <c r="V25" s="28">
        <f t="shared" si="14"/>
        <v>10</v>
      </c>
      <c r="W25" s="34">
        <f t="shared" si="5"/>
        <v>8.695652173913043</v>
      </c>
      <c r="X25" s="28">
        <f t="shared" si="15"/>
        <v>5</v>
      </c>
      <c r="Y25" s="34">
        <f t="shared" si="6"/>
        <v>12.5</v>
      </c>
      <c r="Z25" s="28">
        <f t="shared" si="16"/>
        <v>1</v>
      </c>
      <c r="AA25" s="34">
        <f t="shared" si="7"/>
        <v>14.285714285714286</v>
      </c>
      <c r="AB25" s="14"/>
      <c r="AC25" s="25">
        <v>0</v>
      </c>
      <c r="AD25" s="36">
        <f t="shared" si="8"/>
        <v>0</v>
      </c>
      <c r="AE25" s="25">
        <v>0</v>
      </c>
      <c r="AF25" s="36">
        <f t="shared" si="9"/>
        <v>0</v>
      </c>
      <c r="AG25" s="25">
        <v>0</v>
      </c>
      <c r="AH25" s="36">
        <f t="shared" si="10"/>
        <v>0</v>
      </c>
      <c r="AI25" s="25">
        <v>0</v>
      </c>
      <c r="AJ25" s="36">
        <f t="shared" si="11"/>
        <v>0</v>
      </c>
      <c r="AK25" s="14"/>
      <c r="AL25" s="15" t="b">
        <f t="shared" si="17"/>
        <v>0</v>
      </c>
      <c r="AM25" s="9" t="b">
        <f t="shared" si="18"/>
        <v>0</v>
      </c>
      <c r="AN25" s="9" t="b">
        <f t="shared" si="19"/>
        <v>0</v>
      </c>
      <c r="AO25" s="9" t="b">
        <f t="shared" si="20"/>
        <v>0</v>
      </c>
      <c r="AP25" s="16" t="b">
        <f t="shared" si="12"/>
        <v>0</v>
      </c>
      <c r="AQ25" s="17" t="b">
        <f t="shared" si="21"/>
        <v>1</v>
      </c>
      <c r="AR25" s="13" t="b">
        <f t="shared" si="22"/>
        <v>1</v>
      </c>
      <c r="AS25" s="13" t="b">
        <f t="shared" si="23"/>
        <v>1</v>
      </c>
      <c r="AT25" s="13" t="b">
        <f t="shared" si="24"/>
        <v>1</v>
      </c>
      <c r="AU25" s="18" t="b">
        <f t="shared" si="25"/>
        <v>1</v>
      </c>
    </row>
    <row r="26" spans="1:47" s="5" customFormat="1" ht="14.25" x14ac:dyDescent="0.25">
      <c r="A26" s="4">
        <v>24</v>
      </c>
      <c r="B26" s="19" t="s">
        <v>37</v>
      </c>
      <c r="C26" s="19" t="s">
        <v>64</v>
      </c>
      <c r="D26" s="2" t="s">
        <v>114</v>
      </c>
      <c r="E26" s="14"/>
      <c r="F26" s="25">
        <v>72</v>
      </c>
      <c r="G26" s="25">
        <v>115</v>
      </c>
      <c r="H26" s="25">
        <v>39</v>
      </c>
      <c r="I26" s="25">
        <v>7</v>
      </c>
      <c r="J26" s="26"/>
      <c r="K26" s="25">
        <v>66</v>
      </c>
      <c r="L26" s="30">
        <f t="shared" si="0"/>
        <v>91.666666666666671</v>
      </c>
      <c r="M26" s="25">
        <v>94</v>
      </c>
      <c r="N26" s="32">
        <f t="shared" si="1"/>
        <v>81.739130434782609</v>
      </c>
      <c r="O26" s="25">
        <v>36</v>
      </c>
      <c r="P26" s="32">
        <f t="shared" si="2"/>
        <v>92.307692307692307</v>
      </c>
      <c r="Q26" s="25">
        <v>7</v>
      </c>
      <c r="R26" s="32">
        <f t="shared" si="3"/>
        <v>100</v>
      </c>
      <c r="S26" s="14"/>
      <c r="T26" s="28">
        <f t="shared" si="13"/>
        <v>6</v>
      </c>
      <c r="U26" s="34">
        <f t="shared" si="4"/>
        <v>8.3333333333333339</v>
      </c>
      <c r="V26" s="28">
        <f t="shared" si="14"/>
        <v>19</v>
      </c>
      <c r="W26" s="34">
        <f t="shared" si="5"/>
        <v>16.521739130434781</v>
      </c>
      <c r="X26" s="28">
        <f t="shared" si="15"/>
        <v>2</v>
      </c>
      <c r="Y26" s="34">
        <f t="shared" si="6"/>
        <v>5.1282051282051286</v>
      </c>
      <c r="Z26" s="28">
        <f t="shared" si="16"/>
        <v>0</v>
      </c>
      <c r="AA26" s="34">
        <f t="shared" si="7"/>
        <v>0</v>
      </c>
      <c r="AB26" s="14"/>
      <c r="AC26" s="25">
        <v>0</v>
      </c>
      <c r="AD26" s="36">
        <f t="shared" si="8"/>
        <v>0</v>
      </c>
      <c r="AE26" s="25">
        <v>2</v>
      </c>
      <c r="AF26" s="36">
        <f t="shared" si="9"/>
        <v>1.7391304347826086</v>
      </c>
      <c r="AG26" s="25">
        <v>1</v>
      </c>
      <c r="AH26" s="36">
        <f t="shared" si="10"/>
        <v>2.5641025641025643</v>
      </c>
      <c r="AI26" s="25">
        <v>0</v>
      </c>
      <c r="AJ26" s="36">
        <f t="shared" si="11"/>
        <v>0</v>
      </c>
      <c r="AK26" s="14"/>
      <c r="AL26" s="15" t="b">
        <f t="shared" si="17"/>
        <v>0</v>
      </c>
      <c r="AM26" s="9" t="b">
        <f t="shared" si="18"/>
        <v>0</v>
      </c>
      <c r="AN26" s="9" t="b">
        <f t="shared" si="19"/>
        <v>0</v>
      </c>
      <c r="AO26" s="9" t="b">
        <f t="shared" si="20"/>
        <v>0</v>
      </c>
      <c r="AP26" s="16" t="b">
        <f t="shared" si="12"/>
        <v>0</v>
      </c>
      <c r="AQ26" s="17" t="b">
        <f t="shared" si="21"/>
        <v>1</v>
      </c>
      <c r="AR26" s="13" t="b">
        <f t="shared" si="22"/>
        <v>1</v>
      </c>
      <c r="AS26" s="13" t="b">
        <f t="shared" si="23"/>
        <v>1</v>
      </c>
      <c r="AT26" s="13" t="b">
        <f t="shared" si="24"/>
        <v>1</v>
      </c>
      <c r="AU26" s="18" t="b">
        <f t="shared" si="25"/>
        <v>1</v>
      </c>
    </row>
    <row r="27" spans="1:47" s="5" customFormat="1" ht="28.5" x14ac:dyDescent="0.25">
      <c r="A27" s="4">
        <v>11</v>
      </c>
      <c r="B27" s="19" t="s">
        <v>38</v>
      </c>
      <c r="C27" s="19" t="s">
        <v>65</v>
      </c>
      <c r="D27" s="2" t="s">
        <v>111</v>
      </c>
      <c r="E27" s="14"/>
      <c r="F27" s="25">
        <v>63</v>
      </c>
      <c r="G27" s="25">
        <v>113</v>
      </c>
      <c r="H27" s="25">
        <v>37</v>
      </c>
      <c r="I27" s="25">
        <v>7</v>
      </c>
      <c r="J27" s="26"/>
      <c r="K27" s="25">
        <v>32</v>
      </c>
      <c r="L27" s="30">
        <f t="shared" si="0"/>
        <v>50.793650793650791</v>
      </c>
      <c r="M27" s="25">
        <v>67</v>
      </c>
      <c r="N27" s="32">
        <f t="shared" si="1"/>
        <v>59.292035398230091</v>
      </c>
      <c r="O27" s="25">
        <v>30</v>
      </c>
      <c r="P27" s="32">
        <f t="shared" si="2"/>
        <v>81.081081081081081</v>
      </c>
      <c r="Q27" s="25">
        <v>7</v>
      </c>
      <c r="R27" s="32">
        <f t="shared" si="3"/>
        <v>100</v>
      </c>
      <c r="S27" s="14"/>
      <c r="T27" s="28">
        <f t="shared" si="13"/>
        <v>22</v>
      </c>
      <c r="U27" s="34">
        <f t="shared" si="4"/>
        <v>34.920634920634917</v>
      </c>
      <c r="V27" s="28">
        <f t="shared" si="14"/>
        <v>45</v>
      </c>
      <c r="W27" s="34">
        <f t="shared" si="5"/>
        <v>39.823008849557525</v>
      </c>
      <c r="X27" s="28">
        <f t="shared" si="15"/>
        <v>6</v>
      </c>
      <c r="Y27" s="34">
        <f t="shared" si="6"/>
        <v>16.216216216216218</v>
      </c>
      <c r="Z27" s="28">
        <f t="shared" si="16"/>
        <v>0</v>
      </c>
      <c r="AA27" s="34">
        <f t="shared" si="7"/>
        <v>0</v>
      </c>
      <c r="AB27" s="14"/>
      <c r="AC27" s="25">
        <v>9</v>
      </c>
      <c r="AD27" s="36">
        <f t="shared" si="8"/>
        <v>14.285714285714286</v>
      </c>
      <c r="AE27" s="25">
        <v>1</v>
      </c>
      <c r="AF27" s="36">
        <f t="shared" si="9"/>
        <v>0.88495575221238942</v>
      </c>
      <c r="AG27" s="25">
        <v>1</v>
      </c>
      <c r="AH27" s="36">
        <f t="shared" si="10"/>
        <v>2.7027027027027026</v>
      </c>
      <c r="AI27" s="25">
        <v>0</v>
      </c>
      <c r="AJ27" s="36">
        <f t="shared" si="11"/>
        <v>0</v>
      </c>
      <c r="AK27" s="14"/>
      <c r="AL27" s="15" t="b">
        <f t="shared" si="17"/>
        <v>0</v>
      </c>
      <c r="AM27" s="9" t="b">
        <f t="shared" si="18"/>
        <v>0</v>
      </c>
      <c r="AN27" s="9" t="b">
        <f t="shared" si="19"/>
        <v>0</v>
      </c>
      <c r="AO27" s="9" t="b">
        <f t="shared" si="20"/>
        <v>0</v>
      </c>
      <c r="AP27" s="16" t="b">
        <f t="shared" si="12"/>
        <v>0</v>
      </c>
      <c r="AQ27" s="17" t="b">
        <f t="shared" si="21"/>
        <v>1</v>
      </c>
      <c r="AR27" s="13" t="b">
        <f t="shared" si="22"/>
        <v>1</v>
      </c>
      <c r="AS27" s="13" t="b">
        <f t="shared" si="23"/>
        <v>0</v>
      </c>
      <c r="AT27" s="13" t="b">
        <f t="shared" si="24"/>
        <v>0</v>
      </c>
      <c r="AU27" s="18" t="b">
        <f t="shared" si="25"/>
        <v>0</v>
      </c>
    </row>
    <row r="28" spans="1:47" s="5" customFormat="1" ht="28.5" x14ac:dyDescent="0.25">
      <c r="A28" s="4">
        <v>26</v>
      </c>
      <c r="B28" s="19" t="s">
        <v>39</v>
      </c>
      <c r="C28" s="19" t="s">
        <v>74</v>
      </c>
      <c r="D28" s="2" t="s">
        <v>114</v>
      </c>
      <c r="E28" s="14"/>
      <c r="F28" s="25">
        <v>72</v>
      </c>
      <c r="G28" s="25">
        <v>115</v>
      </c>
      <c r="H28" s="25">
        <v>39</v>
      </c>
      <c r="I28" s="25">
        <v>7</v>
      </c>
      <c r="J28" s="26"/>
      <c r="K28" s="25">
        <v>62</v>
      </c>
      <c r="L28" s="30">
        <f t="shared" si="0"/>
        <v>86.111111111111114</v>
      </c>
      <c r="M28" s="25">
        <v>86</v>
      </c>
      <c r="N28" s="32">
        <f t="shared" si="1"/>
        <v>74.782608695652172</v>
      </c>
      <c r="O28" s="25">
        <v>33</v>
      </c>
      <c r="P28" s="32">
        <f t="shared" si="2"/>
        <v>84.615384615384613</v>
      </c>
      <c r="Q28" s="25">
        <v>6</v>
      </c>
      <c r="R28" s="32">
        <f t="shared" si="3"/>
        <v>85.714285714285708</v>
      </c>
      <c r="S28" s="14"/>
      <c r="T28" s="28">
        <f t="shared" si="13"/>
        <v>10</v>
      </c>
      <c r="U28" s="34">
        <f t="shared" si="4"/>
        <v>13.888888888888889</v>
      </c>
      <c r="V28" s="28">
        <f t="shared" si="14"/>
        <v>26</v>
      </c>
      <c r="W28" s="34">
        <f t="shared" si="5"/>
        <v>22.608695652173914</v>
      </c>
      <c r="X28" s="28">
        <f t="shared" si="15"/>
        <v>6</v>
      </c>
      <c r="Y28" s="34">
        <f t="shared" si="6"/>
        <v>15.384615384615385</v>
      </c>
      <c r="Z28" s="28">
        <f t="shared" si="16"/>
        <v>1</v>
      </c>
      <c r="AA28" s="34">
        <f t="shared" si="7"/>
        <v>14.285714285714286</v>
      </c>
      <c r="AB28" s="14"/>
      <c r="AC28" s="25">
        <v>0</v>
      </c>
      <c r="AD28" s="36">
        <f t="shared" si="8"/>
        <v>0</v>
      </c>
      <c r="AE28" s="25">
        <v>3</v>
      </c>
      <c r="AF28" s="36">
        <f t="shared" si="9"/>
        <v>2.6086956521739131</v>
      </c>
      <c r="AG28" s="25">
        <v>0</v>
      </c>
      <c r="AH28" s="36">
        <f t="shared" si="10"/>
        <v>0</v>
      </c>
      <c r="AI28" s="25">
        <v>0</v>
      </c>
      <c r="AJ28" s="36">
        <f t="shared" si="11"/>
        <v>0</v>
      </c>
      <c r="AK28" s="14"/>
      <c r="AL28" s="15" t="b">
        <f t="shared" si="17"/>
        <v>0</v>
      </c>
      <c r="AM28" s="9" t="b">
        <f t="shared" si="18"/>
        <v>0</v>
      </c>
      <c r="AN28" s="9" t="b">
        <f t="shared" si="19"/>
        <v>0</v>
      </c>
      <c r="AO28" s="9" t="b">
        <f t="shared" si="20"/>
        <v>0</v>
      </c>
      <c r="AP28" s="16" t="b">
        <f t="shared" si="12"/>
        <v>0</v>
      </c>
      <c r="AQ28" s="17" t="b">
        <f t="shared" si="21"/>
        <v>1</v>
      </c>
      <c r="AR28" s="13" t="b">
        <f t="shared" si="22"/>
        <v>1</v>
      </c>
      <c r="AS28" s="13" t="b">
        <f t="shared" si="23"/>
        <v>1</v>
      </c>
      <c r="AT28" s="13" t="b">
        <f t="shared" si="24"/>
        <v>1</v>
      </c>
      <c r="AU28" s="18" t="b">
        <f t="shared" si="25"/>
        <v>1</v>
      </c>
    </row>
    <row r="29" spans="1:47" s="5" customFormat="1" ht="28.5" x14ac:dyDescent="0.25">
      <c r="A29" s="4">
        <v>47</v>
      </c>
      <c r="B29" s="19" t="s">
        <v>75</v>
      </c>
      <c r="C29" s="19" t="s">
        <v>79</v>
      </c>
      <c r="D29" s="2" t="s">
        <v>116</v>
      </c>
      <c r="E29" s="14"/>
      <c r="F29" s="25">
        <v>72</v>
      </c>
      <c r="G29" s="25">
        <v>112</v>
      </c>
      <c r="H29" s="25">
        <v>37</v>
      </c>
      <c r="I29" s="25">
        <v>7</v>
      </c>
      <c r="J29" s="26"/>
      <c r="K29" s="25">
        <v>34</v>
      </c>
      <c r="L29" s="30">
        <f t="shared" si="0"/>
        <v>47.222222222222221</v>
      </c>
      <c r="M29" s="25">
        <v>72</v>
      </c>
      <c r="N29" s="32">
        <f t="shared" si="1"/>
        <v>64.285714285714292</v>
      </c>
      <c r="O29" s="25">
        <v>23</v>
      </c>
      <c r="P29" s="32">
        <f t="shared" si="2"/>
        <v>62.162162162162161</v>
      </c>
      <c r="Q29" s="25">
        <v>6</v>
      </c>
      <c r="R29" s="32">
        <f t="shared" si="3"/>
        <v>85.714285714285708</v>
      </c>
      <c r="S29" s="14"/>
      <c r="T29" s="28">
        <f t="shared" si="13"/>
        <v>26</v>
      </c>
      <c r="U29" s="34">
        <f t="shared" si="4"/>
        <v>36.111111111111114</v>
      </c>
      <c r="V29" s="28">
        <f t="shared" si="14"/>
        <v>39</v>
      </c>
      <c r="W29" s="34">
        <f t="shared" si="5"/>
        <v>34.821428571428569</v>
      </c>
      <c r="X29" s="28">
        <f t="shared" si="15"/>
        <v>14</v>
      </c>
      <c r="Y29" s="34">
        <f t="shared" si="6"/>
        <v>37.837837837837839</v>
      </c>
      <c r="Z29" s="28">
        <f t="shared" si="16"/>
        <v>1</v>
      </c>
      <c r="AA29" s="34">
        <f t="shared" si="7"/>
        <v>14.285714285714286</v>
      </c>
      <c r="AB29" s="14"/>
      <c r="AC29" s="25">
        <v>12</v>
      </c>
      <c r="AD29" s="36">
        <f t="shared" si="8"/>
        <v>16.666666666666668</v>
      </c>
      <c r="AE29" s="25">
        <v>1</v>
      </c>
      <c r="AF29" s="36">
        <f t="shared" si="9"/>
        <v>0.8928571428571429</v>
      </c>
      <c r="AG29" s="25">
        <v>0</v>
      </c>
      <c r="AH29" s="36">
        <f t="shared" si="10"/>
        <v>0</v>
      </c>
      <c r="AI29" s="25">
        <v>0</v>
      </c>
      <c r="AJ29" s="36">
        <f t="shared" si="11"/>
        <v>0</v>
      </c>
      <c r="AK29" s="14"/>
      <c r="AL29" s="15" t="b">
        <f t="shared" si="17"/>
        <v>0</v>
      </c>
      <c r="AM29" s="9" t="b">
        <f t="shared" si="18"/>
        <v>0</v>
      </c>
      <c r="AN29" s="9" t="b">
        <f t="shared" si="19"/>
        <v>0</v>
      </c>
      <c r="AO29" s="9" t="b">
        <f t="shared" si="20"/>
        <v>0</v>
      </c>
      <c r="AP29" s="16" t="b">
        <f t="shared" si="12"/>
        <v>0</v>
      </c>
      <c r="AQ29" s="17" t="b">
        <f t="shared" si="21"/>
        <v>0</v>
      </c>
      <c r="AR29" s="13" t="b">
        <f t="shared" si="22"/>
        <v>1</v>
      </c>
      <c r="AS29" s="13" t="b">
        <f t="shared" si="23"/>
        <v>0</v>
      </c>
      <c r="AT29" s="13" t="b">
        <f t="shared" si="24"/>
        <v>0</v>
      </c>
      <c r="AU29" s="18" t="b">
        <f t="shared" si="25"/>
        <v>0</v>
      </c>
    </row>
    <row r="30" spans="1:47" s="5" customFormat="1" ht="42.75" x14ac:dyDescent="0.25">
      <c r="A30" s="4">
        <v>28</v>
      </c>
      <c r="B30" s="19" t="s">
        <v>40</v>
      </c>
      <c r="C30" s="19" t="s">
        <v>81</v>
      </c>
      <c r="D30" s="2" t="s">
        <v>115</v>
      </c>
      <c r="E30" s="14"/>
      <c r="F30" s="25">
        <v>71</v>
      </c>
      <c r="G30" s="25">
        <v>115</v>
      </c>
      <c r="H30" s="25">
        <v>39</v>
      </c>
      <c r="I30" s="25">
        <v>7</v>
      </c>
      <c r="J30" s="26"/>
      <c r="K30" s="25">
        <v>56</v>
      </c>
      <c r="L30" s="30">
        <f t="shared" si="0"/>
        <v>78.873239436619713</v>
      </c>
      <c r="M30" s="25">
        <v>94</v>
      </c>
      <c r="N30" s="32">
        <f t="shared" si="1"/>
        <v>81.739130434782609</v>
      </c>
      <c r="O30" s="25">
        <v>30</v>
      </c>
      <c r="P30" s="32">
        <f t="shared" si="2"/>
        <v>76.92307692307692</v>
      </c>
      <c r="Q30" s="25">
        <v>7</v>
      </c>
      <c r="R30" s="32">
        <f t="shared" si="3"/>
        <v>100</v>
      </c>
      <c r="S30" s="14"/>
      <c r="T30" s="28">
        <f t="shared" si="13"/>
        <v>12</v>
      </c>
      <c r="U30" s="34">
        <f t="shared" si="4"/>
        <v>16.901408450704224</v>
      </c>
      <c r="V30" s="28">
        <f t="shared" si="14"/>
        <v>21</v>
      </c>
      <c r="W30" s="34">
        <f t="shared" si="5"/>
        <v>18.260869565217391</v>
      </c>
      <c r="X30" s="28">
        <f t="shared" si="15"/>
        <v>8</v>
      </c>
      <c r="Y30" s="34">
        <f t="shared" si="6"/>
        <v>20.512820512820515</v>
      </c>
      <c r="Z30" s="28">
        <f t="shared" si="16"/>
        <v>0</v>
      </c>
      <c r="AA30" s="34">
        <f t="shared" si="7"/>
        <v>0</v>
      </c>
      <c r="AB30" s="14"/>
      <c r="AC30" s="25">
        <v>3</v>
      </c>
      <c r="AD30" s="36">
        <f t="shared" si="8"/>
        <v>4.225352112676056</v>
      </c>
      <c r="AE30" s="25">
        <v>0</v>
      </c>
      <c r="AF30" s="36">
        <f t="shared" si="9"/>
        <v>0</v>
      </c>
      <c r="AG30" s="25">
        <v>1</v>
      </c>
      <c r="AH30" s="36">
        <f t="shared" si="10"/>
        <v>2.5641025641025643</v>
      </c>
      <c r="AI30" s="25">
        <v>0</v>
      </c>
      <c r="AJ30" s="36">
        <f t="shared" si="11"/>
        <v>0</v>
      </c>
      <c r="AK30" s="14"/>
      <c r="AL30" s="15" t="b">
        <f t="shared" si="17"/>
        <v>0</v>
      </c>
      <c r="AM30" s="9" t="b">
        <f t="shared" si="18"/>
        <v>0</v>
      </c>
      <c r="AN30" s="9" t="b">
        <f t="shared" si="19"/>
        <v>0</v>
      </c>
      <c r="AO30" s="9" t="b">
        <f t="shared" si="20"/>
        <v>0</v>
      </c>
      <c r="AP30" s="16" t="b">
        <f t="shared" si="12"/>
        <v>0</v>
      </c>
      <c r="AQ30" s="17" t="b">
        <f t="shared" si="21"/>
        <v>1</v>
      </c>
      <c r="AR30" s="13" t="b">
        <f t="shared" si="22"/>
        <v>1</v>
      </c>
      <c r="AS30" s="13" t="b">
        <f t="shared" si="23"/>
        <v>1</v>
      </c>
      <c r="AT30" s="13" t="b">
        <f t="shared" si="24"/>
        <v>1</v>
      </c>
      <c r="AU30" s="18" t="b">
        <f t="shared" si="25"/>
        <v>1</v>
      </c>
    </row>
    <row r="31" spans="1:47" s="5" customFormat="1" ht="28.5" x14ac:dyDescent="0.25">
      <c r="A31" s="4">
        <v>34</v>
      </c>
      <c r="B31" s="19" t="s">
        <v>82</v>
      </c>
      <c r="C31" s="19" t="s">
        <v>86</v>
      </c>
      <c r="D31" s="2" t="s">
        <v>116</v>
      </c>
      <c r="E31" s="14"/>
      <c r="F31" s="25">
        <v>70</v>
      </c>
      <c r="G31" s="25">
        <v>114</v>
      </c>
      <c r="H31" s="25">
        <v>38</v>
      </c>
      <c r="I31" s="25">
        <v>7</v>
      </c>
      <c r="J31" s="26"/>
      <c r="K31" s="25">
        <v>37</v>
      </c>
      <c r="L31" s="30">
        <f t="shared" si="0"/>
        <v>52.857142857142854</v>
      </c>
      <c r="M31" s="25">
        <v>66</v>
      </c>
      <c r="N31" s="32">
        <f t="shared" si="1"/>
        <v>57.89473684210526</v>
      </c>
      <c r="O31" s="25">
        <v>23</v>
      </c>
      <c r="P31" s="32">
        <f t="shared" si="2"/>
        <v>60.526315789473685</v>
      </c>
      <c r="Q31" s="25">
        <v>7</v>
      </c>
      <c r="R31" s="32">
        <f t="shared" si="3"/>
        <v>100</v>
      </c>
      <c r="S31" s="14"/>
      <c r="T31" s="28">
        <f t="shared" si="13"/>
        <v>27</v>
      </c>
      <c r="U31" s="34">
        <f t="shared" si="4"/>
        <v>38.571428571428569</v>
      </c>
      <c r="V31" s="28">
        <f t="shared" si="14"/>
        <v>45</v>
      </c>
      <c r="W31" s="34">
        <f t="shared" si="5"/>
        <v>39.473684210526315</v>
      </c>
      <c r="X31" s="28">
        <f t="shared" si="15"/>
        <v>14</v>
      </c>
      <c r="Y31" s="34">
        <f t="shared" si="6"/>
        <v>36.842105263157897</v>
      </c>
      <c r="Z31" s="28">
        <f t="shared" si="16"/>
        <v>0</v>
      </c>
      <c r="AA31" s="34">
        <f t="shared" si="7"/>
        <v>0</v>
      </c>
      <c r="AB31" s="14"/>
      <c r="AC31" s="25">
        <v>6</v>
      </c>
      <c r="AD31" s="36">
        <f t="shared" si="8"/>
        <v>8.5714285714285712</v>
      </c>
      <c r="AE31" s="25">
        <v>3</v>
      </c>
      <c r="AF31" s="36">
        <f t="shared" si="9"/>
        <v>2.6315789473684212</v>
      </c>
      <c r="AG31" s="25">
        <v>1</v>
      </c>
      <c r="AH31" s="36">
        <f t="shared" si="10"/>
        <v>2.6315789473684212</v>
      </c>
      <c r="AI31" s="25">
        <v>0</v>
      </c>
      <c r="AJ31" s="36">
        <f t="shared" si="11"/>
        <v>0</v>
      </c>
      <c r="AK31" s="14"/>
      <c r="AL31" s="15" t="b">
        <f t="shared" si="17"/>
        <v>0</v>
      </c>
      <c r="AM31" s="9" t="b">
        <f t="shared" si="18"/>
        <v>0</v>
      </c>
      <c r="AN31" s="9" t="b">
        <f t="shared" si="19"/>
        <v>0</v>
      </c>
      <c r="AO31" s="9" t="b">
        <f t="shared" si="20"/>
        <v>0</v>
      </c>
      <c r="AP31" s="16" t="b">
        <f t="shared" si="12"/>
        <v>0</v>
      </c>
      <c r="AQ31" s="17" t="b">
        <f t="shared" si="21"/>
        <v>0</v>
      </c>
      <c r="AR31" s="13" t="b">
        <f t="shared" si="22"/>
        <v>1</v>
      </c>
      <c r="AS31" s="13" t="b">
        <f t="shared" si="23"/>
        <v>0</v>
      </c>
      <c r="AT31" s="13" t="b">
        <f t="shared" si="24"/>
        <v>0</v>
      </c>
      <c r="AU31" s="18" t="b">
        <f t="shared" si="25"/>
        <v>0</v>
      </c>
    </row>
    <row r="32" spans="1:47" s="5" customFormat="1" ht="28.5" x14ac:dyDescent="0.25">
      <c r="A32" s="4">
        <v>45</v>
      </c>
      <c r="B32" s="19" t="s">
        <v>41</v>
      </c>
      <c r="C32" s="19" t="s">
        <v>87</v>
      </c>
      <c r="D32" s="2" t="s">
        <v>111</v>
      </c>
      <c r="E32" s="14"/>
      <c r="F32" s="25">
        <v>70</v>
      </c>
      <c r="G32" s="25">
        <v>111</v>
      </c>
      <c r="H32" s="25">
        <v>38</v>
      </c>
      <c r="I32" s="25">
        <v>7</v>
      </c>
      <c r="J32" s="26"/>
      <c r="K32" s="25">
        <v>42</v>
      </c>
      <c r="L32" s="30">
        <f t="shared" si="0"/>
        <v>60</v>
      </c>
      <c r="M32" s="25">
        <v>67</v>
      </c>
      <c r="N32" s="32">
        <f t="shared" si="1"/>
        <v>60.36036036036036</v>
      </c>
      <c r="O32" s="25">
        <v>17</v>
      </c>
      <c r="P32" s="32">
        <f t="shared" si="2"/>
        <v>44.736842105263158</v>
      </c>
      <c r="Q32" s="25">
        <v>3</v>
      </c>
      <c r="R32" s="32">
        <f t="shared" si="3"/>
        <v>42.857142857142854</v>
      </c>
      <c r="S32" s="14"/>
      <c r="T32" s="28">
        <f t="shared" si="13"/>
        <v>22</v>
      </c>
      <c r="U32" s="34">
        <f t="shared" si="4"/>
        <v>31.428571428571427</v>
      </c>
      <c r="V32" s="28">
        <f t="shared" si="14"/>
        <v>43</v>
      </c>
      <c r="W32" s="34">
        <f t="shared" si="5"/>
        <v>38.738738738738739</v>
      </c>
      <c r="X32" s="28">
        <f t="shared" si="15"/>
        <v>19</v>
      </c>
      <c r="Y32" s="34">
        <f t="shared" si="6"/>
        <v>50</v>
      </c>
      <c r="Z32" s="28">
        <f t="shared" si="16"/>
        <v>4</v>
      </c>
      <c r="AA32" s="34">
        <f t="shared" si="7"/>
        <v>57.142857142857146</v>
      </c>
      <c r="AB32" s="14"/>
      <c r="AC32" s="25">
        <v>6</v>
      </c>
      <c r="AD32" s="36">
        <f t="shared" si="8"/>
        <v>8.5714285714285712</v>
      </c>
      <c r="AE32" s="25">
        <v>1</v>
      </c>
      <c r="AF32" s="36">
        <f t="shared" si="9"/>
        <v>0.90090090090090091</v>
      </c>
      <c r="AG32" s="25">
        <v>2</v>
      </c>
      <c r="AH32" s="36">
        <f t="shared" si="10"/>
        <v>5.2631578947368425</v>
      </c>
      <c r="AI32" s="25">
        <v>0</v>
      </c>
      <c r="AJ32" s="36">
        <f t="shared" si="11"/>
        <v>0</v>
      </c>
      <c r="AK32" s="14"/>
      <c r="AL32" s="15" t="b">
        <f t="shared" si="17"/>
        <v>0</v>
      </c>
      <c r="AM32" s="9" t="b">
        <f t="shared" si="18"/>
        <v>0</v>
      </c>
      <c r="AN32" s="9" t="b">
        <f t="shared" si="19"/>
        <v>0</v>
      </c>
      <c r="AO32" s="9" t="b">
        <f t="shared" si="20"/>
        <v>0</v>
      </c>
      <c r="AP32" s="16" t="b">
        <f t="shared" si="12"/>
        <v>0</v>
      </c>
      <c r="AQ32" s="17" t="b">
        <f t="shared" si="21"/>
        <v>0</v>
      </c>
      <c r="AR32" s="13" t="b">
        <f t="shared" si="22"/>
        <v>0</v>
      </c>
      <c r="AS32" s="13" t="b">
        <f t="shared" si="23"/>
        <v>0</v>
      </c>
      <c r="AT32" s="13" t="b">
        <f t="shared" si="24"/>
        <v>0</v>
      </c>
      <c r="AU32" s="18" t="b">
        <f t="shared" si="25"/>
        <v>0</v>
      </c>
    </row>
    <row r="33" spans="1:47" s="5" customFormat="1" ht="28.5" x14ac:dyDescent="0.25">
      <c r="A33" s="4">
        <v>4</v>
      </c>
      <c r="B33" s="19" t="s">
        <v>76</v>
      </c>
      <c r="C33" s="19" t="s">
        <v>88</v>
      </c>
      <c r="D33" s="2" t="s">
        <v>109</v>
      </c>
      <c r="E33" s="14"/>
      <c r="F33" s="25">
        <v>70</v>
      </c>
      <c r="G33" s="25">
        <v>117</v>
      </c>
      <c r="H33" s="25">
        <v>37</v>
      </c>
      <c r="I33" s="25">
        <v>7</v>
      </c>
      <c r="J33" s="26"/>
      <c r="K33" s="25">
        <v>37</v>
      </c>
      <c r="L33" s="30">
        <f t="shared" si="0"/>
        <v>52.857142857142854</v>
      </c>
      <c r="M33" s="25">
        <v>64</v>
      </c>
      <c r="N33" s="32">
        <f t="shared" si="1"/>
        <v>54.700854700854698</v>
      </c>
      <c r="O33" s="25">
        <v>23</v>
      </c>
      <c r="P33" s="32">
        <f t="shared" si="2"/>
        <v>62.162162162162161</v>
      </c>
      <c r="Q33" s="25">
        <v>5</v>
      </c>
      <c r="R33" s="32">
        <f t="shared" si="3"/>
        <v>71.428571428571431</v>
      </c>
      <c r="S33" s="14"/>
      <c r="T33" s="28">
        <f t="shared" si="13"/>
        <v>22</v>
      </c>
      <c r="U33" s="34">
        <f t="shared" si="4"/>
        <v>31.428571428571427</v>
      </c>
      <c r="V33" s="28">
        <f t="shared" si="14"/>
        <v>52</v>
      </c>
      <c r="W33" s="34">
        <f t="shared" si="5"/>
        <v>44.444444444444443</v>
      </c>
      <c r="X33" s="28">
        <f t="shared" si="15"/>
        <v>13</v>
      </c>
      <c r="Y33" s="34">
        <f t="shared" si="6"/>
        <v>35.135135135135137</v>
      </c>
      <c r="Z33" s="28">
        <f t="shared" si="16"/>
        <v>2</v>
      </c>
      <c r="AA33" s="34">
        <f t="shared" si="7"/>
        <v>28.571428571428573</v>
      </c>
      <c r="AB33" s="14"/>
      <c r="AC33" s="25">
        <v>11</v>
      </c>
      <c r="AD33" s="36">
        <f t="shared" si="8"/>
        <v>15.714285714285714</v>
      </c>
      <c r="AE33" s="25">
        <v>1</v>
      </c>
      <c r="AF33" s="36">
        <f t="shared" si="9"/>
        <v>0.85470085470085466</v>
      </c>
      <c r="AG33" s="25">
        <v>1</v>
      </c>
      <c r="AH33" s="36">
        <f t="shared" si="10"/>
        <v>2.7027027027027026</v>
      </c>
      <c r="AI33" s="25">
        <v>0</v>
      </c>
      <c r="AJ33" s="36">
        <f t="shared" si="11"/>
        <v>0</v>
      </c>
      <c r="AK33" s="14"/>
      <c r="AL33" s="15" t="b">
        <f t="shared" si="17"/>
        <v>0</v>
      </c>
      <c r="AM33" s="9" t="b">
        <f t="shared" si="18"/>
        <v>0</v>
      </c>
      <c r="AN33" s="9" t="b">
        <f t="shared" si="19"/>
        <v>0</v>
      </c>
      <c r="AO33" s="9" t="b">
        <f t="shared" si="20"/>
        <v>0</v>
      </c>
      <c r="AP33" s="16" t="b">
        <f t="shared" si="12"/>
        <v>0</v>
      </c>
      <c r="AQ33" s="17" t="b">
        <f t="shared" si="21"/>
        <v>0</v>
      </c>
      <c r="AR33" s="13" t="b">
        <f t="shared" si="22"/>
        <v>1</v>
      </c>
      <c r="AS33" s="13" t="b">
        <f t="shared" si="23"/>
        <v>0</v>
      </c>
      <c r="AT33" s="13" t="b">
        <f t="shared" si="24"/>
        <v>0</v>
      </c>
      <c r="AU33" s="18" t="b">
        <f t="shared" si="25"/>
        <v>0</v>
      </c>
    </row>
    <row r="34" spans="1:47" s="5" customFormat="1" ht="28.5" x14ac:dyDescent="0.25">
      <c r="A34" s="4">
        <v>48</v>
      </c>
      <c r="B34" s="19" t="s">
        <v>42</v>
      </c>
      <c r="C34" s="2" t="s">
        <v>107</v>
      </c>
      <c r="D34" s="2" t="s">
        <v>109</v>
      </c>
      <c r="E34" s="14"/>
      <c r="F34" s="25">
        <v>71</v>
      </c>
      <c r="G34" s="25">
        <v>112</v>
      </c>
      <c r="H34" s="25">
        <v>39</v>
      </c>
      <c r="I34" s="25">
        <v>7</v>
      </c>
      <c r="J34" s="26"/>
      <c r="K34" s="25">
        <v>53</v>
      </c>
      <c r="L34" s="30">
        <f t="shared" si="0"/>
        <v>74.647887323943664</v>
      </c>
      <c r="M34" s="25">
        <v>52</v>
      </c>
      <c r="N34" s="32">
        <f t="shared" si="1"/>
        <v>46.428571428571431</v>
      </c>
      <c r="O34" s="25">
        <v>16</v>
      </c>
      <c r="P34" s="32">
        <f t="shared" si="2"/>
        <v>41.025641025641029</v>
      </c>
      <c r="Q34" s="25">
        <v>4</v>
      </c>
      <c r="R34" s="32">
        <f t="shared" si="3"/>
        <v>57.142857142857146</v>
      </c>
      <c r="S34" s="14"/>
      <c r="T34" s="28">
        <f t="shared" si="13"/>
        <v>10</v>
      </c>
      <c r="U34" s="34">
        <f t="shared" si="4"/>
        <v>14.084507042253522</v>
      </c>
      <c r="V34" s="28">
        <f t="shared" si="14"/>
        <v>47</v>
      </c>
      <c r="W34" s="34">
        <f t="shared" si="5"/>
        <v>41.964285714285715</v>
      </c>
      <c r="X34" s="28">
        <f t="shared" si="15"/>
        <v>21</v>
      </c>
      <c r="Y34" s="34">
        <f t="shared" si="6"/>
        <v>53.846153846153847</v>
      </c>
      <c r="Z34" s="28">
        <f t="shared" si="16"/>
        <v>3</v>
      </c>
      <c r="AA34" s="34">
        <f t="shared" si="7"/>
        <v>42.857142857142854</v>
      </c>
      <c r="AB34" s="14"/>
      <c r="AC34" s="25">
        <v>8</v>
      </c>
      <c r="AD34" s="36">
        <f t="shared" si="8"/>
        <v>11.267605633802816</v>
      </c>
      <c r="AE34" s="25">
        <v>13</v>
      </c>
      <c r="AF34" s="36">
        <f t="shared" si="9"/>
        <v>11.607142857142858</v>
      </c>
      <c r="AG34" s="25">
        <v>2</v>
      </c>
      <c r="AH34" s="36">
        <f t="shared" si="10"/>
        <v>5.1282051282051286</v>
      </c>
      <c r="AI34" s="25">
        <v>0</v>
      </c>
      <c r="AJ34" s="36">
        <f t="shared" si="11"/>
        <v>0</v>
      </c>
      <c r="AK34" s="14"/>
      <c r="AL34" s="15" t="b">
        <f t="shared" si="17"/>
        <v>0</v>
      </c>
      <c r="AM34" s="9" t="b">
        <f t="shared" si="18"/>
        <v>0</v>
      </c>
      <c r="AN34" s="9" t="b">
        <f t="shared" si="19"/>
        <v>0</v>
      </c>
      <c r="AO34" s="9" t="b">
        <f t="shared" si="20"/>
        <v>0</v>
      </c>
      <c r="AP34" s="16" t="b">
        <f t="shared" si="12"/>
        <v>0</v>
      </c>
      <c r="AQ34" s="17" t="b">
        <f t="shared" si="21"/>
        <v>0</v>
      </c>
      <c r="AR34" s="13" t="b">
        <f t="shared" si="22"/>
        <v>0</v>
      </c>
      <c r="AS34" s="13" t="b">
        <f t="shared" si="23"/>
        <v>0</v>
      </c>
      <c r="AT34" s="13" t="b">
        <f t="shared" si="24"/>
        <v>1</v>
      </c>
      <c r="AU34" s="18" t="b">
        <f t="shared" si="25"/>
        <v>0</v>
      </c>
    </row>
    <row r="35" spans="1:47" s="5" customFormat="1" ht="42.75" x14ac:dyDescent="0.25">
      <c r="A35" s="4">
        <v>36</v>
      </c>
      <c r="B35" s="19" t="s">
        <v>43</v>
      </c>
      <c r="C35" s="2" t="s">
        <v>106</v>
      </c>
      <c r="D35" s="2" t="s">
        <v>116</v>
      </c>
      <c r="E35" s="14"/>
      <c r="F35" s="25">
        <v>72</v>
      </c>
      <c r="G35" s="25">
        <v>114</v>
      </c>
      <c r="H35" s="25">
        <v>38</v>
      </c>
      <c r="I35" s="25">
        <v>7</v>
      </c>
      <c r="J35" s="26"/>
      <c r="K35" s="25">
        <v>51</v>
      </c>
      <c r="L35" s="30">
        <f t="shared" si="0"/>
        <v>70.833333333333329</v>
      </c>
      <c r="M35" s="25">
        <v>50</v>
      </c>
      <c r="N35" s="32">
        <f t="shared" ref="N35:N51" si="26">SUM(M35)*100/G35</f>
        <v>43.859649122807021</v>
      </c>
      <c r="O35" s="25">
        <v>12</v>
      </c>
      <c r="P35" s="32">
        <f t="shared" ref="P35:P51" si="27">SUM(O35)*100/H35</f>
        <v>31.578947368421051</v>
      </c>
      <c r="Q35" s="25">
        <v>3</v>
      </c>
      <c r="R35" s="32">
        <f t="shared" ref="R35:R51" si="28">SUM(Q35)*100/I35</f>
        <v>42.857142857142854</v>
      </c>
      <c r="S35" s="14"/>
      <c r="T35" s="28">
        <f t="shared" si="13"/>
        <v>14</v>
      </c>
      <c r="U35" s="34">
        <f t="shared" ref="U35:U51" si="29">SUM(T35)*100/F35</f>
        <v>19.444444444444443</v>
      </c>
      <c r="V35" s="28">
        <f t="shared" si="14"/>
        <v>54</v>
      </c>
      <c r="W35" s="34">
        <f t="shared" ref="W35:W51" si="30">SUM(V35)*100/G35</f>
        <v>47.368421052631582</v>
      </c>
      <c r="X35" s="28">
        <f t="shared" si="15"/>
        <v>23</v>
      </c>
      <c r="Y35" s="34">
        <f t="shared" ref="Y35:Y51" si="31">SUM(X35)*100/H35</f>
        <v>60.526315789473685</v>
      </c>
      <c r="Z35" s="28">
        <f t="shared" si="16"/>
        <v>3</v>
      </c>
      <c r="AA35" s="34">
        <f t="shared" ref="AA35:AA51" si="32">SUM(Z35)*100/I35</f>
        <v>42.857142857142854</v>
      </c>
      <c r="AB35" s="14"/>
      <c r="AC35" s="25">
        <v>7</v>
      </c>
      <c r="AD35" s="36">
        <f t="shared" ref="AD35:AD51" si="33">SUM(AC35)*100/F35</f>
        <v>9.7222222222222214</v>
      </c>
      <c r="AE35" s="25">
        <v>10</v>
      </c>
      <c r="AF35" s="36">
        <f t="shared" ref="AF35:AF51" si="34">SUM(AE35)*100/G35</f>
        <v>8.7719298245614041</v>
      </c>
      <c r="AG35" s="25">
        <v>3</v>
      </c>
      <c r="AH35" s="36">
        <f t="shared" ref="AH35:AH51" si="35">SUM(AG35)*100/H35</f>
        <v>7.8947368421052628</v>
      </c>
      <c r="AI35" s="25">
        <v>1</v>
      </c>
      <c r="AJ35" s="36">
        <f t="shared" ref="AJ35:AJ51" si="36">SUM(AI35)*100/I35</f>
        <v>14.285714285714286</v>
      </c>
      <c r="AK35" s="14"/>
      <c r="AL35" s="15" t="b">
        <f t="shared" si="17"/>
        <v>0</v>
      </c>
      <c r="AM35" s="9" t="b">
        <f t="shared" si="18"/>
        <v>0</v>
      </c>
      <c r="AN35" s="9" t="b">
        <f t="shared" si="19"/>
        <v>0</v>
      </c>
      <c r="AO35" s="9" t="b">
        <f t="shared" si="20"/>
        <v>0</v>
      </c>
      <c r="AP35" s="16" t="b">
        <f t="shared" si="12"/>
        <v>0</v>
      </c>
      <c r="AQ35" s="17" t="b">
        <f t="shared" si="21"/>
        <v>0</v>
      </c>
      <c r="AR35" s="13" t="b">
        <f t="shared" si="22"/>
        <v>0</v>
      </c>
      <c r="AS35" s="13" t="b">
        <f t="shared" si="23"/>
        <v>0</v>
      </c>
      <c r="AT35" s="13" t="b">
        <f t="shared" si="24"/>
        <v>1</v>
      </c>
      <c r="AU35" s="18" t="b">
        <f t="shared" si="25"/>
        <v>0</v>
      </c>
    </row>
    <row r="36" spans="1:47" s="5" customFormat="1" ht="28.5" x14ac:dyDescent="0.25">
      <c r="A36" s="4">
        <v>20</v>
      </c>
      <c r="B36" s="19" t="s">
        <v>83</v>
      </c>
      <c r="C36" s="2" t="s">
        <v>105</v>
      </c>
      <c r="D36" s="2" t="s">
        <v>113</v>
      </c>
      <c r="E36" s="14"/>
      <c r="F36" s="25">
        <v>71</v>
      </c>
      <c r="G36" s="25">
        <v>115</v>
      </c>
      <c r="H36" s="25">
        <v>40</v>
      </c>
      <c r="I36" s="25">
        <v>7</v>
      </c>
      <c r="J36" s="26"/>
      <c r="K36" s="25">
        <v>33</v>
      </c>
      <c r="L36" s="30">
        <f t="shared" si="0"/>
        <v>46.478873239436616</v>
      </c>
      <c r="M36" s="25">
        <v>65</v>
      </c>
      <c r="N36" s="32">
        <f t="shared" si="26"/>
        <v>56.521739130434781</v>
      </c>
      <c r="O36" s="25">
        <v>15</v>
      </c>
      <c r="P36" s="32">
        <f t="shared" si="27"/>
        <v>37.5</v>
      </c>
      <c r="Q36" s="25">
        <v>3</v>
      </c>
      <c r="R36" s="32">
        <f t="shared" si="28"/>
        <v>42.857142857142854</v>
      </c>
      <c r="S36" s="14"/>
      <c r="T36" s="28">
        <f t="shared" si="13"/>
        <v>30</v>
      </c>
      <c r="U36" s="34">
        <f t="shared" si="29"/>
        <v>42.25352112676056</v>
      </c>
      <c r="V36" s="28">
        <f t="shared" si="14"/>
        <v>39</v>
      </c>
      <c r="W36" s="34">
        <f t="shared" si="30"/>
        <v>33.913043478260867</v>
      </c>
      <c r="X36" s="28">
        <f t="shared" si="15"/>
        <v>21</v>
      </c>
      <c r="Y36" s="34">
        <f t="shared" si="31"/>
        <v>52.5</v>
      </c>
      <c r="Z36" s="28">
        <f t="shared" si="16"/>
        <v>4</v>
      </c>
      <c r="AA36" s="34">
        <f t="shared" si="32"/>
        <v>57.142857142857146</v>
      </c>
      <c r="AB36" s="14"/>
      <c r="AC36" s="25">
        <v>8</v>
      </c>
      <c r="AD36" s="36">
        <f t="shared" si="33"/>
        <v>11.267605633802816</v>
      </c>
      <c r="AE36" s="25">
        <v>11</v>
      </c>
      <c r="AF36" s="36">
        <f t="shared" si="34"/>
        <v>9.5652173913043477</v>
      </c>
      <c r="AG36" s="25">
        <v>4</v>
      </c>
      <c r="AH36" s="36">
        <f t="shared" si="35"/>
        <v>10</v>
      </c>
      <c r="AI36" s="25">
        <v>0</v>
      </c>
      <c r="AJ36" s="36">
        <f t="shared" si="36"/>
        <v>0</v>
      </c>
      <c r="AK36" s="14"/>
      <c r="AL36" s="15" t="b">
        <f t="shared" si="17"/>
        <v>0</v>
      </c>
      <c r="AM36" s="9" t="b">
        <f t="shared" si="18"/>
        <v>0</v>
      </c>
      <c r="AN36" s="9" t="b">
        <f t="shared" si="19"/>
        <v>0</v>
      </c>
      <c r="AO36" s="9" t="b">
        <f t="shared" si="20"/>
        <v>0</v>
      </c>
      <c r="AP36" s="16" t="b">
        <f t="shared" si="12"/>
        <v>0</v>
      </c>
      <c r="AQ36" s="17" t="b">
        <f t="shared" si="21"/>
        <v>0</v>
      </c>
      <c r="AR36" s="13" t="b">
        <f t="shared" si="22"/>
        <v>0</v>
      </c>
      <c r="AS36" s="13" t="b">
        <f t="shared" si="23"/>
        <v>0</v>
      </c>
      <c r="AT36" s="13" t="b">
        <f t="shared" si="24"/>
        <v>0</v>
      </c>
      <c r="AU36" s="18" t="b">
        <f t="shared" si="25"/>
        <v>0</v>
      </c>
    </row>
    <row r="37" spans="1:47" s="5" customFormat="1" ht="71.25" x14ac:dyDescent="0.25">
      <c r="A37" s="4">
        <v>35</v>
      </c>
      <c r="B37" s="19" t="s">
        <v>66</v>
      </c>
      <c r="C37" s="2" t="s">
        <v>104</v>
      </c>
      <c r="D37" s="2" t="s">
        <v>116</v>
      </c>
      <c r="E37" s="14"/>
      <c r="F37" s="25">
        <v>71</v>
      </c>
      <c r="G37" s="25">
        <v>115</v>
      </c>
      <c r="H37" s="25">
        <v>38</v>
      </c>
      <c r="I37" s="25">
        <v>7</v>
      </c>
      <c r="J37" s="26"/>
      <c r="K37" s="25">
        <v>56</v>
      </c>
      <c r="L37" s="30">
        <f t="shared" si="0"/>
        <v>78.873239436619713</v>
      </c>
      <c r="M37" s="25">
        <v>102</v>
      </c>
      <c r="N37" s="32">
        <f t="shared" si="26"/>
        <v>88.695652173913047</v>
      </c>
      <c r="O37" s="25">
        <v>31</v>
      </c>
      <c r="P37" s="32">
        <f t="shared" si="27"/>
        <v>81.578947368421055</v>
      </c>
      <c r="Q37" s="25">
        <v>7</v>
      </c>
      <c r="R37" s="32">
        <f t="shared" si="28"/>
        <v>100</v>
      </c>
      <c r="S37" s="14"/>
      <c r="T37" s="28">
        <f t="shared" si="13"/>
        <v>13</v>
      </c>
      <c r="U37" s="34">
        <f t="shared" si="29"/>
        <v>18.309859154929576</v>
      </c>
      <c r="V37" s="28">
        <f t="shared" si="14"/>
        <v>13</v>
      </c>
      <c r="W37" s="34">
        <f t="shared" si="30"/>
        <v>11.304347826086957</v>
      </c>
      <c r="X37" s="28">
        <f t="shared" si="15"/>
        <v>6</v>
      </c>
      <c r="Y37" s="34">
        <f t="shared" si="31"/>
        <v>15.789473684210526</v>
      </c>
      <c r="Z37" s="28">
        <f t="shared" si="16"/>
        <v>0</v>
      </c>
      <c r="AA37" s="34">
        <f t="shared" si="32"/>
        <v>0</v>
      </c>
      <c r="AB37" s="14"/>
      <c r="AC37" s="25">
        <v>2</v>
      </c>
      <c r="AD37" s="36">
        <f t="shared" si="33"/>
        <v>2.816901408450704</v>
      </c>
      <c r="AE37" s="25">
        <v>0</v>
      </c>
      <c r="AF37" s="36">
        <f t="shared" si="34"/>
        <v>0</v>
      </c>
      <c r="AG37" s="25">
        <v>1</v>
      </c>
      <c r="AH37" s="36">
        <f t="shared" si="35"/>
        <v>2.6315789473684212</v>
      </c>
      <c r="AI37" s="25">
        <v>0</v>
      </c>
      <c r="AJ37" s="36">
        <f t="shared" si="36"/>
        <v>0</v>
      </c>
      <c r="AK37" s="14"/>
      <c r="AL37" s="15" t="b">
        <f t="shared" si="17"/>
        <v>0</v>
      </c>
      <c r="AM37" s="9" t="b">
        <f t="shared" si="18"/>
        <v>0</v>
      </c>
      <c r="AN37" s="9" t="b">
        <f t="shared" si="19"/>
        <v>0</v>
      </c>
      <c r="AO37" s="9" t="b">
        <f t="shared" si="20"/>
        <v>0</v>
      </c>
      <c r="AP37" s="16" t="b">
        <f t="shared" si="12"/>
        <v>0</v>
      </c>
      <c r="AQ37" s="17" t="b">
        <f t="shared" si="21"/>
        <v>1</v>
      </c>
      <c r="AR37" s="13" t="b">
        <f t="shared" si="22"/>
        <v>1</v>
      </c>
      <c r="AS37" s="13" t="b">
        <f t="shared" si="23"/>
        <v>1</v>
      </c>
      <c r="AT37" s="13" t="b">
        <f t="shared" si="24"/>
        <v>1</v>
      </c>
      <c r="AU37" s="18" t="b">
        <f t="shared" si="25"/>
        <v>1</v>
      </c>
    </row>
    <row r="38" spans="1:47" s="5" customFormat="1" ht="28.5" x14ac:dyDescent="0.25">
      <c r="A38" s="4">
        <v>38</v>
      </c>
      <c r="B38" s="19" t="s">
        <v>77</v>
      </c>
      <c r="C38" s="2" t="s">
        <v>103</v>
      </c>
      <c r="D38" s="2" t="s">
        <v>118</v>
      </c>
      <c r="E38" s="14"/>
      <c r="F38" s="25">
        <v>71</v>
      </c>
      <c r="G38" s="25">
        <v>116</v>
      </c>
      <c r="H38" s="25">
        <v>38</v>
      </c>
      <c r="I38" s="25">
        <v>7</v>
      </c>
      <c r="J38" s="26"/>
      <c r="K38" s="25">
        <v>41</v>
      </c>
      <c r="L38" s="30">
        <f t="shared" si="0"/>
        <v>57.74647887323944</v>
      </c>
      <c r="M38" s="25">
        <v>47</v>
      </c>
      <c r="N38" s="32">
        <f t="shared" si="26"/>
        <v>40.517241379310342</v>
      </c>
      <c r="O38" s="25">
        <v>15</v>
      </c>
      <c r="P38" s="32">
        <f t="shared" si="27"/>
        <v>39.473684210526315</v>
      </c>
      <c r="Q38" s="25">
        <v>4</v>
      </c>
      <c r="R38" s="32">
        <f t="shared" si="28"/>
        <v>57.142857142857146</v>
      </c>
      <c r="S38" s="14"/>
      <c r="T38" s="28">
        <f t="shared" si="13"/>
        <v>26</v>
      </c>
      <c r="U38" s="34">
        <f t="shared" si="29"/>
        <v>36.619718309859152</v>
      </c>
      <c r="V38" s="28">
        <f t="shared" si="14"/>
        <v>67</v>
      </c>
      <c r="W38" s="34">
        <f t="shared" si="30"/>
        <v>57.758620689655174</v>
      </c>
      <c r="X38" s="28">
        <f t="shared" si="15"/>
        <v>19</v>
      </c>
      <c r="Y38" s="34">
        <f t="shared" si="31"/>
        <v>50</v>
      </c>
      <c r="Z38" s="28">
        <f t="shared" si="16"/>
        <v>3</v>
      </c>
      <c r="AA38" s="34">
        <f t="shared" si="32"/>
        <v>42.857142857142854</v>
      </c>
      <c r="AB38" s="14"/>
      <c r="AC38" s="25">
        <v>4</v>
      </c>
      <c r="AD38" s="36">
        <f t="shared" si="33"/>
        <v>5.6338028169014081</v>
      </c>
      <c r="AE38" s="25">
        <v>2</v>
      </c>
      <c r="AF38" s="36">
        <f t="shared" si="34"/>
        <v>1.7241379310344827</v>
      </c>
      <c r="AG38" s="25">
        <v>4</v>
      </c>
      <c r="AH38" s="36">
        <f t="shared" si="35"/>
        <v>10.526315789473685</v>
      </c>
      <c r="AI38" s="25">
        <v>0</v>
      </c>
      <c r="AJ38" s="36">
        <f t="shared" si="36"/>
        <v>0</v>
      </c>
      <c r="AK38" s="14"/>
      <c r="AL38" s="15" t="b">
        <f t="shared" si="17"/>
        <v>0</v>
      </c>
      <c r="AM38" s="9" t="b">
        <f t="shared" si="18"/>
        <v>0</v>
      </c>
      <c r="AN38" s="9" t="b">
        <f t="shared" si="19"/>
        <v>0</v>
      </c>
      <c r="AO38" s="9" t="b">
        <f t="shared" si="20"/>
        <v>0</v>
      </c>
      <c r="AP38" s="16" t="b">
        <f t="shared" si="12"/>
        <v>0</v>
      </c>
      <c r="AQ38" s="17" t="b">
        <f t="shared" si="21"/>
        <v>0</v>
      </c>
      <c r="AR38" s="13" t="b">
        <f t="shared" si="22"/>
        <v>0</v>
      </c>
      <c r="AS38" s="13" t="b">
        <f t="shared" si="23"/>
        <v>0</v>
      </c>
      <c r="AT38" s="13" t="b">
        <f t="shared" si="24"/>
        <v>0</v>
      </c>
      <c r="AU38" s="18" t="b">
        <f t="shared" si="25"/>
        <v>0</v>
      </c>
    </row>
    <row r="39" spans="1:47" s="5" customFormat="1" ht="14.25" x14ac:dyDescent="0.25">
      <c r="A39" s="4">
        <v>37</v>
      </c>
      <c r="B39" s="19" t="s">
        <v>78</v>
      </c>
      <c r="C39" s="2" t="s">
        <v>102</v>
      </c>
      <c r="D39" s="2" t="s">
        <v>118</v>
      </c>
      <c r="E39" s="14"/>
      <c r="F39" s="25">
        <v>69</v>
      </c>
      <c r="G39" s="25">
        <v>116</v>
      </c>
      <c r="H39" s="25">
        <v>39</v>
      </c>
      <c r="I39" s="25">
        <v>7</v>
      </c>
      <c r="J39" s="26"/>
      <c r="K39" s="25">
        <v>41</v>
      </c>
      <c r="L39" s="30">
        <f t="shared" si="0"/>
        <v>59.420289855072461</v>
      </c>
      <c r="M39" s="25">
        <v>47</v>
      </c>
      <c r="N39" s="32">
        <f t="shared" si="26"/>
        <v>40.517241379310342</v>
      </c>
      <c r="O39" s="25">
        <v>13</v>
      </c>
      <c r="P39" s="32">
        <f t="shared" si="27"/>
        <v>33.333333333333336</v>
      </c>
      <c r="Q39" s="25">
        <v>4</v>
      </c>
      <c r="R39" s="32">
        <f t="shared" si="28"/>
        <v>57.142857142857146</v>
      </c>
      <c r="S39" s="14"/>
      <c r="T39" s="28">
        <f t="shared" si="13"/>
        <v>27</v>
      </c>
      <c r="U39" s="34">
        <f t="shared" si="29"/>
        <v>39.130434782608695</v>
      </c>
      <c r="V39" s="28">
        <f t="shared" si="14"/>
        <v>68</v>
      </c>
      <c r="W39" s="34">
        <f t="shared" si="30"/>
        <v>58.620689655172413</v>
      </c>
      <c r="X39" s="28">
        <f t="shared" si="15"/>
        <v>23</v>
      </c>
      <c r="Y39" s="34">
        <f t="shared" si="31"/>
        <v>58.974358974358971</v>
      </c>
      <c r="Z39" s="28">
        <f t="shared" si="16"/>
        <v>3</v>
      </c>
      <c r="AA39" s="34">
        <f t="shared" si="32"/>
        <v>42.857142857142854</v>
      </c>
      <c r="AB39" s="14"/>
      <c r="AC39" s="25">
        <v>1</v>
      </c>
      <c r="AD39" s="36">
        <f t="shared" si="33"/>
        <v>1.4492753623188406</v>
      </c>
      <c r="AE39" s="25">
        <v>1</v>
      </c>
      <c r="AF39" s="36">
        <f t="shared" si="34"/>
        <v>0.86206896551724133</v>
      </c>
      <c r="AG39" s="25">
        <v>3</v>
      </c>
      <c r="AH39" s="36">
        <f t="shared" si="35"/>
        <v>7.6923076923076925</v>
      </c>
      <c r="AI39" s="25">
        <v>0</v>
      </c>
      <c r="AJ39" s="36">
        <f t="shared" si="36"/>
        <v>0</v>
      </c>
      <c r="AK39" s="14"/>
      <c r="AL39" s="15" t="b">
        <f t="shared" si="17"/>
        <v>0</v>
      </c>
      <c r="AM39" s="9" t="b">
        <f t="shared" si="18"/>
        <v>0</v>
      </c>
      <c r="AN39" s="9" t="b">
        <f t="shared" si="19"/>
        <v>0</v>
      </c>
      <c r="AO39" s="9" t="b">
        <f t="shared" si="20"/>
        <v>0</v>
      </c>
      <c r="AP39" s="16" t="b">
        <f t="shared" si="12"/>
        <v>0</v>
      </c>
      <c r="AQ39" s="17" t="b">
        <f t="shared" si="21"/>
        <v>0</v>
      </c>
      <c r="AR39" s="13" t="b">
        <f t="shared" si="22"/>
        <v>0</v>
      </c>
      <c r="AS39" s="13" t="b">
        <f t="shared" si="23"/>
        <v>0</v>
      </c>
      <c r="AT39" s="13" t="b">
        <f t="shared" si="24"/>
        <v>0</v>
      </c>
      <c r="AU39" s="18" t="b">
        <f t="shared" si="25"/>
        <v>0</v>
      </c>
    </row>
    <row r="40" spans="1:47" s="5" customFormat="1" ht="14.25" x14ac:dyDescent="0.25">
      <c r="A40" s="4">
        <v>42</v>
      </c>
      <c r="B40" s="19" t="s">
        <v>67</v>
      </c>
      <c r="C40" s="2" t="s">
        <v>54</v>
      </c>
      <c r="D40" s="2" t="s">
        <v>117</v>
      </c>
      <c r="E40" s="14"/>
      <c r="F40" s="25">
        <v>64</v>
      </c>
      <c r="G40" s="25">
        <v>114</v>
      </c>
      <c r="H40" s="25">
        <v>39</v>
      </c>
      <c r="I40" s="25">
        <v>7</v>
      </c>
      <c r="J40" s="26"/>
      <c r="K40" s="25">
        <v>32</v>
      </c>
      <c r="L40" s="30">
        <f t="shared" si="0"/>
        <v>50</v>
      </c>
      <c r="M40" s="25">
        <v>41</v>
      </c>
      <c r="N40" s="32">
        <f t="shared" si="26"/>
        <v>35.964912280701753</v>
      </c>
      <c r="O40" s="25">
        <v>22</v>
      </c>
      <c r="P40" s="32">
        <f t="shared" si="27"/>
        <v>56.410256410256409</v>
      </c>
      <c r="Q40" s="25">
        <v>3</v>
      </c>
      <c r="R40" s="32">
        <f t="shared" si="28"/>
        <v>42.857142857142854</v>
      </c>
      <c r="S40" s="14"/>
      <c r="T40" s="28">
        <f t="shared" si="13"/>
        <v>21</v>
      </c>
      <c r="U40" s="34">
        <f t="shared" si="29"/>
        <v>32.8125</v>
      </c>
      <c r="V40" s="28">
        <f t="shared" si="14"/>
        <v>68</v>
      </c>
      <c r="W40" s="34">
        <f t="shared" si="30"/>
        <v>59.649122807017541</v>
      </c>
      <c r="X40" s="28">
        <f t="shared" si="15"/>
        <v>15</v>
      </c>
      <c r="Y40" s="34">
        <f t="shared" si="31"/>
        <v>38.46153846153846</v>
      </c>
      <c r="Z40" s="28">
        <f t="shared" si="16"/>
        <v>4</v>
      </c>
      <c r="AA40" s="34">
        <f t="shared" si="32"/>
        <v>57.142857142857146</v>
      </c>
      <c r="AB40" s="14"/>
      <c r="AC40" s="25">
        <v>11</v>
      </c>
      <c r="AD40" s="36">
        <f t="shared" si="33"/>
        <v>17.1875</v>
      </c>
      <c r="AE40" s="25">
        <v>5</v>
      </c>
      <c r="AF40" s="36">
        <f t="shared" si="34"/>
        <v>4.3859649122807021</v>
      </c>
      <c r="AG40" s="25">
        <v>2</v>
      </c>
      <c r="AH40" s="36">
        <f t="shared" si="35"/>
        <v>5.1282051282051286</v>
      </c>
      <c r="AI40" s="25">
        <v>0</v>
      </c>
      <c r="AJ40" s="36">
        <f t="shared" si="36"/>
        <v>0</v>
      </c>
      <c r="AK40" s="14"/>
      <c r="AL40" s="15" t="b">
        <f t="shared" si="17"/>
        <v>0</v>
      </c>
      <c r="AM40" s="9" t="b">
        <f t="shared" si="18"/>
        <v>0</v>
      </c>
      <c r="AN40" s="9" t="b">
        <f t="shared" si="19"/>
        <v>0</v>
      </c>
      <c r="AO40" s="9" t="b">
        <f t="shared" si="20"/>
        <v>0</v>
      </c>
      <c r="AP40" s="16" t="b">
        <f t="shared" si="12"/>
        <v>0</v>
      </c>
      <c r="AQ40" s="17" t="b">
        <f t="shared" si="21"/>
        <v>0</v>
      </c>
      <c r="AR40" s="13" t="b">
        <f t="shared" si="22"/>
        <v>0</v>
      </c>
      <c r="AS40" s="13" t="b">
        <f t="shared" si="23"/>
        <v>0</v>
      </c>
      <c r="AT40" s="13" t="b">
        <f t="shared" si="24"/>
        <v>0</v>
      </c>
      <c r="AU40" s="18" t="b">
        <f t="shared" si="25"/>
        <v>0</v>
      </c>
    </row>
    <row r="41" spans="1:47" s="5" customFormat="1" ht="28.5" x14ac:dyDescent="0.25">
      <c r="A41" s="4">
        <v>32</v>
      </c>
      <c r="B41" s="19" t="s">
        <v>84</v>
      </c>
      <c r="C41" s="2" t="s">
        <v>101</v>
      </c>
      <c r="D41" s="2" t="s">
        <v>115</v>
      </c>
      <c r="E41" s="14"/>
      <c r="F41" s="25">
        <v>66</v>
      </c>
      <c r="G41" s="25">
        <v>114</v>
      </c>
      <c r="H41" s="25">
        <v>37</v>
      </c>
      <c r="I41" s="25">
        <v>7</v>
      </c>
      <c r="J41" s="26"/>
      <c r="K41" s="25">
        <v>30</v>
      </c>
      <c r="L41" s="30">
        <f t="shared" si="0"/>
        <v>45.454545454545453</v>
      </c>
      <c r="M41" s="25">
        <v>48</v>
      </c>
      <c r="N41" s="32">
        <f t="shared" si="26"/>
        <v>42.10526315789474</v>
      </c>
      <c r="O41" s="25">
        <v>14</v>
      </c>
      <c r="P41" s="32">
        <f t="shared" si="27"/>
        <v>37.837837837837839</v>
      </c>
      <c r="Q41" s="25">
        <v>5</v>
      </c>
      <c r="R41" s="32">
        <f t="shared" si="28"/>
        <v>71.428571428571431</v>
      </c>
      <c r="S41" s="14"/>
      <c r="T41" s="28">
        <f t="shared" si="13"/>
        <v>23</v>
      </c>
      <c r="U41" s="34">
        <f t="shared" si="29"/>
        <v>34.848484848484851</v>
      </c>
      <c r="V41" s="28">
        <f t="shared" si="14"/>
        <v>60</v>
      </c>
      <c r="W41" s="34">
        <f t="shared" si="30"/>
        <v>52.631578947368418</v>
      </c>
      <c r="X41" s="28">
        <f t="shared" si="15"/>
        <v>19</v>
      </c>
      <c r="Y41" s="34">
        <f t="shared" si="31"/>
        <v>51.351351351351354</v>
      </c>
      <c r="Z41" s="28">
        <f t="shared" si="16"/>
        <v>2</v>
      </c>
      <c r="AA41" s="34">
        <f t="shared" si="32"/>
        <v>28.571428571428573</v>
      </c>
      <c r="AB41" s="14"/>
      <c r="AC41" s="25">
        <v>13</v>
      </c>
      <c r="AD41" s="36">
        <f t="shared" si="33"/>
        <v>19.696969696969695</v>
      </c>
      <c r="AE41" s="25">
        <v>6</v>
      </c>
      <c r="AF41" s="36">
        <f t="shared" si="34"/>
        <v>5.2631578947368425</v>
      </c>
      <c r="AG41" s="25">
        <v>4</v>
      </c>
      <c r="AH41" s="36">
        <f t="shared" si="35"/>
        <v>10.810810810810811</v>
      </c>
      <c r="AI41" s="25">
        <v>0</v>
      </c>
      <c r="AJ41" s="36">
        <f t="shared" si="36"/>
        <v>0</v>
      </c>
      <c r="AK41" s="14"/>
      <c r="AL41" s="15" t="b">
        <f t="shared" si="17"/>
        <v>0</v>
      </c>
      <c r="AM41" s="9" t="b">
        <f t="shared" si="18"/>
        <v>0</v>
      </c>
      <c r="AN41" s="9" t="b">
        <f t="shared" si="19"/>
        <v>0</v>
      </c>
      <c r="AO41" s="9" t="b">
        <f t="shared" si="20"/>
        <v>0</v>
      </c>
      <c r="AP41" s="16" t="b">
        <f t="shared" si="12"/>
        <v>0</v>
      </c>
      <c r="AQ41" s="17" t="b">
        <f t="shared" si="21"/>
        <v>0</v>
      </c>
      <c r="AR41" s="13" t="b">
        <f t="shared" si="22"/>
        <v>1</v>
      </c>
      <c r="AS41" s="13" t="b">
        <f t="shared" si="23"/>
        <v>0</v>
      </c>
      <c r="AT41" s="13" t="b">
        <f t="shared" si="24"/>
        <v>0</v>
      </c>
      <c r="AU41" s="18" t="b">
        <f t="shared" si="25"/>
        <v>0</v>
      </c>
    </row>
    <row r="42" spans="1:47" s="5" customFormat="1" ht="28.5" x14ac:dyDescent="0.25">
      <c r="A42" s="4">
        <v>27</v>
      </c>
      <c r="B42" s="19" t="s">
        <v>80</v>
      </c>
      <c r="C42" s="2" t="s">
        <v>100</v>
      </c>
      <c r="D42" s="2" t="s">
        <v>114</v>
      </c>
      <c r="E42" s="14"/>
      <c r="F42" s="25">
        <v>71</v>
      </c>
      <c r="G42" s="25">
        <v>115</v>
      </c>
      <c r="H42" s="25">
        <v>39</v>
      </c>
      <c r="I42" s="25">
        <v>7</v>
      </c>
      <c r="J42" s="26"/>
      <c r="K42" s="25">
        <v>38</v>
      </c>
      <c r="L42" s="30">
        <f t="shared" si="0"/>
        <v>53.521126760563384</v>
      </c>
      <c r="M42" s="25">
        <v>44</v>
      </c>
      <c r="N42" s="32">
        <f t="shared" si="26"/>
        <v>38.260869565217391</v>
      </c>
      <c r="O42" s="25">
        <v>15</v>
      </c>
      <c r="P42" s="32">
        <f t="shared" si="27"/>
        <v>38.46153846153846</v>
      </c>
      <c r="Q42" s="25">
        <v>2</v>
      </c>
      <c r="R42" s="32">
        <f t="shared" si="28"/>
        <v>28.571428571428573</v>
      </c>
      <c r="S42" s="14"/>
      <c r="T42" s="28">
        <f t="shared" si="13"/>
        <v>24</v>
      </c>
      <c r="U42" s="34">
        <f t="shared" si="29"/>
        <v>33.802816901408448</v>
      </c>
      <c r="V42" s="28">
        <f t="shared" si="14"/>
        <v>67</v>
      </c>
      <c r="W42" s="34">
        <f t="shared" si="30"/>
        <v>58.260869565217391</v>
      </c>
      <c r="X42" s="28">
        <f t="shared" si="15"/>
        <v>20</v>
      </c>
      <c r="Y42" s="34">
        <f t="shared" si="31"/>
        <v>51.282051282051285</v>
      </c>
      <c r="Z42" s="28">
        <f t="shared" si="16"/>
        <v>5</v>
      </c>
      <c r="AA42" s="34">
        <f t="shared" si="32"/>
        <v>71.428571428571431</v>
      </c>
      <c r="AB42" s="14"/>
      <c r="AC42" s="25">
        <v>9</v>
      </c>
      <c r="AD42" s="36">
        <f t="shared" si="33"/>
        <v>12.67605633802817</v>
      </c>
      <c r="AE42" s="25">
        <v>4</v>
      </c>
      <c r="AF42" s="36">
        <f t="shared" si="34"/>
        <v>3.4782608695652173</v>
      </c>
      <c r="AG42" s="25">
        <v>4</v>
      </c>
      <c r="AH42" s="36">
        <f t="shared" si="35"/>
        <v>10.256410256410257</v>
      </c>
      <c r="AI42" s="25">
        <v>0</v>
      </c>
      <c r="AJ42" s="36">
        <f t="shared" si="36"/>
        <v>0</v>
      </c>
      <c r="AK42" s="14"/>
      <c r="AL42" s="15" t="b">
        <f t="shared" si="17"/>
        <v>0</v>
      </c>
      <c r="AM42" s="9" t="b">
        <f t="shared" si="18"/>
        <v>0</v>
      </c>
      <c r="AN42" s="9" t="b">
        <f t="shared" si="19"/>
        <v>0</v>
      </c>
      <c r="AO42" s="9" t="b">
        <f t="shared" si="20"/>
        <v>0</v>
      </c>
      <c r="AP42" s="16" t="b">
        <f t="shared" si="12"/>
        <v>0</v>
      </c>
      <c r="AQ42" s="17" t="b">
        <f t="shared" si="21"/>
        <v>0</v>
      </c>
      <c r="AR42" s="13" t="b">
        <f t="shared" si="22"/>
        <v>0</v>
      </c>
      <c r="AS42" s="13" t="b">
        <f t="shared" si="23"/>
        <v>0</v>
      </c>
      <c r="AT42" s="13" t="b">
        <f t="shared" si="24"/>
        <v>0</v>
      </c>
      <c r="AU42" s="18" t="b">
        <f t="shared" si="25"/>
        <v>0</v>
      </c>
    </row>
    <row r="43" spans="1:47" s="5" customFormat="1" ht="28.5" x14ac:dyDescent="0.25">
      <c r="A43" s="4">
        <v>33</v>
      </c>
      <c r="B43" s="19" t="s">
        <v>85</v>
      </c>
      <c r="C43" s="2" t="s">
        <v>99</v>
      </c>
      <c r="D43" s="2" t="s">
        <v>116</v>
      </c>
      <c r="E43" s="14"/>
      <c r="F43" s="25">
        <v>71</v>
      </c>
      <c r="G43" s="25">
        <v>114</v>
      </c>
      <c r="H43" s="25">
        <v>38</v>
      </c>
      <c r="I43" s="25">
        <v>7</v>
      </c>
      <c r="J43" s="26"/>
      <c r="K43" s="25">
        <v>25</v>
      </c>
      <c r="L43" s="30">
        <f t="shared" si="0"/>
        <v>35.2112676056338</v>
      </c>
      <c r="M43" s="25">
        <v>55</v>
      </c>
      <c r="N43" s="32">
        <f t="shared" si="26"/>
        <v>48.245614035087719</v>
      </c>
      <c r="O43" s="25">
        <v>13</v>
      </c>
      <c r="P43" s="32">
        <f t="shared" si="27"/>
        <v>34.210526315789473</v>
      </c>
      <c r="Q43" s="25">
        <v>5</v>
      </c>
      <c r="R43" s="32">
        <f t="shared" si="28"/>
        <v>71.428571428571431</v>
      </c>
      <c r="S43" s="14"/>
      <c r="T43" s="28">
        <f t="shared" si="13"/>
        <v>28</v>
      </c>
      <c r="U43" s="34">
        <f t="shared" si="29"/>
        <v>39.436619718309856</v>
      </c>
      <c r="V43" s="28">
        <f t="shared" si="14"/>
        <v>56</v>
      </c>
      <c r="W43" s="34">
        <f t="shared" si="30"/>
        <v>49.122807017543863</v>
      </c>
      <c r="X43" s="28">
        <f t="shared" si="15"/>
        <v>23</v>
      </c>
      <c r="Y43" s="34">
        <f t="shared" si="31"/>
        <v>60.526315789473685</v>
      </c>
      <c r="Z43" s="28">
        <f t="shared" si="16"/>
        <v>2</v>
      </c>
      <c r="AA43" s="34">
        <f t="shared" si="32"/>
        <v>28.571428571428573</v>
      </c>
      <c r="AB43" s="14"/>
      <c r="AC43" s="25">
        <v>18</v>
      </c>
      <c r="AD43" s="36">
        <f t="shared" si="33"/>
        <v>25.35211267605634</v>
      </c>
      <c r="AE43" s="25">
        <v>3</v>
      </c>
      <c r="AF43" s="36">
        <f t="shared" si="34"/>
        <v>2.6315789473684212</v>
      </c>
      <c r="AG43" s="25">
        <v>2</v>
      </c>
      <c r="AH43" s="36">
        <f t="shared" si="35"/>
        <v>5.2631578947368425</v>
      </c>
      <c r="AI43" s="25">
        <v>0</v>
      </c>
      <c r="AJ43" s="36">
        <f t="shared" si="36"/>
        <v>0</v>
      </c>
      <c r="AK43" s="14"/>
      <c r="AL43" s="15" t="b">
        <f t="shared" si="17"/>
        <v>0</v>
      </c>
      <c r="AM43" s="9" t="b">
        <f t="shared" si="18"/>
        <v>0</v>
      </c>
      <c r="AN43" s="9" t="b">
        <f t="shared" si="19"/>
        <v>0</v>
      </c>
      <c r="AO43" s="9" t="b">
        <f t="shared" si="20"/>
        <v>0</v>
      </c>
      <c r="AP43" s="16" t="b">
        <f t="shared" si="12"/>
        <v>0</v>
      </c>
      <c r="AQ43" s="17" t="b">
        <f t="shared" si="21"/>
        <v>0</v>
      </c>
      <c r="AR43" s="13" t="b">
        <f t="shared" si="22"/>
        <v>1</v>
      </c>
      <c r="AS43" s="13" t="b">
        <f t="shared" si="23"/>
        <v>0</v>
      </c>
      <c r="AT43" s="13" t="b">
        <f t="shared" si="24"/>
        <v>0</v>
      </c>
      <c r="AU43" s="18" t="b">
        <f t="shared" si="25"/>
        <v>0</v>
      </c>
    </row>
    <row r="44" spans="1:47" s="5" customFormat="1" ht="14.25" x14ac:dyDescent="0.25">
      <c r="A44" s="4">
        <v>1</v>
      </c>
      <c r="B44" s="19" t="s">
        <v>68</v>
      </c>
      <c r="C44" s="2" t="s">
        <v>98</v>
      </c>
      <c r="D44" s="2" t="s">
        <v>109</v>
      </c>
      <c r="E44" s="14"/>
      <c r="F44" s="25">
        <v>70</v>
      </c>
      <c r="G44" s="25">
        <v>118</v>
      </c>
      <c r="H44" s="25">
        <v>38</v>
      </c>
      <c r="I44" s="25">
        <v>7</v>
      </c>
      <c r="J44" s="26"/>
      <c r="K44" s="25">
        <v>44</v>
      </c>
      <c r="L44" s="30">
        <f t="shared" si="0"/>
        <v>62.857142857142854</v>
      </c>
      <c r="M44" s="25">
        <v>44</v>
      </c>
      <c r="N44" s="32">
        <f t="shared" si="26"/>
        <v>37.288135593220339</v>
      </c>
      <c r="O44" s="25">
        <v>8</v>
      </c>
      <c r="P44" s="32">
        <f t="shared" si="27"/>
        <v>21.05263157894737</v>
      </c>
      <c r="Q44" s="25">
        <v>3</v>
      </c>
      <c r="R44" s="32">
        <f t="shared" si="28"/>
        <v>42.857142857142854</v>
      </c>
      <c r="S44" s="14"/>
      <c r="T44" s="28">
        <f t="shared" si="13"/>
        <v>21</v>
      </c>
      <c r="U44" s="34">
        <f t="shared" si="29"/>
        <v>30</v>
      </c>
      <c r="V44" s="28">
        <f t="shared" si="14"/>
        <v>65</v>
      </c>
      <c r="W44" s="34">
        <f t="shared" si="30"/>
        <v>55.084745762711862</v>
      </c>
      <c r="X44" s="28">
        <f t="shared" si="15"/>
        <v>29</v>
      </c>
      <c r="Y44" s="34">
        <f t="shared" si="31"/>
        <v>76.315789473684205</v>
      </c>
      <c r="Z44" s="28">
        <f t="shared" si="16"/>
        <v>2</v>
      </c>
      <c r="AA44" s="34">
        <f t="shared" si="32"/>
        <v>28.571428571428573</v>
      </c>
      <c r="AB44" s="14"/>
      <c r="AC44" s="25">
        <v>5</v>
      </c>
      <c r="AD44" s="36">
        <f t="shared" si="33"/>
        <v>7.1428571428571432</v>
      </c>
      <c r="AE44" s="25">
        <v>9</v>
      </c>
      <c r="AF44" s="36">
        <f t="shared" si="34"/>
        <v>7.6271186440677967</v>
      </c>
      <c r="AG44" s="25">
        <v>1</v>
      </c>
      <c r="AH44" s="36">
        <f t="shared" si="35"/>
        <v>2.6315789473684212</v>
      </c>
      <c r="AI44" s="25">
        <v>2</v>
      </c>
      <c r="AJ44" s="36">
        <f t="shared" si="36"/>
        <v>28.571428571428573</v>
      </c>
      <c r="AK44" s="14"/>
      <c r="AL44" s="15" t="b">
        <f t="shared" si="17"/>
        <v>0</v>
      </c>
      <c r="AM44" s="9" t="b">
        <f t="shared" si="18"/>
        <v>0</v>
      </c>
      <c r="AN44" s="9" t="b">
        <f t="shared" si="19"/>
        <v>0</v>
      </c>
      <c r="AO44" s="9" t="b">
        <f t="shared" si="20"/>
        <v>0</v>
      </c>
      <c r="AP44" s="16" t="b">
        <f t="shared" si="12"/>
        <v>0</v>
      </c>
      <c r="AQ44" s="17" t="b">
        <f t="shared" si="21"/>
        <v>0</v>
      </c>
      <c r="AR44" s="13" t="b">
        <f t="shared" si="22"/>
        <v>0</v>
      </c>
      <c r="AS44" s="13" t="b">
        <f t="shared" si="23"/>
        <v>0</v>
      </c>
      <c r="AT44" s="13" t="b">
        <f t="shared" si="24"/>
        <v>0</v>
      </c>
      <c r="AU44" s="18" t="b">
        <f t="shared" si="25"/>
        <v>0</v>
      </c>
    </row>
    <row r="45" spans="1:47" s="5" customFormat="1" ht="28.5" x14ac:dyDescent="0.25">
      <c r="A45" s="4">
        <v>6</v>
      </c>
      <c r="B45" s="19" t="s">
        <v>69</v>
      </c>
      <c r="C45" s="2" t="s">
        <v>97</v>
      </c>
      <c r="D45" s="2" t="s">
        <v>109</v>
      </c>
      <c r="E45" s="14"/>
      <c r="F45" s="25">
        <v>70</v>
      </c>
      <c r="G45" s="25">
        <v>116</v>
      </c>
      <c r="H45" s="25">
        <v>37</v>
      </c>
      <c r="I45" s="25">
        <v>7</v>
      </c>
      <c r="J45" s="26"/>
      <c r="K45" s="25">
        <v>28</v>
      </c>
      <c r="L45" s="30">
        <f t="shared" si="0"/>
        <v>40</v>
      </c>
      <c r="M45" s="25">
        <v>49</v>
      </c>
      <c r="N45" s="32">
        <f t="shared" si="26"/>
        <v>42.241379310344826</v>
      </c>
      <c r="O45" s="25">
        <v>13</v>
      </c>
      <c r="P45" s="32">
        <f t="shared" si="27"/>
        <v>35.135135135135137</v>
      </c>
      <c r="Q45" s="25">
        <v>6</v>
      </c>
      <c r="R45" s="32">
        <f t="shared" si="28"/>
        <v>85.714285714285708</v>
      </c>
      <c r="S45" s="14"/>
      <c r="T45" s="28">
        <f t="shared" si="13"/>
        <v>23</v>
      </c>
      <c r="U45" s="34">
        <f t="shared" si="29"/>
        <v>32.857142857142854</v>
      </c>
      <c r="V45" s="28">
        <f t="shared" si="14"/>
        <v>61</v>
      </c>
      <c r="W45" s="34">
        <f t="shared" si="30"/>
        <v>52.586206896551722</v>
      </c>
      <c r="X45" s="28">
        <f t="shared" si="15"/>
        <v>20</v>
      </c>
      <c r="Y45" s="34">
        <f t="shared" si="31"/>
        <v>54.054054054054056</v>
      </c>
      <c r="Z45" s="28">
        <f t="shared" si="16"/>
        <v>1</v>
      </c>
      <c r="AA45" s="34">
        <f t="shared" si="32"/>
        <v>14.285714285714286</v>
      </c>
      <c r="AB45" s="14"/>
      <c r="AC45" s="25">
        <v>19</v>
      </c>
      <c r="AD45" s="36">
        <f t="shared" si="33"/>
        <v>27.142857142857142</v>
      </c>
      <c r="AE45" s="25">
        <v>6</v>
      </c>
      <c r="AF45" s="36">
        <f t="shared" si="34"/>
        <v>5.1724137931034484</v>
      </c>
      <c r="AG45" s="25">
        <v>4</v>
      </c>
      <c r="AH45" s="36">
        <f t="shared" si="35"/>
        <v>10.810810810810811</v>
      </c>
      <c r="AI45" s="25">
        <v>0</v>
      </c>
      <c r="AJ45" s="36">
        <f t="shared" si="36"/>
        <v>0</v>
      </c>
      <c r="AK45" s="14"/>
      <c r="AL45" s="15" t="b">
        <f t="shared" si="17"/>
        <v>0</v>
      </c>
      <c r="AM45" s="9" t="b">
        <f t="shared" si="18"/>
        <v>0</v>
      </c>
      <c r="AN45" s="9" t="b">
        <f t="shared" si="19"/>
        <v>0</v>
      </c>
      <c r="AO45" s="9" t="b">
        <f t="shared" si="20"/>
        <v>0</v>
      </c>
      <c r="AP45" s="16" t="b">
        <f t="shared" si="12"/>
        <v>0</v>
      </c>
      <c r="AQ45" s="17" t="b">
        <f t="shared" si="21"/>
        <v>0</v>
      </c>
      <c r="AR45" s="13" t="b">
        <f t="shared" si="22"/>
        <v>1</v>
      </c>
      <c r="AS45" s="13" t="b">
        <f t="shared" si="23"/>
        <v>0</v>
      </c>
      <c r="AT45" s="13" t="b">
        <f t="shared" si="24"/>
        <v>0</v>
      </c>
      <c r="AU45" s="18" t="b">
        <f t="shared" si="25"/>
        <v>0</v>
      </c>
    </row>
    <row r="46" spans="1:47" s="5" customFormat="1" ht="28.5" x14ac:dyDescent="0.25">
      <c r="A46" s="4">
        <v>29</v>
      </c>
      <c r="B46" s="19" t="s">
        <v>70</v>
      </c>
      <c r="C46" s="2" t="s">
        <v>96</v>
      </c>
      <c r="D46" s="2" t="s">
        <v>115</v>
      </c>
      <c r="E46" s="14"/>
      <c r="F46" s="25">
        <v>70</v>
      </c>
      <c r="G46" s="25">
        <v>115</v>
      </c>
      <c r="H46" s="25">
        <v>36</v>
      </c>
      <c r="I46" s="25">
        <v>7</v>
      </c>
      <c r="J46" s="26"/>
      <c r="K46" s="25">
        <v>33</v>
      </c>
      <c r="L46" s="30">
        <f t="shared" si="0"/>
        <v>47.142857142857146</v>
      </c>
      <c r="M46" s="25">
        <v>39</v>
      </c>
      <c r="N46" s="32">
        <f t="shared" si="26"/>
        <v>33.913043478260867</v>
      </c>
      <c r="O46" s="25">
        <v>18</v>
      </c>
      <c r="P46" s="32">
        <f t="shared" si="27"/>
        <v>50</v>
      </c>
      <c r="Q46" s="25">
        <v>2</v>
      </c>
      <c r="R46" s="32">
        <f t="shared" si="28"/>
        <v>28.571428571428573</v>
      </c>
      <c r="S46" s="14"/>
      <c r="T46" s="28">
        <f t="shared" si="13"/>
        <v>28</v>
      </c>
      <c r="U46" s="34">
        <f t="shared" si="29"/>
        <v>40</v>
      </c>
      <c r="V46" s="28">
        <f t="shared" si="14"/>
        <v>68</v>
      </c>
      <c r="W46" s="34">
        <f t="shared" si="30"/>
        <v>59.130434782608695</v>
      </c>
      <c r="X46" s="28">
        <f t="shared" si="15"/>
        <v>17</v>
      </c>
      <c r="Y46" s="34">
        <f t="shared" si="31"/>
        <v>47.222222222222221</v>
      </c>
      <c r="Z46" s="28">
        <f t="shared" si="16"/>
        <v>5</v>
      </c>
      <c r="AA46" s="34">
        <f t="shared" si="32"/>
        <v>71.428571428571431</v>
      </c>
      <c r="AB46" s="14"/>
      <c r="AC46" s="25">
        <v>9</v>
      </c>
      <c r="AD46" s="36">
        <f t="shared" si="33"/>
        <v>12.857142857142858</v>
      </c>
      <c r="AE46" s="25">
        <v>8</v>
      </c>
      <c r="AF46" s="36">
        <f t="shared" si="34"/>
        <v>6.9565217391304346</v>
      </c>
      <c r="AG46" s="25">
        <v>1</v>
      </c>
      <c r="AH46" s="36">
        <f t="shared" si="35"/>
        <v>2.7777777777777777</v>
      </c>
      <c r="AI46" s="25">
        <v>0</v>
      </c>
      <c r="AJ46" s="36">
        <f t="shared" si="36"/>
        <v>0</v>
      </c>
      <c r="AK46" s="14"/>
      <c r="AL46" s="15" t="b">
        <f t="shared" si="17"/>
        <v>0</v>
      </c>
      <c r="AM46" s="9" t="b">
        <f t="shared" si="18"/>
        <v>0</v>
      </c>
      <c r="AN46" s="9" t="b">
        <f t="shared" si="19"/>
        <v>0</v>
      </c>
      <c r="AO46" s="9" t="b">
        <f t="shared" si="20"/>
        <v>0</v>
      </c>
      <c r="AP46" s="16" t="b">
        <f t="shared" si="12"/>
        <v>0</v>
      </c>
      <c r="AQ46" s="17" t="b">
        <f t="shared" si="21"/>
        <v>0</v>
      </c>
      <c r="AR46" s="13" t="b">
        <f t="shared" si="22"/>
        <v>0</v>
      </c>
      <c r="AS46" s="13" t="b">
        <f t="shared" si="23"/>
        <v>0</v>
      </c>
      <c r="AT46" s="13" t="b">
        <f t="shared" si="24"/>
        <v>0</v>
      </c>
      <c r="AU46" s="18" t="b">
        <f t="shared" si="25"/>
        <v>0</v>
      </c>
    </row>
    <row r="47" spans="1:47" s="5" customFormat="1" ht="42.75" x14ac:dyDescent="0.25">
      <c r="A47" s="4">
        <v>30</v>
      </c>
      <c r="B47" s="19" t="s">
        <v>71</v>
      </c>
      <c r="C47" s="2" t="s">
        <v>95</v>
      </c>
      <c r="D47" s="2" t="s">
        <v>115</v>
      </c>
      <c r="E47" s="14"/>
      <c r="F47" s="25">
        <v>69</v>
      </c>
      <c r="G47" s="25">
        <v>113</v>
      </c>
      <c r="H47" s="25">
        <v>38</v>
      </c>
      <c r="I47" s="25">
        <v>7</v>
      </c>
      <c r="J47" s="26"/>
      <c r="K47" s="25">
        <v>20</v>
      </c>
      <c r="L47" s="30">
        <f t="shared" si="0"/>
        <v>28.985507246376812</v>
      </c>
      <c r="M47" s="25">
        <v>46</v>
      </c>
      <c r="N47" s="32">
        <f t="shared" si="26"/>
        <v>40.707964601769909</v>
      </c>
      <c r="O47" s="25">
        <v>9</v>
      </c>
      <c r="P47" s="32">
        <f t="shared" si="27"/>
        <v>23.684210526315791</v>
      </c>
      <c r="Q47" s="25">
        <v>2</v>
      </c>
      <c r="R47" s="32">
        <f t="shared" si="28"/>
        <v>28.571428571428573</v>
      </c>
      <c r="S47" s="14"/>
      <c r="T47" s="28">
        <f t="shared" si="13"/>
        <v>30</v>
      </c>
      <c r="U47" s="34">
        <f t="shared" si="29"/>
        <v>43.478260869565219</v>
      </c>
      <c r="V47" s="28">
        <f t="shared" si="14"/>
        <v>60</v>
      </c>
      <c r="W47" s="34">
        <f t="shared" si="30"/>
        <v>53.097345132743364</v>
      </c>
      <c r="X47" s="28">
        <f t="shared" si="15"/>
        <v>23</v>
      </c>
      <c r="Y47" s="34">
        <f t="shared" si="31"/>
        <v>60.526315789473685</v>
      </c>
      <c r="Z47" s="28">
        <f t="shared" si="16"/>
        <v>5</v>
      </c>
      <c r="AA47" s="34">
        <f t="shared" si="32"/>
        <v>71.428571428571431</v>
      </c>
      <c r="AB47" s="14"/>
      <c r="AC47" s="25">
        <v>19</v>
      </c>
      <c r="AD47" s="36">
        <f t="shared" si="33"/>
        <v>27.536231884057973</v>
      </c>
      <c r="AE47" s="25">
        <v>7</v>
      </c>
      <c r="AF47" s="36">
        <f t="shared" si="34"/>
        <v>6.1946902654867255</v>
      </c>
      <c r="AG47" s="25">
        <v>6</v>
      </c>
      <c r="AH47" s="36">
        <f t="shared" si="35"/>
        <v>15.789473684210526</v>
      </c>
      <c r="AI47" s="25">
        <v>0</v>
      </c>
      <c r="AJ47" s="36">
        <f t="shared" si="36"/>
        <v>0</v>
      </c>
      <c r="AK47" s="14"/>
      <c r="AL47" s="15" t="b">
        <f t="shared" si="17"/>
        <v>0</v>
      </c>
      <c r="AM47" s="9" t="b">
        <f t="shared" si="18"/>
        <v>0</v>
      </c>
      <c r="AN47" s="9" t="b">
        <f t="shared" si="19"/>
        <v>0</v>
      </c>
      <c r="AO47" s="9" t="b">
        <f t="shared" si="20"/>
        <v>0</v>
      </c>
      <c r="AP47" s="16" t="b">
        <f t="shared" si="12"/>
        <v>0</v>
      </c>
      <c r="AQ47" s="17" t="b">
        <f t="shared" si="21"/>
        <v>0</v>
      </c>
      <c r="AR47" s="13" t="b">
        <f t="shared" si="22"/>
        <v>0</v>
      </c>
      <c r="AS47" s="13" t="b">
        <f t="shared" si="23"/>
        <v>0</v>
      </c>
      <c r="AT47" s="13" t="b">
        <f t="shared" si="24"/>
        <v>0</v>
      </c>
      <c r="AU47" s="18" t="b">
        <f t="shared" si="25"/>
        <v>0</v>
      </c>
    </row>
    <row r="48" spans="1:47" s="5" customFormat="1" ht="14.25" x14ac:dyDescent="0.25">
      <c r="A48" s="4">
        <v>40</v>
      </c>
      <c r="B48" s="19" t="s">
        <v>72</v>
      </c>
      <c r="C48" s="2" t="s">
        <v>94</v>
      </c>
      <c r="D48" s="2" t="s">
        <v>117</v>
      </c>
      <c r="E48" s="14"/>
      <c r="F48" s="25">
        <v>63</v>
      </c>
      <c r="G48" s="25">
        <v>116</v>
      </c>
      <c r="H48" s="25">
        <v>39</v>
      </c>
      <c r="I48" s="25">
        <v>7</v>
      </c>
      <c r="J48" s="26"/>
      <c r="K48" s="25">
        <v>25</v>
      </c>
      <c r="L48" s="30">
        <f t="shared" si="0"/>
        <v>39.682539682539684</v>
      </c>
      <c r="M48" s="25">
        <v>29</v>
      </c>
      <c r="N48" s="32">
        <f t="shared" si="26"/>
        <v>25</v>
      </c>
      <c r="O48" s="25">
        <v>18</v>
      </c>
      <c r="P48" s="32">
        <f t="shared" si="27"/>
        <v>46.153846153846153</v>
      </c>
      <c r="Q48" s="25">
        <v>1</v>
      </c>
      <c r="R48" s="32">
        <f t="shared" si="28"/>
        <v>14.285714285714286</v>
      </c>
      <c r="S48" s="14"/>
      <c r="T48" s="28">
        <f t="shared" si="13"/>
        <v>27</v>
      </c>
      <c r="U48" s="34">
        <f t="shared" si="29"/>
        <v>42.857142857142854</v>
      </c>
      <c r="V48" s="28">
        <f t="shared" si="14"/>
        <v>78</v>
      </c>
      <c r="W48" s="34">
        <f t="shared" si="30"/>
        <v>67.241379310344826</v>
      </c>
      <c r="X48" s="28">
        <f t="shared" si="15"/>
        <v>20</v>
      </c>
      <c r="Y48" s="34">
        <f t="shared" si="31"/>
        <v>51.282051282051285</v>
      </c>
      <c r="Z48" s="28">
        <f t="shared" si="16"/>
        <v>6</v>
      </c>
      <c r="AA48" s="34">
        <f t="shared" si="32"/>
        <v>85.714285714285708</v>
      </c>
      <c r="AB48" s="14"/>
      <c r="AC48" s="25">
        <v>11</v>
      </c>
      <c r="AD48" s="36">
        <f t="shared" si="33"/>
        <v>17.460317460317459</v>
      </c>
      <c r="AE48" s="25">
        <v>9</v>
      </c>
      <c r="AF48" s="36">
        <f t="shared" si="34"/>
        <v>7.7586206896551726</v>
      </c>
      <c r="AG48" s="25">
        <v>1</v>
      </c>
      <c r="AH48" s="36">
        <f t="shared" si="35"/>
        <v>2.5641025641025643</v>
      </c>
      <c r="AI48" s="25">
        <v>0</v>
      </c>
      <c r="AJ48" s="36">
        <f t="shared" si="36"/>
        <v>0</v>
      </c>
      <c r="AK48" s="14"/>
      <c r="AL48" s="15" t="b">
        <f t="shared" si="17"/>
        <v>0</v>
      </c>
      <c r="AM48" s="9" t="b">
        <f t="shared" si="18"/>
        <v>0</v>
      </c>
      <c r="AN48" s="9" t="b">
        <f t="shared" si="19"/>
        <v>0</v>
      </c>
      <c r="AO48" s="9" t="b">
        <f t="shared" si="20"/>
        <v>0</v>
      </c>
      <c r="AP48" s="16" t="b">
        <f t="shared" si="12"/>
        <v>0</v>
      </c>
      <c r="AQ48" s="17" t="b">
        <f t="shared" si="21"/>
        <v>0</v>
      </c>
      <c r="AR48" s="13" t="b">
        <f t="shared" si="22"/>
        <v>0</v>
      </c>
      <c r="AS48" s="13" t="b">
        <f t="shared" si="23"/>
        <v>0</v>
      </c>
      <c r="AT48" s="13" t="b">
        <f t="shared" si="24"/>
        <v>0</v>
      </c>
      <c r="AU48" s="18" t="b">
        <f t="shared" si="25"/>
        <v>0</v>
      </c>
    </row>
    <row r="49" spans="1:47" s="5" customFormat="1" ht="28.5" x14ac:dyDescent="0.25">
      <c r="A49" s="4">
        <v>31</v>
      </c>
      <c r="B49" s="19" t="s">
        <v>89</v>
      </c>
      <c r="C49" s="2" t="s">
        <v>93</v>
      </c>
      <c r="D49" s="2" t="s">
        <v>115</v>
      </c>
      <c r="E49" s="14"/>
      <c r="F49" s="25">
        <v>63</v>
      </c>
      <c r="G49" s="25">
        <v>111</v>
      </c>
      <c r="H49" s="25">
        <v>36</v>
      </c>
      <c r="I49" s="25">
        <v>7</v>
      </c>
      <c r="J49" s="26"/>
      <c r="K49" s="25">
        <v>24</v>
      </c>
      <c r="L49" s="30">
        <f t="shared" si="0"/>
        <v>38.095238095238095</v>
      </c>
      <c r="M49" s="25">
        <v>21</v>
      </c>
      <c r="N49" s="32">
        <f t="shared" si="26"/>
        <v>18.918918918918919</v>
      </c>
      <c r="O49" s="25">
        <v>9</v>
      </c>
      <c r="P49" s="32">
        <f t="shared" si="27"/>
        <v>25</v>
      </c>
      <c r="Q49" s="25">
        <v>3</v>
      </c>
      <c r="R49" s="32">
        <f t="shared" si="28"/>
        <v>42.857142857142854</v>
      </c>
      <c r="S49" s="14"/>
      <c r="T49" s="28">
        <f t="shared" si="13"/>
        <v>25</v>
      </c>
      <c r="U49" s="34">
        <f t="shared" si="29"/>
        <v>39.682539682539684</v>
      </c>
      <c r="V49" s="28">
        <f t="shared" si="14"/>
        <v>77</v>
      </c>
      <c r="W49" s="34">
        <f t="shared" si="30"/>
        <v>69.369369369369366</v>
      </c>
      <c r="X49" s="28">
        <f t="shared" si="15"/>
        <v>20</v>
      </c>
      <c r="Y49" s="34">
        <f t="shared" si="31"/>
        <v>55.555555555555557</v>
      </c>
      <c r="Z49" s="28">
        <f t="shared" si="16"/>
        <v>4</v>
      </c>
      <c r="AA49" s="34">
        <f t="shared" si="32"/>
        <v>57.142857142857146</v>
      </c>
      <c r="AB49" s="14"/>
      <c r="AC49" s="25">
        <v>14</v>
      </c>
      <c r="AD49" s="36">
        <f t="shared" si="33"/>
        <v>22.222222222222221</v>
      </c>
      <c r="AE49" s="25">
        <v>13</v>
      </c>
      <c r="AF49" s="36">
        <f t="shared" si="34"/>
        <v>11.711711711711711</v>
      </c>
      <c r="AG49" s="25">
        <v>7</v>
      </c>
      <c r="AH49" s="36">
        <f t="shared" si="35"/>
        <v>19.444444444444443</v>
      </c>
      <c r="AI49" s="25">
        <v>0</v>
      </c>
      <c r="AJ49" s="36">
        <f t="shared" si="36"/>
        <v>0</v>
      </c>
      <c r="AK49" s="14"/>
      <c r="AL49" s="15" t="b">
        <f t="shared" si="17"/>
        <v>0</v>
      </c>
      <c r="AM49" s="9" t="b">
        <f t="shared" si="18"/>
        <v>0</v>
      </c>
      <c r="AN49" s="9" t="b">
        <f t="shared" si="19"/>
        <v>0</v>
      </c>
      <c r="AO49" s="9" t="b">
        <f t="shared" si="20"/>
        <v>0</v>
      </c>
      <c r="AP49" s="16" t="b">
        <f t="shared" si="12"/>
        <v>0</v>
      </c>
      <c r="AQ49" s="17" t="b">
        <f t="shared" si="21"/>
        <v>0</v>
      </c>
      <c r="AR49" s="13" t="b">
        <f t="shared" si="22"/>
        <v>0</v>
      </c>
      <c r="AS49" s="13" t="b">
        <f t="shared" si="23"/>
        <v>0</v>
      </c>
      <c r="AT49" s="13" t="b">
        <f t="shared" si="24"/>
        <v>0</v>
      </c>
      <c r="AU49" s="18" t="b">
        <f t="shared" si="25"/>
        <v>0</v>
      </c>
    </row>
    <row r="50" spans="1:47" s="5" customFormat="1" ht="28.5" x14ac:dyDescent="0.25">
      <c r="A50" s="4">
        <v>43</v>
      </c>
      <c r="B50" s="19" t="s">
        <v>90</v>
      </c>
      <c r="C50" s="2" t="s">
        <v>92</v>
      </c>
      <c r="D50" s="2" t="s">
        <v>117</v>
      </c>
      <c r="E50" s="14"/>
      <c r="F50" s="25">
        <v>63</v>
      </c>
      <c r="G50" s="25">
        <v>114</v>
      </c>
      <c r="H50" s="25">
        <v>38</v>
      </c>
      <c r="I50" s="25">
        <v>7</v>
      </c>
      <c r="J50" s="26"/>
      <c r="K50" s="25">
        <v>19</v>
      </c>
      <c r="L50" s="30">
        <f t="shared" si="0"/>
        <v>30.158730158730158</v>
      </c>
      <c r="M50" s="25">
        <v>8</v>
      </c>
      <c r="N50" s="32">
        <f t="shared" si="26"/>
        <v>7.0175438596491224</v>
      </c>
      <c r="O50" s="25">
        <v>6</v>
      </c>
      <c r="P50" s="32">
        <f t="shared" si="27"/>
        <v>15.789473684210526</v>
      </c>
      <c r="Q50" s="25">
        <v>1</v>
      </c>
      <c r="R50" s="32">
        <f t="shared" si="28"/>
        <v>14.285714285714286</v>
      </c>
      <c r="S50" s="14"/>
      <c r="T50" s="28">
        <f t="shared" si="13"/>
        <v>27</v>
      </c>
      <c r="U50" s="34">
        <f t="shared" si="29"/>
        <v>42.857142857142854</v>
      </c>
      <c r="V50" s="28">
        <f t="shared" si="14"/>
        <v>65</v>
      </c>
      <c r="W50" s="34">
        <f t="shared" si="30"/>
        <v>57.017543859649123</v>
      </c>
      <c r="X50" s="28">
        <f t="shared" si="15"/>
        <v>21</v>
      </c>
      <c r="Y50" s="34">
        <f t="shared" si="31"/>
        <v>55.263157894736842</v>
      </c>
      <c r="Z50" s="28">
        <f t="shared" si="16"/>
        <v>5</v>
      </c>
      <c r="AA50" s="34">
        <f t="shared" si="32"/>
        <v>71.428571428571431</v>
      </c>
      <c r="AB50" s="14"/>
      <c r="AC50" s="25">
        <v>17</v>
      </c>
      <c r="AD50" s="36">
        <f t="shared" si="33"/>
        <v>26.984126984126984</v>
      </c>
      <c r="AE50" s="25">
        <v>41</v>
      </c>
      <c r="AF50" s="36">
        <f t="shared" si="34"/>
        <v>35.964912280701753</v>
      </c>
      <c r="AG50" s="25">
        <v>11</v>
      </c>
      <c r="AH50" s="36">
        <f t="shared" si="35"/>
        <v>28.94736842105263</v>
      </c>
      <c r="AI50" s="25">
        <v>1</v>
      </c>
      <c r="AJ50" s="36">
        <f t="shared" si="36"/>
        <v>14.285714285714286</v>
      </c>
      <c r="AK50" s="14"/>
      <c r="AL50" s="15" t="b">
        <f t="shared" si="17"/>
        <v>0</v>
      </c>
      <c r="AM50" s="9" t="b">
        <f t="shared" si="18"/>
        <v>0</v>
      </c>
      <c r="AN50" s="9" t="b">
        <f t="shared" si="19"/>
        <v>0</v>
      </c>
      <c r="AO50" s="9" t="b">
        <f t="shared" si="20"/>
        <v>0</v>
      </c>
      <c r="AP50" s="16" t="b">
        <f t="shared" si="12"/>
        <v>0</v>
      </c>
      <c r="AQ50" s="17" t="b">
        <f t="shared" si="21"/>
        <v>0</v>
      </c>
      <c r="AR50" s="13" t="b">
        <f t="shared" si="22"/>
        <v>0</v>
      </c>
      <c r="AS50" s="13" t="b">
        <f t="shared" si="23"/>
        <v>0</v>
      </c>
      <c r="AT50" s="13" t="b">
        <f t="shared" si="24"/>
        <v>0</v>
      </c>
      <c r="AU50" s="18" t="b">
        <f t="shared" si="25"/>
        <v>0</v>
      </c>
    </row>
    <row r="51" spans="1:47" s="5" customFormat="1" ht="28.5" x14ac:dyDescent="0.25">
      <c r="A51" s="4">
        <v>44</v>
      </c>
      <c r="B51" s="19" t="s">
        <v>73</v>
      </c>
      <c r="C51" s="2" t="s">
        <v>91</v>
      </c>
      <c r="D51" s="2" t="s">
        <v>117</v>
      </c>
      <c r="E51" s="14"/>
      <c r="F51" s="25">
        <v>63</v>
      </c>
      <c r="G51" s="25">
        <v>113</v>
      </c>
      <c r="H51" s="25">
        <v>39</v>
      </c>
      <c r="I51" s="25">
        <v>7</v>
      </c>
      <c r="J51" s="26"/>
      <c r="K51" s="25">
        <v>17</v>
      </c>
      <c r="L51" s="30">
        <f t="shared" si="0"/>
        <v>26.984126984126984</v>
      </c>
      <c r="M51" s="25">
        <v>7</v>
      </c>
      <c r="N51" s="32">
        <f t="shared" si="26"/>
        <v>6.1946902654867255</v>
      </c>
      <c r="O51" s="25">
        <v>4</v>
      </c>
      <c r="P51" s="32">
        <f t="shared" si="27"/>
        <v>10.256410256410257</v>
      </c>
      <c r="Q51" s="25">
        <v>1</v>
      </c>
      <c r="R51" s="32">
        <f t="shared" si="28"/>
        <v>14.285714285714286</v>
      </c>
      <c r="S51" s="14"/>
      <c r="T51" s="28">
        <f t="shared" si="13"/>
        <v>30</v>
      </c>
      <c r="U51" s="34">
        <f t="shared" si="29"/>
        <v>47.61904761904762</v>
      </c>
      <c r="V51" s="28">
        <f>SUM(G51)-(M51)-(AE51)</f>
        <v>61</v>
      </c>
      <c r="W51" s="34">
        <f t="shared" si="30"/>
        <v>53.982300884955755</v>
      </c>
      <c r="X51" s="28">
        <f t="shared" si="15"/>
        <v>24</v>
      </c>
      <c r="Y51" s="34">
        <f t="shared" si="31"/>
        <v>61.53846153846154</v>
      </c>
      <c r="Z51" s="28">
        <f t="shared" si="16"/>
        <v>5</v>
      </c>
      <c r="AA51" s="34">
        <f t="shared" si="32"/>
        <v>71.428571428571431</v>
      </c>
      <c r="AB51" s="14"/>
      <c r="AC51" s="25">
        <v>16</v>
      </c>
      <c r="AD51" s="36">
        <f t="shared" si="33"/>
        <v>25.396825396825395</v>
      </c>
      <c r="AE51" s="25">
        <v>45</v>
      </c>
      <c r="AF51" s="36">
        <f t="shared" si="34"/>
        <v>39.823008849557525</v>
      </c>
      <c r="AG51" s="25">
        <v>11</v>
      </c>
      <c r="AH51" s="36">
        <f t="shared" si="35"/>
        <v>28.205128205128204</v>
      </c>
      <c r="AI51" s="25">
        <v>1</v>
      </c>
      <c r="AJ51" s="36">
        <f t="shared" si="36"/>
        <v>14.285714285714286</v>
      </c>
      <c r="AK51" s="14"/>
      <c r="AL51" s="15" t="b">
        <f t="shared" si="17"/>
        <v>0</v>
      </c>
      <c r="AM51" s="9" t="b">
        <f t="shared" si="18"/>
        <v>0</v>
      </c>
      <c r="AN51" s="9" t="b">
        <f t="shared" si="19"/>
        <v>0</v>
      </c>
      <c r="AO51" s="9" t="b">
        <f t="shared" si="20"/>
        <v>0</v>
      </c>
      <c r="AP51" s="16" t="b">
        <f t="shared" si="12"/>
        <v>0</v>
      </c>
      <c r="AQ51" s="17" t="b">
        <f t="shared" si="21"/>
        <v>0</v>
      </c>
      <c r="AR51" s="13" t="b">
        <f t="shared" si="22"/>
        <v>0</v>
      </c>
      <c r="AS51" s="13" t="b">
        <f t="shared" si="23"/>
        <v>0</v>
      </c>
      <c r="AT51" s="13" t="b">
        <f t="shared" si="24"/>
        <v>0</v>
      </c>
      <c r="AU51" s="18" t="b">
        <f t="shared" si="25"/>
        <v>0</v>
      </c>
    </row>
  </sheetData>
  <mergeCells count="4">
    <mergeCell ref="K1:R1"/>
    <mergeCell ref="T1:AA1"/>
    <mergeCell ref="AC1:AJ1"/>
    <mergeCell ref="F1:I1"/>
  </mergeCells>
  <conditionalFormatting sqref="AU3:AU51">
    <cfRule type="cellIs" dxfId="1" priority="20" operator="equal">
      <formula>TRUE</formula>
    </cfRule>
  </conditionalFormatting>
  <conditionalFormatting sqref="AP3:AP51">
    <cfRule type="cellIs" dxfId="0" priority="6" operator="equal">
      <formula>TRUE</formula>
    </cfRule>
  </conditionalFormatting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UniqueSourceRef xmlns="0c1e910d-4918-42f1-af2c-ed1101d63abc" xsi:nil="true"/>
    <FileHash xmlns="0c1e910d-4918-42f1-af2c-ed1101d63ab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7573F99DE79145B2C4B20841E12603" ma:contentTypeVersion="15" ma:contentTypeDescription="Create a new document." ma:contentTypeScope="" ma:versionID="e7fc5334220e8a21d452ee237d0831a6">
  <xsd:schema xmlns:xsd="http://www.w3.org/2001/XMLSchema" xmlns:xs="http://www.w3.org/2001/XMLSchema" xmlns:p="http://schemas.microsoft.com/office/2006/metadata/properties" xmlns:ns3="0c1e910d-4918-42f1-af2c-ed1101d63abc" xmlns:ns4="786e620f-b1da-4f59-878c-ef7546d25bf1" targetNamespace="http://schemas.microsoft.com/office/2006/metadata/properties" ma:root="true" ma:fieldsID="784ba8b67c336a0da72f5b4a7409e3cb" ns3:_="" ns4:_="">
    <xsd:import namespace="0c1e910d-4918-42f1-af2c-ed1101d63abc"/>
    <xsd:import namespace="786e620f-b1da-4f59-878c-ef7546d25b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UniqueSourceRef" minOccurs="0"/>
                <xsd:element ref="ns3:FileHash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e910d-4918-42f1-af2c-ed1101d63a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UniqueSourceRef" ma:index="15" nillable="true" ma:displayName="UniqueSourceRef" ma:internalName="UniqueSourceRef">
      <xsd:simpleType>
        <xsd:restriction base="dms:Note">
          <xsd:maxLength value="255"/>
        </xsd:restriction>
      </xsd:simpleType>
    </xsd:element>
    <xsd:element name="FileHash" ma:index="16" nillable="true" ma:displayName="FileHash" ma:internalName="FileHash">
      <xsd:simpleType>
        <xsd:restriction base="dms:Note">
          <xsd:maxLength value="255"/>
        </xsd:restriction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6e620f-b1da-4f59-878c-ef7546d25b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E33B2B-B330-4096-88E7-F6307D2ACA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466538-11C7-4DAF-AB86-A06526541D83}">
  <ds:schemaRefs>
    <ds:schemaRef ds:uri="http://schemas.microsoft.com/office/2006/metadata/properties"/>
    <ds:schemaRef ds:uri="http://schemas.microsoft.com/office/infopath/2007/PartnerControls"/>
    <ds:schemaRef ds:uri="0c1e910d-4918-42f1-af2c-ed1101d63abc"/>
  </ds:schemaRefs>
</ds:datastoreItem>
</file>

<file path=customXml/itemProps3.xml><?xml version="1.0" encoding="utf-8"?>
<ds:datastoreItem xmlns:ds="http://schemas.openxmlformats.org/officeDocument/2006/customXml" ds:itemID="{98A79E1D-ACEB-46E0-B6EB-9B15379587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e910d-4918-42f1-af2c-ed1101d63abc"/>
    <ds:schemaRef ds:uri="786e620f-b1da-4f59-878c-ef7546d25b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e-Delphi consensus results</vt:lpstr>
    </vt:vector>
  </TitlesOfParts>
  <Manager/>
  <Company>University of Nottingham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Padraig Kitterick</dc:creator>
  <cp:keywords/>
  <dc:description/>
  <cp:lastModifiedBy>Roulla Katiri</cp:lastModifiedBy>
  <cp:revision/>
  <dcterms:created xsi:type="dcterms:W3CDTF">2020-02-24T14:45:37Z</dcterms:created>
  <dcterms:modified xsi:type="dcterms:W3CDTF">2021-05-16T14:31:30Z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0x010100F57573F99DE79145B2C4B20841E12603</vt:lpwstr>
  </property>
</Properties>
</file>