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50" windowHeight="71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<sst xmlns="http://schemas.openxmlformats.org/spreadsheetml/2006/main" count="73" uniqueCount="48">
  <si>
    <r>
      <rPr>
        <b/>
        <sz val="11"/>
        <rFont val="Times New Roman"/>
        <charset val="134"/>
      </rPr>
      <t>2^(-</t>
    </r>
    <r>
      <rPr>
        <b/>
        <sz val="11"/>
        <rFont val="宋体"/>
        <charset val="134"/>
      </rPr>
      <t>△△</t>
    </r>
    <r>
      <rPr>
        <b/>
        <sz val="11"/>
        <rFont val="Times New Roman"/>
        <charset val="134"/>
      </rPr>
      <t>Ct)(quantity)</t>
    </r>
  </si>
  <si>
    <t>gene 1</t>
  </si>
  <si>
    <t>gene 2</t>
  </si>
  <si>
    <t>gene 3</t>
  </si>
  <si>
    <t xml:space="preserve">EF1α </t>
  </si>
  <si>
    <r>
      <rPr>
        <sz val="11"/>
        <color theme="1"/>
        <rFont val="宋体"/>
        <charset val="134"/>
      </rPr>
      <t>△</t>
    </r>
    <r>
      <rPr>
        <sz val="11"/>
        <color theme="1"/>
        <rFont val="Times New Roman"/>
        <charset val="134"/>
      </rPr>
      <t>Ct1</t>
    </r>
  </si>
  <si>
    <r>
      <rPr>
        <sz val="11"/>
        <color theme="1"/>
        <rFont val="宋体"/>
        <charset val="134"/>
      </rPr>
      <t>△</t>
    </r>
    <r>
      <rPr>
        <sz val="11"/>
        <color theme="1"/>
        <rFont val="Times New Roman"/>
        <charset val="134"/>
      </rPr>
      <t>Ct2</t>
    </r>
  </si>
  <si>
    <r>
      <rPr>
        <sz val="11"/>
        <color theme="1"/>
        <rFont val="宋体"/>
        <charset val="134"/>
      </rPr>
      <t>△</t>
    </r>
    <r>
      <rPr>
        <sz val="11"/>
        <color theme="1"/>
        <rFont val="Times New Roman"/>
        <charset val="134"/>
      </rPr>
      <t>Ct3</t>
    </r>
  </si>
  <si>
    <r>
      <rPr>
        <sz val="11"/>
        <color theme="1"/>
        <rFont val="宋体"/>
        <charset val="134"/>
      </rPr>
      <t>△△</t>
    </r>
    <r>
      <rPr>
        <sz val="11"/>
        <color theme="1"/>
        <rFont val="Times New Roman"/>
        <charset val="134"/>
      </rPr>
      <t>Ct1</t>
    </r>
  </si>
  <si>
    <r>
      <rPr>
        <sz val="11"/>
        <color theme="1"/>
        <rFont val="宋体"/>
        <charset val="134"/>
      </rPr>
      <t>△△</t>
    </r>
    <r>
      <rPr>
        <sz val="11"/>
        <color theme="1"/>
        <rFont val="Times New Roman"/>
        <charset val="134"/>
      </rPr>
      <t>Ct2</t>
    </r>
  </si>
  <si>
    <r>
      <rPr>
        <sz val="11"/>
        <color theme="1"/>
        <rFont val="宋体"/>
        <charset val="134"/>
      </rPr>
      <t>△△</t>
    </r>
    <r>
      <rPr>
        <sz val="11"/>
        <color theme="1"/>
        <rFont val="Times New Roman"/>
        <charset val="134"/>
      </rPr>
      <t>Ct3</t>
    </r>
  </si>
  <si>
    <t xml:space="preserve">average </t>
  </si>
  <si>
    <t>WT-1</t>
  </si>
  <si>
    <t>OE5</t>
  </si>
  <si>
    <t>OE11</t>
  </si>
  <si>
    <t>OE15</t>
  </si>
  <si>
    <t>S-WT</t>
  </si>
  <si>
    <t>S-OE5</t>
  </si>
  <si>
    <t>S-OE11</t>
  </si>
  <si>
    <t>S-OE15</t>
  </si>
  <si>
    <t>WT-2</t>
  </si>
  <si>
    <t>TRV3</t>
  </si>
  <si>
    <t>TRV7</t>
  </si>
  <si>
    <t>TRV8</t>
  </si>
  <si>
    <t>S-TRV3</t>
  </si>
  <si>
    <t>S-TRV7</t>
  </si>
  <si>
    <t>S-TRV8</t>
  </si>
  <si>
    <t>PR1</t>
  </si>
  <si>
    <t>TRV::00</t>
  </si>
  <si>
    <t>TRV::SlERF01</t>
  </si>
  <si>
    <t>S-TRV::00</t>
  </si>
  <si>
    <t>S-TRV::SlERF01</t>
  </si>
  <si>
    <t>35s::00</t>
  </si>
  <si>
    <t>35s::SlERF01</t>
  </si>
  <si>
    <t>S-35s::00</t>
  </si>
  <si>
    <t>S-35s::SlERF01</t>
  </si>
  <si>
    <r>
      <rPr>
        <sz val="11"/>
        <color theme="1"/>
        <rFont val="Times New Roman"/>
        <charset val="134"/>
      </rPr>
      <t>SA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MO</t>
    </r>
    <r>
      <rPr>
        <sz val="11"/>
        <color theme="1"/>
        <rFont val="宋体"/>
        <charset val="134"/>
      </rPr>
      <t>）</t>
    </r>
  </si>
  <si>
    <t>0h</t>
  </si>
  <si>
    <t>12h</t>
  </si>
  <si>
    <t>24h</t>
  </si>
  <si>
    <t>48h</t>
  </si>
  <si>
    <t>72h</t>
  </si>
  <si>
    <r>
      <rPr>
        <sz val="11"/>
        <color theme="1"/>
        <rFont val="Times New Roman"/>
        <charset val="134"/>
      </rPr>
      <t>SA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MT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</si>
  <si>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Times New Roman"/>
        <charset val="134"/>
      </rPr>
      <t>SA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OE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</si>
  <si>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Times New Roman"/>
        <charset val="134"/>
      </rPr>
      <t>JA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MO</t>
    </r>
    <r>
      <rPr>
        <sz val="11"/>
        <color theme="1"/>
        <rFont val="宋体"/>
        <charset val="134"/>
      </rPr>
      <t>）</t>
    </r>
  </si>
  <si>
    <t>96h</t>
  </si>
  <si>
    <r>
      <rPr>
        <sz val="11"/>
        <color theme="1"/>
        <rFont val="Times New Roman"/>
        <charset val="134"/>
      </rPr>
      <t>JA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MT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</si>
  <si>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Times New Roman"/>
        <charset val="134"/>
      </rPr>
      <t>JA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OE</t>
    </r>
    <r>
      <rPr>
        <sz val="11"/>
        <color theme="1"/>
        <rFont val="宋体"/>
        <charset val="134"/>
      </rPr>
      <t>）</t>
    </r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</si>
</sst>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00_ "/>
    <numFmt numFmtId="177" formatCode="0.00_ "/>
  </numFmts>
  <fonts count="27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i/>
      <sz val="11"/>
      <color theme="1"/>
      <name val="Times New Roman"/>
      <charset val="134"/>
    </font>
    <font>
      <sz val="11"/>
      <color theme="1"/>
      <name val="宋体"/>
      <charset val="134"/>
    </font>
    <font>
      <sz val="11"/>
      <name val="Times New Roman"/>
      <charset val="134"/>
    </font>
    <font>
      <b/>
      <sz val="1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8"/>
      <name val="Tahoma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8" fillId="22" borderId="6" applyNumberFormat="0" applyAlignment="0" applyProtection="0">
      <alignment vertical="center"/>
    </xf>
    <xf numFmtId="0" fontId="23" fillId="22" borderId="3" applyNumberFormat="0" applyAlignment="0" applyProtection="0">
      <alignment vertical="center"/>
    </xf>
    <xf numFmtId="0" fontId="22" fillId="25" borderId="8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4" fillId="0" borderId="0" xfId="49" applyFont="1" applyFill="1" applyBorder="1" applyAlignment="1" applyProtection="1">
      <alignment vertical="center"/>
      <protection locked="0"/>
    </xf>
    <xf numFmtId="0" fontId="1" fillId="0" borderId="0" xfId="0" applyFont="1" applyFill="1" applyBorder="1" applyAlignment="1" applyProtection="1">
      <alignment vertical="top"/>
      <protection locked="0"/>
    </xf>
    <xf numFmtId="177" fontId="4" fillId="0" borderId="0" xfId="49" applyNumberFormat="1" applyFont="1" applyFill="1" applyBorder="1" applyAlignment="1" applyProtection="1">
      <alignment vertical="center"/>
      <protection locked="0"/>
    </xf>
    <xf numFmtId="0" fontId="4" fillId="0" borderId="0" xfId="49" applyFont="1" applyFill="1" applyAlignment="1" applyProtection="1">
      <alignment vertical="center"/>
      <protection locked="0"/>
    </xf>
    <xf numFmtId="0" fontId="5" fillId="0" borderId="0" xfId="0" applyFont="1" applyFill="1" applyBorder="1" applyAlignment="1">
      <alignment vertical="center"/>
    </xf>
    <xf numFmtId="176" fontId="1" fillId="0" borderId="0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T64"/>
  <sheetViews>
    <sheetView tabSelected="1" zoomScale="80" zoomScaleNormal="80" workbookViewId="0">
      <selection activeCell="Q6" sqref="Q6"/>
    </sheetView>
  </sheetViews>
  <sheetFormatPr defaultColWidth="8.72727272727273" defaultRowHeight="14"/>
  <cols>
    <col min="1" max="1" width="8.72727272727273" style="1"/>
    <col min="2" max="5" width="9.18181818181818" style="1"/>
    <col min="6" max="6" width="8.72727272727273" style="1"/>
    <col min="7" max="9" width="9.18181818181818" style="1"/>
    <col min="10" max="10" width="8.72727272727273" style="1"/>
    <col min="11" max="13" width="9.18181818181818" style="1"/>
    <col min="14" max="14" width="8.72727272727273" style="1"/>
    <col min="15" max="18" width="18.8181818181818" style="1"/>
    <col min="19" max="19" width="10.7272727272727" style="1"/>
    <col min="20" max="16384" width="8.72727272727273" style="1"/>
  </cols>
  <sheetData>
    <row r="2" s="1" customFormat="1" spans="1:20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10" t="s">
        <v>0</v>
      </c>
      <c r="P2" s="2"/>
      <c r="Q2" s="2"/>
      <c r="R2" s="2"/>
      <c r="S2" s="11"/>
      <c r="T2" s="2"/>
    </row>
    <row r="3" s="1" customFormat="1" spans="1:20">
      <c r="A3" s="2"/>
      <c r="B3" s="2" t="s">
        <v>1</v>
      </c>
      <c r="C3" s="2" t="s">
        <v>2</v>
      </c>
      <c r="D3" s="2" t="s">
        <v>3</v>
      </c>
      <c r="E3" s="3" t="s">
        <v>4</v>
      </c>
      <c r="F3" s="2"/>
      <c r="G3" s="4" t="s">
        <v>5</v>
      </c>
      <c r="H3" s="4" t="s">
        <v>6</v>
      </c>
      <c r="I3" s="4" t="s">
        <v>7</v>
      </c>
      <c r="J3" s="2"/>
      <c r="K3" s="4" t="s">
        <v>8</v>
      </c>
      <c r="L3" s="4" t="s">
        <v>9</v>
      </c>
      <c r="M3" s="4" t="s">
        <v>10</v>
      </c>
      <c r="N3" s="2"/>
      <c r="O3" s="10">
        <v>1</v>
      </c>
      <c r="P3" s="10">
        <v>2</v>
      </c>
      <c r="Q3" s="10">
        <v>3</v>
      </c>
      <c r="R3" s="2" t="s">
        <v>11</v>
      </c>
      <c r="S3" s="11"/>
      <c r="T3" s="2"/>
    </row>
    <row r="4" s="1" customFormat="1" spans="1:20">
      <c r="A4" s="5" t="s">
        <v>12</v>
      </c>
      <c r="B4" s="6">
        <v>25.04</v>
      </c>
      <c r="C4" s="6">
        <v>24.59</v>
      </c>
      <c r="D4" s="6">
        <v>25.15</v>
      </c>
      <c r="E4" s="5">
        <v>19.02</v>
      </c>
      <c r="F4" s="2"/>
      <c r="G4" s="2">
        <f t="shared" ref="G4:G19" si="0">B4-E4</f>
        <v>6.02</v>
      </c>
      <c r="H4" s="2">
        <f t="shared" ref="H4:H19" si="1">C4-E4</f>
        <v>5.57</v>
      </c>
      <c r="I4" s="2">
        <f t="shared" ref="I4:I19" si="2">D4-E4</f>
        <v>6.13</v>
      </c>
      <c r="J4" s="2"/>
      <c r="K4" s="2">
        <f t="shared" ref="K4:M4" si="3">G4-G4</f>
        <v>0</v>
      </c>
      <c r="L4" s="2">
        <f t="shared" si="3"/>
        <v>0</v>
      </c>
      <c r="M4" s="2">
        <f t="shared" si="3"/>
        <v>0</v>
      </c>
      <c r="N4" s="2"/>
      <c r="O4" s="2">
        <f t="shared" ref="O4:Q4" si="4">2^(-K4)</f>
        <v>1</v>
      </c>
      <c r="P4" s="2">
        <f t="shared" si="4"/>
        <v>1</v>
      </c>
      <c r="Q4" s="2">
        <f t="shared" si="4"/>
        <v>1</v>
      </c>
      <c r="R4" s="2">
        <v>1</v>
      </c>
      <c r="S4" s="11"/>
      <c r="T4" s="2"/>
    </row>
    <row r="5" s="1" customFormat="1" spans="1:20">
      <c r="A5" s="5" t="s">
        <v>13</v>
      </c>
      <c r="B5" s="6">
        <v>23.77</v>
      </c>
      <c r="C5" s="6">
        <v>23.26</v>
      </c>
      <c r="D5" s="6">
        <v>23.96</v>
      </c>
      <c r="E5" s="5">
        <v>20.29</v>
      </c>
      <c r="F5" s="2"/>
      <c r="G5" s="2">
        <f t="shared" si="0"/>
        <v>3.48</v>
      </c>
      <c r="H5" s="2">
        <f t="shared" si="1"/>
        <v>2.97</v>
      </c>
      <c r="I5" s="2">
        <f t="shared" si="2"/>
        <v>3.67</v>
      </c>
      <c r="J5" s="2"/>
      <c r="K5" s="2">
        <f t="shared" ref="K5:M5" si="5">G5-G4</f>
        <v>-2.54</v>
      </c>
      <c r="L5" s="2">
        <f t="shared" si="5"/>
        <v>-2.6</v>
      </c>
      <c r="M5" s="2">
        <f t="shared" si="5"/>
        <v>-2.46</v>
      </c>
      <c r="N5" s="2"/>
      <c r="O5" s="2">
        <f t="shared" ref="O5:Q5" si="6">2^(-K5)</f>
        <v>5.81589006928124</v>
      </c>
      <c r="P5" s="2">
        <f t="shared" si="6"/>
        <v>6.06286626604158</v>
      </c>
      <c r="Q5" s="2">
        <f t="shared" si="6"/>
        <v>5.50216727255896</v>
      </c>
      <c r="R5" s="2">
        <f t="shared" ref="R5:R11" si="7">AVERAGE(O5:Q5)</f>
        <v>5.79364120262726</v>
      </c>
      <c r="S5" s="11">
        <f t="shared" ref="S5:S11" si="8">STDEV(O5:Q5)</f>
        <v>0.281010852768439</v>
      </c>
      <c r="T5" s="2"/>
    </row>
    <row r="6" s="1" customFormat="1" spans="1:20">
      <c r="A6" s="5" t="s">
        <v>14</v>
      </c>
      <c r="B6" s="6">
        <v>23.51</v>
      </c>
      <c r="C6" s="6">
        <v>23.27</v>
      </c>
      <c r="D6" s="6">
        <v>23.67</v>
      </c>
      <c r="E6" s="5">
        <v>20.07</v>
      </c>
      <c r="F6" s="2"/>
      <c r="G6" s="2">
        <f t="shared" si="0"/>
        <v>3.44</v>
      </c>
      <c r="H6" s="2">
        <f t="shared" si="1"/>
        <v>3.2</v>
      </c>
      <c r="I6" s="2">
        <f t="shared" si="2"/>
        <v>3.6</v>
      </c>
      <c r="J6" s="2"/>
      <c r="K6" s="2">
        <f t="shared" ref="K6:M6" si="9">G6-G4</f>
        <v>-2.58</v>
      </c>
      <c r="L6" s="2">
        <f t="shared" si="9"/>
        <v>-2.37</v>
      </c>
      <c r="M6" s="2">
        <f t="shared" si="9"/>
        <v>-2.53</v>
      </c>
      <c r="N6" s="2"/>
      <c r="O6" s="2">
        <f t="shared" ref="O6:Q6" si="10">2^(-K6)</f>
        <v>5.97939699453975</v>
      </c>
      <c r="P6" s="2">
        <f t="shared" si="10"/>
        <v>5.16941132254997</v>
      </c>
      <c r="Q6" s="2">
        <f t="shared" si="10"/>
        <v>5.77571678208998</v>
      </c>
      <c r="R6" s="2">
        <f t="shared" si="7"/>
        <v>5.64150836639323</v>
      </c>
      <c r="S6" s="11">
        <f t="shared" si="8"/>
        <v>0.421340861227645</v>
      </c>
      <c r="T6" s="2"/>
    </row>
    <row r="7" s="1" customFormat="1" spans="1:20">
      <c r="A7" s="5" t="s">
        <v>15</v>
      </c>
      <c r="B7" s="6">
        <v>23.98</v>
      </c>
      <c r="C7" s="6">
        <v>23.38</v>
      </c>
      <c r="D7" s="6">
        <v>24.01</v>
      </c>
      <c r="E7" s="5">
        <v>20.28</v>
      </c>
      <c r="F7" s="2"/>
      <c r="G7" s="2">
        <f t="shared" si="0"/>
        <v>3.7</v>
      </c>
      <c r="H7" s="2">
        <f t="shared" si="1"/>
        <v>3.1</v>
      </c>
      <c r="I7" s="2">
        <f t="shared" si="2"/>
        <v>3.73</v>
      </c>
      <c r="J7" s="2"/>
      <c r="K7" s="2">
        <f t="shared" ref="K7:M7" si="11">G7-G4</f>
        <v>-2.32</v>
      </c>
      <c r="L7" s="2">
        <f t="shared" si="11"/>
        <v>-2.47</v>
      </c>
      <c r="M7" s="2">
        <f t="shared" si="11"/>
        <v>-2.4</v>
      </c>
      <c r="N7" s="2"/>
      <c r="O7" s="2">
        <f t="shared" ref="O7:Q7" si="12">2^(-K7)</f>
        <v>4.99332219560645</v>
      </c>
      <c r="P7" s="2">
        <f t="shared" si="12"/>
        <v>5.54043787244371</v>
      </c>
      <c r="Q7" s="2">
        <f t="shared" si="12"/>
        <v>5.27803164309157</v>
      </c>
      <c r="R7" s="2">
        <f t="shared" si="7"/>
        <v>5.27059723704724</v>
      </c>
      <c r="S7" s="11">
        <f t="shared" si="8"/>
        <v>0.273633593981436</v>
      </c>
      <c r="T7" s="2"/>
    </row>
    <row r="8" s="1" customFormat="1" spans="1:20">
      <c r="A8" s="5" t="s">
        <v>16</v>
      </c>
      <c r="B8" s="6">
        <v>24.61</v>
      </c>
      <c r="C8" s="6">
        <v>24.23</v>
      </c>
      <c r="D8" s="6">
        <v>25.12</v>
      </c>
      <c r="E8" s="5">
        <v>20.02</v>
      </c>
      <c r="F8" s="2"/>
      <c r="G8" s="2">
        <f t="shared" si="0"/>
        <v>4.59</v>
      </c>
      <c r="H8" s="2">
        <f t="shared" si="1"/>
        <v>4.21</v>
      </c>
      <c r="I8" s="2">
        <f t="shared" si="2"/>
        <v>5.1</v>
      </c>
      <c r="J8" s="2"/>
      <c r="K8" s="2">
        <f t="shared" ref="K8:M8" si="13">G8-G4</f>
        <v>-1.43</v>
      </c>
      <c r="L8" s="2">
        <f t="shared" si="13"/>
        <v>-1.36</v>
      </c>
      <c r="M8" s="2">
        <f t="shared" si="13"/>
        <v>-1.03</v>
      </c>
      <c r="N8" s="2"/>
      <c r="O8" s="2">
        <f t="shared" ref="O8:Q8" si="14">2^(-K8)</f>
        <v>2.69446715373138</v>
      </c>
      <c r="P8" s="2">
        <f t="shared" si="14"/>
        <v>2.56685179512581</v>
      </c>
      <c r="Q8" s="2">
        <f t="shared" si="14"/>
        <v>2.04202425141438</v>
      </c>
      <c r="R8" s="2">
        <f t="shared" si="7"/>
        <v>2.43444773342386</v>
      </c>
      <c r="S8" s="11">
        <f t="shared" si="8"/>
        <v>0.345786873467367</v>
      </c>
      <c r="T8" s="2"/>
    </row>
    <row r="9" s="1" customFormat="1" spans="1:20">
      <c r="A9" s="5" t="s">
        <v>17</v>
      </c>
      <c r="B9" s="6">
        <v>20.39</v>
      </c>
      <c r="C9" s="6">
        <v>20.04</v>
      </c>
      <c r="D9" s="6">
        <v>20.58</v>
      </c>
      <c r="E9" s="5">
        <v>20.05</v>
      </c>
      <c r="F9" s="2"/>
      <c r="G9" s="2">
        <f t="shared" si="0"/>
        <v>0.34</v>
      </c>
      <c r="H9" s="2">
        <f t="shared" si="1"/>
        <v>-0.0100000000000016</v>
      </c>
      <c r="I9" s="2">
        <f t="shared" si="2"/>
        <v>0.529999999999998</v>
      </c>
      <c r="J9" s="2"/>
      <c r="K9" s="2">
        <f t="shared" ref="K9:M9" si="15">G9-G4</f>
        <v>-5.68</v>
      </c>
      <c r="L9" s="2">
        <f t="shared" si="15"/>
        <v>-5.58</v>
      </c>
      <c r="M9" s="2">
        <f t="shared" si="15"/>
        <v>-5.6</v>
      </c>
      <c r="N9" s="2"/>
      <c r="O9" s="2">
        <f t="shared" ref="O9:Q9" si="16">2^(-K9)</f>
        <v>51.2684721657358</v>
      </c>
      <c r="P9" s="2">
        <f t="shared" si="16"/>
        <v>47.8351759563181</v>
      </c>
      <c r="Q9" s="2">
        <f t="shared" si="16"/>
        <v>48.5029301283328</v>
      </c>
      <c r="R9" s="2">
        <f t="shared" si="7"/>
        <v>49.2021927501289</v>
      </c>
      <c r="S9" s="11">
        <f t="shared" si="8"/>
        <v>1.82033152916753</v>
      </c>
      <c r="T9" s="2"/>
    </row>
    <row r="10" s="1" customFormat="1" spans="1:20">
      <c r="A10" s="5" t="s">
        <v>18</v>
      </c>
      <c r="B10" s="5">
        <v>20.45</v>
      </c>
      <c r="C10" s="5">
        <v>20.01</v>
      </c>
      <c r="D10" s="5">
        <v>20.47</v>
      </c>
      <c r="E10" s="5">
        <v>20.31</v>
      </c>
      <c r="F10" s="2"/>
      <c r="G10" s="2">
        <f t="shared" si="0"/>
        <v>0.140000000000001</v>
      </c>
      <c r="H10" s="2">
        <f t="shared" si="1"/>
        <v>-0.299999999999997</v>
      </c>
      <c r="I10" s="2">
        <f t="shared" si="2"/>
        <v>0.16</v>
      </c>
      <c r="J10" s="2"/>
      <c r="K10" s="2">
        <f t="shared" ref="K10:M10" si="17">G10-G4</f>
        <v>-5.88</v>
      </c>
      <c r="L10" s="2">
        <f t="shared" si="17"/>
        <v>-5.87</v>
      </c>
      <c r="M10" s="2">
        <f t="shared" si="17"/>
        <v>-5.97</v>
      </c>
      <c r="N10" s="2"/>
      <c r="O10" s="2">
        <f t="shared" ref="O10:Q10" si="18">2^(-K10)</f>
        <v>58.892009639992</v>
      </c>
      <c r="P10" s="2">
        <f t="shared" si="18"/>
        <v>58.4852128146815</v>
      </c>
      <c r="Q10" s="2">
        <f t="shared" si="18"/>
        <v>62.6828990455633</v>
      </c>
      <c r="R10" s="2">
        <f t="shared" si="7"/>
        <v>60.0200405000789</v>
      </c>
      <c r="S10" s="11">
        <f t="shared" si="8"/>
        <v>2.31505564495001</v>
      </c>
      <c r="T10" s="2"/>
    </row>
    <row r="11" s="1" customFormat="1" spans="1:20">
      <c r="A11" s="5" t="s">
        <v>19</v>
      </c>
      <c r="B11" s="7">
        <v>20.02</v>
      </c>
      <c r="C11" s="7">
        <v>19.57</v>
      </c>
      <c r="D11" s="7">
        <v>20.12</v>
      </c>
      <c r="E11" s="5">
        <v>19.89</v>
      </c>
      <c r="F11" s="2"/>
      <c r="G11" s="2">
        <f t="shared" si="0"/>
        <v>0.129999999999999</v>
      </c>
      <c r="H11" s="2">
        <f t="shared" si="1"/>
        <v>-0.32</v>
      </c>
      <c r="I11" s="2">
        <f t="shared" si="2"/>
        <v>0.23</v>
      </c>
      <c r="J11" s="2"/>
      <c r="K11" s="2">
        <f t="shared" ref="K11:M11" si="19">G11-G4</f>
        <v>-5.89</v>
      </c>
      <c r="L11" s="2">
        <f t="shared" si="19"/>
        <v>-5.89</v>
      </c>
      <c r="M11" s="2">
        <f t="shared" si="19"/>
        <v>-5.9</v>
      </c>
      <c r="N11" s="2"/>
      <c r="O11" s="2">
        <f t="shared" ref="O11:Q11" si="20">2^(-K11)</f>
        <v>59.3016359609838</v>
      </c>
      <c r="P11" s="2">
        <f t="shared" si="20"/>
        <v>59.3016359609838</v>
      </c>
      <c r="Q11" s="2">
        <f t="shared" si="20"/>
        <v>59.7141114583556</v>
      </c>
      <c r="R11" s="2">
        <f t="shared" si="7"/>
        <v>59.439127793441</v>
      </c>
      <c r="S11" s="11">
        <f t="shared" si="8"/>
        <v>0.238142839441767</v>
      </c>
      <c r="T11" s="2"/>
    </row>
    <row r="12" s="1" customFormat="1" spans="1:19">
      <c r="A12" s="5" t="s">
        <v>20</v>
      </c>
      <c r="B12" s="6">
        <v>26.82</v>
      </c>
      <c r="C12" s="6">
        <v>27.33</v>
      </c>
      <c r="D12" s="6">
        <v>27.53</v>
      </c>
      <c r="E12" s="5">
        <v>21.25</v>
      </c>
      <c r="F12" s="2"/>
      <c r="G12" s="2">
        <f t="shared" si="0"/>
        <v>5.57</v>
      </c>
      <c r="H12" s="2">
        <f t="shared" si="1"/>
        <v>6.08</v>
      </c>
      <c r="I12" s="2">
        <f t="shared" si="2"/>
        <v>6.28</v>
      </c>
      <c r="J12" s="2"/>
      <c r="K12" s="2">
        <f t="shared" ref="K12:M12" si="21">G12-G12</f>
        <v>0</v>
      </c>
      <c r="L12" s="2">
        <f t="shared" si="21"/>
        <v>0</v>
      </c>
      <c r="M12" s="2">
        <f t="shared" si="21"/>
        <v>0</v>
      </c>
      <c r="N12" s="2"/>
      <c r="O12" s="2">
        <f t="shared" ref="O12:Q12" si="22">2^(-K12)</f>
        <v>1</v>
      </c>
      <c r="P12" s="2">
        <f t="shared" si="22"/>
        <v>1</v>
      </c>
      <c r="Q12" s="2">
        <f t="shared" si="22"/>
        <v>1</v>
      </c>
      <c r="R12" s="2">
        <v>1</v>
      </c>
      <c r="S12" s="11"/>
    </row>
    <row r="13" s="1" customFormat="1" spans="1:19">
      <c r="A13" s="5" t="s">
        <v>21</v>
      </c>
      <c r="B13" s="6">
        <v>26.27</v>
      </c>
      <c r="C13" s="6">
        <v>26.51</v>
      </c>
      <c r="D13" s="6">
        <v>26.29</v>
      </c>
      <c r="E13" s="5">
        <v>21.19</v>
      </c>
      <c r="F13" s="2"/>
      <c r="G13" s="2">
        <f t="shared" si="0"/>
        <v>5.08</v>
      </c>
      <c r="H13" s="2">
        <f t="shared" si="1"/>
        <v>5.32</v>
      </c>
      <c r="I13" s="2">
        <f t="shared" si="2"/>
        <v>5.1</v>
      </c>
      <c r="J13" s="2"/>
      <c r="K13" s="2">
        <f t="shared" ref="K13:M13" si="23">G13-G12</f>
        <v>-0.490000000000002</v>
      </c>
      <c r="L13" s="2">
        <f t="shared" si="23"/>
        <v>-0.759999999999998</v>
      </c>
      <c r="M13" s="2">
        <f t="shared" si="23"/>
        <v>-1.18</v>
      </c>
      <c r="N13" s="2"/>
      <c r="O13" s="2">
        <f t="shared" ref="O13:Q13" si="24">2^(-K13)</f>
        <v>1.404444875738</v>
      </c>
      <c r="P13" s="2">
        <f t="shared" si="24"/>
        <v>1.69349062472505</v>
      </c>
      <c r="Q13" s="2">
        <f t="shared" si="24"/>
        <v>2.2657677705916</v>
      </c>
      <c r="R13" s="2">
        <f t="shared" ref="R13:R19" si="25">AVERAGE(O13:Q13)</f>
        <v>1.78790109035155</v>
      </c>
      <c r="S13" s="11">
        <f t="shared" ref="S13:S19" si="26">STDEV(O13:Q13)</f>
        <v>0.438354062733092</v>
      </c>
    </row>
    <row r="14" s="1" customFormat="1" spans="1:19">
      <c r="A14" s="5" t="s">
        <v>22</v>
      </c>
      <c r="B14" s="6">
        <v>27.04</v>
      </c>
      <c r="C14" s="6">
        <v>26.21</v>
      </c>
      <c r="D14" s="6">
        <v>26.01</v>
      </c>
      <c r="E14" s="5">
        <v>21.07</v>
      </c>
      <c r="F14" s="2"/>
      <c r="G14" s="2">
        <f t="shared" si="0"/>
        <v>5.97</v>
      </c>
      <c r="H14" s="2">
        <f t="shared" si="1"/>
        <v>5.14</v>
      </c>
      <c r="I14" s="2">
        <f t="shared" si="2"/>
        <v>4.94</v>
      </c>
      <c r="J14" s="2"/>
      <c r="K14" s="2">
        <f t="shared" ref="K14:M14" si="27">G14-G12</f>
        <v>0.399999999999999</v>
      </c>
      <c r="L14" s="2">
        <f t="shared" si="27"/>
        <v>-0.939999999999998</v>
      </c>
      <c r="M14" s="2">
        <f t="shared" si="27"/>
        <v>-1.34</v>
      </c>
      <c r="N14" s="2"/>
      <c r="O14" s="2">
        <f t="shared" ref="O14:Q14" si="28">2^(-K14)</f>
        <v>0.7578582832552</v>
      </c>
      <c r="P14" s="2">
        <f t="shared" si="28"/>
        <v>1.91852823865053</v>
      </c>
      <c r="Q14" s="2">
        <f t="shared" si="28"/>
        <v>2.53151318794056</v>
      </c>
      <c r="R14" s="2">
        <f t="shared" si="25"/>
        <v>1.73596656994876</v>
      </c>
      <c r="S14" s="11">
        <f t="shared" si="26"/>
        <v>0.900810469737107</v>
      </c>
    </row>
    <row r="15" s="1" customFormat="1" spans="1:19">
      <c r="A15" s="5" t="s">
        <v>23</v>
      </c>
      <c r="B15" s="6">
        <v>26.27</v>
      </c>
      <c r="C15" s="6">
        <v>26.88</v>
      </c>
      <c r="D15" s="6">
        <v>26.29</v>
      </c>
      <c r="E15" s="5">
        <v>21.38</v>
      </c>
      <c r="F15" s="2"/>
      <c r="G15" s="2">
        <f t="shared" si="0"/>
        <v>4.89</v>
      </c>
      <c r="H15" s="2">
        <f t="shared" si="1"/>
        <v>5.5</v>
      </c>
      <c r="I15" s="2">
        <f t="shared" si="2"/>
        <v>4.91</v>
      </c>
      <c r="J15" s="2"/>
      <c r="K15" s="2">
        <f t="shared" ref="K15:M15" si="29">G15-G12</f>
        <v>-0.68</v>
      </c>
      <c r="L15" s="2">
        <f t="shared" si="29"/>
        <v>-0.579999999999998</v>
      </c>
      <c r="M15" s="2">
        <f t="shared" si="29"/>
        <v>-1.37</v>
      </c>
      <c r="N15" s="2"/>
      <c r="O15" s="2">
        <f t="shared" ref="O15:Q15" si="30">2^(-K15)</f>
        <v>1.60213975517924</v>
      </c>
      <c r="P15" s="2">
        <f t="shared" si="30"/>
        <v>1.49484924863494</v>
      </c>
      <c r="Q15" s="2">
        <f t="shared" si="30"/>
        <v>2.58470566127499</v>
      </c>
      <c r="R15" s="2">
        <f t="shared" si="25"/>
        <v>1.89389822169639</v>
      </c>
      <c r="S15" s="11">
        <f t="shared" si="26"/>
        <v>0.600657141913327</v>
      </c>
    </row>
    <row r="16" s="1" customFormat="1" spans="1:19">
      <c r="A16" s="5" t="s">
        <v>16</v>
      </c>
      <c r="B16" s="6">
        <v>23.02</v>
      </c>
      <c r="C16" s="6">
        <v>23.14</v>
      </c>
      <c r="D16" s="6">
        <v>23.48</v>
      </c>
      <c r="E16" s="5">
        <v>20.14</v>
      </c>
      <c r="F16" s="2"/>
      <c r="G16" s="2">
        <f t="shared" si="0"/>
        <v>2.88</v>
      </c>
      <c r="H16" s="2">
        <f t="shared" si="1"/>
        <v>3</v>
      </c>
      <c r="I16" s="2">
        <f t="shared" si="2"/>
        <v>3.34</v>
      </c>
      <c r="J16" s="2"/>
      <c r="K16" s="2">
        <f t="shared" ref="K16:M16" si="31">G16-G12</f>
        <v>-2.69</v>
      </c>
      <c r="L16" s="2">
        <f t="shared" si="31"/>
        <v>-3.08</v>
      </c>
      <c r="M16" s="2">
        <f t="shared" si="31"/>
        <v>-2.94</v>
      </c>
      <c r="N16" s="2"/>
      <c r="O16" s="2">
        <f t="shared" ref="O16:Q16" si="32">2^(-K16)</f>
        <v>6.45313407377702</v>
      </c>
      <c r="P16" s="2">
        <f t="shared" si="32"/>
        <v>8.45614432449103</v>
      </c>
      <c r="Q16" s="2">
        <f t="shared" si="32"/>
        <v>7.67411295460212</v>
      </c>
      <c r="R16" s="2">
        <f t="shared" si="25"/>
        <v>7.52779711762339</v>
      </c>
      <c r="S16" s="11">
        <f t="shared" si="26"/>
        <v>1.00948935567912</v>
      </c>
    </row>
    <row r="17" s="1" customFormat="1" spans="1:19">
      <c r="A17" s="5" t="s">
        <v>24</v>
      </c>
      <c r="B17" s="6">
        <v>24.52</v>
      </c>
      <c r="C17" s="6">
        <v>24.76</v>
      </c>
      <c r="D17" s="6">
        <v>24.97</v>
      </c>
      <c r="E17" s="5">
        <v>20.61</v>
      </c>
      <c r="F17" s="2"/>
      <c r="G17" s="2">
        <f t="shared" si="0"/>
        <v>3.91</v>
      </c>
      <c r="H17" s="2">
        <f t="shared" si="1"/>
        <v>4.15</v>
      </c>
      <c r="I17" s="2">
        <f t="shared" si="2"/>
        <v>4.36</v>
      </c>
      <c r="J17" s="2"/>
      <c r="K17" s="2">
        <f t="shared" ref="K17:M17" si="33">G17-G12</f>
        <v>-1.66</v>
      </c>
      <c r="L17" s="2">
        <f t="shared" si="33"/>
        <v>-1.93</v>
      </c>
      <c r="M17" s="2">
        <f t="shared" si="33"/>
        <v>-1.92</v>
      </c>
      <c r="N17" s="2"/>
      <c r="O17" s="2">
        <f t="shared" ref="O17:Q17" si="34">2^(-K17)</f>
        <v>3.16016524745351</v>
      </c>
      <c r="P17" s="2">
        <f t="shared" si="34"/>
        <v>3.81055199217574</v>
      </c>
      <c r="Q17" s="2">
        <f t="shared" si="34"/>
        <v>3.78423058690239</v>
      </c>
      <c r="R17" s="2">
        <f t="shared" si="25"/>
        <v>3.58498260884388</v>
      </c>
      <c r="S17" s="11">
        <f t="shared" si="26"/>
        <v>0.368137945609928</v>
      </c>
    </row>
    <row r="18" s="1" customFormat="1" spans="1:19">
      <c r="A18" s="5" t="s">
        <v>25</v>
      </c>
      <c r="B18" s="5">
        <v>24.49</v>
      </c>
      <c r="C18" s="5">
        <v>25.11</v>
      </c>
      <c r="D18" s="5">
        <v>24.97</v>
      </c>
      <c r="E18" s="5">
        <v>20.31</v>
      </c>
      <c r="F18" s="2"/>
      <c r="G18" s="2">
        <f t="shared" si="0"/>
        <v>4.18</v>
      </c>
      <c r="H18" s="2">
        <f t="shared" si="1"/>
        <v>4.8</v>
      </c>
      <c r="I18" s="2">
        <f t="shared" si="2"/>
        <v>4.66</v>
      </c>
      <c r="J18" s="2"/>
      <c r="K18" s="2">
        <f t="shared" ref="K18:M18" si="35">G18-G12</f>
        <v>-1.39</v>
      </c>
      <c r="L18" s="2">
        <f t="shared" si="35"/>
        <v>-1.28</v>
      </c>
      <c r="M18" s="2">
        <f t="shared" si="35"/>
        <v>-1.62</v>
      </c>
      <c r="N18" s="2"/>
      <c r="O18" s="2">
        <f t="shared" ref="O18:Q18" si="36">2^(-K18)</f>
        <v>2.62078680771673</v>
      </c>
      <c r="P18" s="2">
        <f t="shared" si="36"/>
        <v>2.42838976879009</v>
      </c>
      <c r="Q18" s="2">
        <f t="shared" si="36"/>
        <v>3.07375036257603</v>
      </c>
      <c r="R18" s="2">
        <f t="shared" si="25"/>
        <v>2.70764231302761</v>
      </c>
      <c r="S18" s="11">
        <f t="shared" si="26"/>
        <v>0.33133137959608</v>
      </c>
    </row>
    <row r="19" s="1" customFormat="1" spans="1:19">
      <c r="A19" s="5" t="s">
        <v>26</v>
      </c>
      <c r="B19" s="7">
        <v>25.09</v>
      </c>
      <c r="C19" s="7">
        <v>25.22</v>
      </c>
      <c r="D19" s="7">
        <v>25.36</v>
      </c>
      <c r="E19" s="5">
        <v>20.29</v>
      </c>
      <c r="F19" s="2"/>
      <c r="G19" s="2">
        <f t="shared" si="0"/>
        <v>4.8</v>
      </c>
      <c r="H19" s="2">
        <f t="shared" si="1"/>
        <v>4.93</v>
      </c>
      <c r="I19" s="2">
        <f t="shared" si="2"/>
        <v>5.07</v>
      </c>
      <c r="J19" s="2"/>
      <c r="K19" s="2">
        <f t="shared" ref="K19:M19" si="37">G19-G12</f>
        <v>-0.77</v>
      </c>
      <c r="L19" s="2">
        <f t="shared" si="37"/>
        <v>-1.15</v>
      </c>
      <c r="M19" s="2">
        <f t="shared" si="37"/>
        <v>-1.21</v>
      </c>
      <c r="N19" s="2"/>
      <c r="O19" s="2">
        <f t="shared" ref="O19:Q19" si="38">2^(-K19)</f>
        <v>1.70526978353591</v>
      </c>
      <c r="P19" s="2">
        <f t="shared" si="38"/>
        <v>2.21913894413569</v>
      </c>
      <c r="Q19" s="2">
        <f t="shared" si="38"/>
        <v>2.31337636781058</v>
      </c>
      <c r="R19" s="2">
        <f t="shared" si="25"/>
        <v>2.07926169849406</v>
      </c>
      <c r="S19" s="11">
        <f t="shared" si="26"/>
        <v>0.327295947646417</v>
      </c>
    </row>
    <row r="20" s="1" customFormat="1" spans="1:1">
      <c r="A20" s="1" t="s">
        <v>27</v>
      </c>
    </row>
    <row r="21" s="1" customFormat="1" spans="1:19">
      <c r="A21" s="1" t="s">
        <v>28</v>
      </c>
      <c r="B21" s="6">
        <v>26.23</v>
      </c>
      <c r="C21" s="6">
        <v>26.45</v>
      </c>
      <c r="D21" s="6">
        <v>26.24</v>
      </c>
      <c r="E21" s="5">
        <v>20.15</v>
      </c>
      <c r="F21" s="2"/>
      <c r="G21" s="2">
        <f t="shared" ref="G21:G28" si="39">B21-E21</f>
        <v>6.08</v>
      </c>
      <c r="H21" s="2">
        <f t="shared" ref="H21:H28" si="40">C21-E21</f>
        <v>6.3</v>
      </c>
      <c r="I21" s="2">
        <f t="shared" ref="I21:I28" si="41">D21-E21</f>
        <v>6.09</v>
      </c>
      <c r="J21" s="2"/>
      <c r="K21" s="2">
        <f t="shared" ref="K21:M21" si="42">G21-G21</f>
        <v>0</v>
      </c>
      <c r="L21" s="2">
        <f t="shared" si="42"/>
        <v>0</v>
      </c>
      <c r="M21" s="2">
        <f t="shared" si="42"/>
        <v>0</v>
      </c>
      <c r="N21" s="2"/>
      <c r="O21" s="2">
        <f t="shared" ref="O21:Q21" si="43">2^(-K21)</f>
        <v>1</v>
      </c>
      <c r="P21" s="2">
        <f t="shared" si="43"/>
        <v>1</v>
      </c>
      <c r="Q21" s="2">
        <f t="shared" si="43"/>
        <v>1</v>
      </c>
      <c r="R21" s="2">
        <v>1</v>
      </c>
      <c r="S21" s="11"/>
    </row>
    <row r="22" s="1" customFormat="1" spans="1:19">
      <c r="A22" s="1" t="s">
        <v>29</v>
      </c>
      <c r="B22" s="6">
        <v>26.44</v>
      </c>
      <c r="C22" s="6">
        <v>26.25</v>
      </c>
      <c r="D22" s="8">
        <v>26.7</v>
      </c>
      <c r="E22" s="5">
        <v>20.04</v>
      </c>
      <c r="F22" s="2"/>
      <c r="G22" s="2">
        <f t="shared" si="39"/>
        <v>6.4</v>
      </c>
      <c r="H22" s="2">
        <f t="shared" si="40"/>
        <v>6.21</v>
      </c>
      <c r="I22" s="2">
        <f t="shared" si="41"/>
        <v>6.66</v>
      </c>
      <c r="J22" s="2"/>
      <c r="K22" s="2">
        <f t="shared" ref="K22:M22" si="44">G22-G21</f>
        <v>0.32</v>
      </c>
      <c r="L22" s="2">
        <f t="shared" si="44"/>
        <v>-0.0899999999999999</v>
      </c>
      <c r="M22" s="2">
        <f t="shared" si="44"/>
        <v>0.57</v>
      </c>
      <c r="N22" s="2"/>
      <c r="O22" s="2">
        <f t="shared" ref="O22:Q22" si="45">2^(-K22)</f>
        <v>0.801069877589622</v>
      </c>
      <c r="P22" s="2">
        <f t="shared" si="45"/>
        <v>1.06437018245336</v>
      </c>
      <c r="Q22" s="2">
        <f t="shared" si="45"/>
        <v>0.673616788432845</v>
      </c>
      <c r="R22" s="2">
        <f t="shared" ref="R22:R24" si="46">AVERAGE(O22:Q22)</f>
        <v>0.846352282825276</v>
      </c>
      <c r="S22" s="11">
        <f t="shared" ref="S22:S24" si="47">STDEV(O22:Q22)</f>
        <v>0.199273495233517</v>
      </c>
    </row>
    <row r="23" s="1" customFormat="1" spans="1:19">
      <c r="A23" s="1" t="s">
        <v>30</v>
      </c>
      <c r="B23" s="6">
        <v>23.79</v>
      </c>
      <c r="C23" s="6">
        <v>24.08</v>
      </c>
      <c r="D23" s="6">
        <v>23.87</v>
      </c>
      <c r="E23" s="5">
        <v>19.92</v>
      </c>
      <c r="F23" s="2"/>
      <c r="G23" s="2">
        <f t="shared" si="39"/>
        <v>3.87</v>
      </c>
      <c r="H23" s="2">
        <f t="shared" si="40"/>
        <v>4.16</v>
      </c>
      <c r="I23" s="2">
        <f t="shared" si="41"/>
        <v>3.95</v>
      </c>
      <c r="J23" s="2"/>
      <c r="K23" s="2">
        <f t="shared" ref="K23:M23" si="48">G23-G21</f>
        <v>-2.21</v>
      </c>
      <c r="L23" s="2">
        <f t="shared" si="48"/>
        <v>-2.14</v>
      </c>
      <c r="M23" s="2">
        <f t="shared" si="48"/>
        <v>-2.14</v>
      </c>
      <c r="N23" s="2"/>
      <c r="O23" s="2">
        <f t="shared" ref="O23:Q23" si="49">2^(-K23)</f>
        <v>4.62675273562116</v>
      </c>
      <c r="P23" s="2">
        <f t="shared" si="49"/>
        <v>4.40762046350646</v>
      </c>
      <c r="Q23" s="2">
        <f t="shared" si="49"/>
        <v>4.40762046350644</v>
      </c>
      <c r="R23" s="2">
        <f t="shared" si="46"/>
        <v>4.48066455421135</v>
      </c>
      <c r="S23" s="11">
        <f t="shared" si="47"/>
        <v>0.126516076293564</v>
      </c>
    </row>
    <row r="24" s="1" customFormat="1" spans="1:19">
      <c r="A24" s="1" t="s">
        <v>31</v>
      </c>
      <c r="B24" s="6">
        <v>25.34</v>
      </c>
      <c r="C24" s="6">
        <v>25.25</v>
      </c>
      <c r="D24" s="6">
        <v>25.78</v>
      </c>
      <c r="E24" s="5">
        <v>20.21</v>
      </c>
      <c r="F24" s="2"/>
      <c r="G24" s="2">
        <f t="shared" si="39"/>
        <v>5.13</v>
      </c>
      <c r="H24" s="2">
        <f t="shared" si="40"/>
        <v>5.04</v>
      </c>
      <c r="I24" s="2">
        <f t="shared" si="41"/>
        <v>5.57</v>
      </c>
      <c r="J24" s="2"/>
      <c r="K24" s="2">
        <f t="shared" ref="K24:M24" si="50">G24-G21</f>
        <v>-0.950000000000003</v>
      </c>
      <c r="L24" s="2">
        <f t="shared" si="50"/>
        <v>-1.26</v>
      </c>
      <c r="M24" s="2">
        <f t="shared" si="50"/>
        <v>-0.52</v>
      </c>
      <c r="N24" s="2"/>
      <c r="O24" s="2">
        <f t="shared" ref="O24:Q24" si="51">2^(-K24)</f>
        <v>1.93187265784969</v>
      </c>
      <c r="P24" s="2">
        <f t="shared" si="51"/>
        <v>2.39495740923786</v>
      </c>
      <c r="Q24" s="2">
        <f t="shared" si="51"/>
        <v>1.43395524801583</v>
      </c>
      <c r="R24" s="2">
        <f t="shared" si="46"/>
        <v>1.92026177170113</v>
      </c>
      <c r="S24" s="11">
        <f t="shared" si="47"/>
        <v>0.480606281665378</v>
      </c>
    </row>
    <row r="25" s="1" customFormat="1" spans="1:20">
      <c r="A25" s="1" t="s">
        <v>32</v>
      </c>
      <c r="B25" s="6">
        <v>26.47</v>
      </c>
      <c r="C25" s="6">
        <v>26.29</v>
      </c>
      <c r="D25" s="6">
        <v>26.67</v>
      </c>
      <c r="E25" s="5">
        <v>20.23</v>
      </c>
      <c r="F25" s="2"/>
      <c r="G25" s="2">
        <f t="shared" si="39"/>
        <v>6.24</v>
      </c>
      <c r="H25" s="2">
        <f t="shared" si="40"/>
        <v>6.06</v>
      </c>
      <c r="I25" s="2">
        <f t="shared" si="41"/>
        <v>6.44</v>
      </c>
      <c r="J25" s="2"/>
      <c r="K25" s="2">
        <f t="shared" ref="K25:M25" si="52">G25-G25</f>
        <v>0</v>
      </c>
      <c r="L25" s="2">
        <f t="shared" si="52"/>
        <v>0</v>
      </c>
      <c r="M25" s="2">
        <f t="shared" si="52"/>
        <v>0</v>
      </c>
      <c r="N25" s="2"/>
      <c r="O25" s="2">
        <f t="shared" ref="O25:Q25" si="53">2^(-K25)</f>
        <v>1</v>
      </c>
      <c r="P25" s="2">
        <f t="shared" si="53"/>
        <v>1</v>
      </c>
      <c r="Q25" s="2">
        <f t="shared" si="53"/>
        <v>1</v>
      </c>
      <c r="R25" s="2">
        <v>1</v>
      </c>
      <c r="S25" s="11"/>
      <c r="T25" s="2"/>
    </row>
    <row r="26" s="1" customFormat="1" spans="1:20">
      <c r="A26" s="1" t="s">
        <v>33</v>
      </c>
      <c r="B26" s="6">
        <v>26.37</v>
      </c>
      <c r="C26" s="6">
        <v>26.28</v>
      </c>
      <c r="D26" s="6">
        <v>26.89</v>
      </c>
      <c r="E26" s="5">
        <v>20.25</v>
      </c>
      <c r="F26" s="2"/>
      <c r="G26" s="2">
        <f t="shared" si="39"/>
        <v>6.12</v>
      </c>
      <c r="H26" s="2">
        <f t="shared" si="40"/>
        <v>6.03</v>
      </c>
      <c r="I26" s="2">
        <f t="shared" si="41"/>
        <v>6.64</v>
      </c>
      <c r="J26" s="2"/>
      <c r="K26" s="2">
        <f t="shared" ref="K26:M26" si="54">G26-G25</f>
        <v>-0.119999999999997</v>
      </c>
      <c r="L26" s="2">
        <f t="shared" si="54"/>
        <v>-0.0299999999999976</v>
      </c>
      <c r="M26" s="2">
        <f t="shared" si="54"/>
        <v>0.199999999999999</v>
      </c>
      <c r="N26" s="2"/>
      <c r="O26" s="2">
        <f t="shared" ref="O26:Q26" si="55">2^(-K26)</f>
        <v>1.08673486252606</v>
      </c>
      <c r="P26" s="2">
        <f t="shared" si="55"/>
        <v>1.02101212570719</v>
      </c>
      <c r="Q26" s="2">
        <f t="shared" si="55"/>
        <v>0.870550563296125</v>
      </c>
      <c r="R26" s="2">
        <f t="shared" ref="R26:R28" si="56">AVERAGE(O26:Q26)</f>
        <v>0.992765850509791</v>
      </c>
      <c r="S26" s="11">
        <f t="shared" ref="S26:S28" si="57">STDEV(O26:Q26)</f>
        <v>0.110825546943291</v>
      </c>
      <c r="T26" s="2"/>
    </row>
    <row r="27" s="1" customFormat="1" spans="1:20">
      <c r="A27" s="1" t="s">
        <v>34</v>
      </c>
      <c r="B27" s="6">
        <v>24.67</v>
      </c>
      <c r="C27" s="6">
        <v>24.16</v>
      </c>
      <c r="D27" s="6">
        <v>24.78</v>
      </c>
      <c r="E27" s="5">
        <v>20.51</v>
      </c>
      <c r="F27" s="2"/>
      <c r="G27" s="2">
        <f t="shared" si="39"/>
        <v>4.16</v>
      </c>
      <c r="H27" s="2">
        <f t="shared" si="40"/>
        <v>3.65</v>
      </c>
      <c r="I27" s="2">
        <f t="shared" si="41"/>
        <v>4.27</v>
      </c>
      <c r="J27" s="2"/>
      <c r="K27" s="2">
        <f t="shared" ref="K27:M27" si="58">G27-G25</f>
        <v>-2.08</v>
      </c>
      <c r="L27" s="2">
        <f t="shared" si="58"/>
        <v>-2.41</v>
      </c>
      <c r="M27" s="2">
        <f t="shared" si="58"/>
        <v>-2.17</v>
      </c>
      <c r="N27" s="2"/>
      <c r="O27" s="2">
        <f t="shared" ref="O27:Q27" si="59">2^(-K27)</f>
        <v>4.22807216224552</v>
      </c>
      <c r="P27" s="2">
        <f t="shared" si="59"/>
        <v>5.31474325638605</v>
      </c>
      <c r="Q27" s="2">
        <f t="shared" si="59"/>
        <v>4.50023393875524</v>
      </c>
      <c r="R27" s="2">
        <f t="shared" si="56"/>
        <v>4.68101645246227</v>
      </c>
      <c r="S27" s="11">
        <f t="shared" si="57"/>
        <v>0.565442529932811</v>
      </c>
      <c r="T27" s="2"/>
    </row>
    <row r="28" s="1" customFormat="1" spans="1:20">
      <c r="A28" s="1" t="s">
        <v>35</v>
      </c>
      <c r="B28" s="6">
        <v>20.32</v>
      </c>
      <c r="C28" s="6">
        <v>20.15</v>
      </c>
      <c r="D28" s="6">
        <v>20.56</v>
      </c>
      <c r="E28" s="5">
        <v>20.89</v>
      </c>
      <c r="F28" s="2"/>
      <c r="G28" s="2">
        <f t="shared" si="39"/>
        <v>-0.57</v>
      </c>
      <c r="H28" s="2">
        <f t="shared" si="40"/>
        <v>-0.740000000000002</v>
      </c>
      <c r="I28" s="2">
        <f t="shared" si="41"/>
        <v>-0.330000000000002</v>
      </c>
      <c r="J28" s="2"/>
      <c r="K28" s="2">
        <f t="shared" ref="K28:M28" si="60">G28-G25</f>
        <v>-6.81</v>
      </c>
      <c r="L28" s="2">
        <f t="shared" si="60"/>
        <v>-6.8</v>
      </c>
      <c r="M28" s="2">
        <f t="shared" si="60"/>
        <v>-6.77</v>
      </c>
      <c r="N28" s="2"/>
      <c r="O28" s="2">
        <f t="shared" ref="O28:Q28" si="61">2^(-K28)</f>
        <v>112.205532328452</v>
      </c>
      <c r="P28" s="2">
        <f t="shared" si="61"/>
        <v>111.430472101904</v>
      </c>
      <c r="Q28" s="2">
        <f t="shared" si="61"/>
        <v>109.137266146299</v>
      </c>
      <c r="R28" s="2">
        <f t="shared" si="56"/>
        <v>110.924423525552</v>
      </c>
      <c r="S28" s="11">
        <f t="shared" si="57"/>
        <v>1.59550249525286</v>
      </c>
      <c r="T28" s="2"/>
    </row>
    <row r="29" s="1" customFormat="1" spans="1:1">
      <c r="A29" s="1" t="s">
        <v>36</v>
      </c>
    </row>
    <row r="30" s="1" customFormat="1" spans="1:20">
      <c r="A30" s="5" t="s">
        <v>37</v>
      </c>
      <c r="B30" s="6">
        <v>27.14</v>
      </c>
      <c r="C30" s="6">
        <v>27.25</v>
      </c>
      <c r="D30" s="6">
        <v>27.12</v>
      </c>
      <c r="E30" s="5">
        <v>20.67</v>
      </c>
      <c r="F30" s="2"/>
      <c r="G30" s="2">
        <f t="shared" ref="G30:G34" si="62">B30-E30</f>
        <v>6.47</v>
      </c>
      <c r="H30" s="2">
        <f t="shared" ref="H30:H34" si="63">C30-E30</f>
        <v>6.58</v>
      </c>
      <c r="I30" s="2">
        <f t="shared" ref="I30:I34" si="64">D30-E30</f>
        <v>6.45</v>
      </c>
      <c r="J30" s="2"/>
      <c r="K30" s="2">
        <f t="shared" ref="K30:M30" si="65">G30-G30</f>
        <v>0</v>
      </c>
      <c r="L30" s="2">
        <f t="shared" si="65"/>
        <v>0</v>
      </c>
      <c r="M30" s="2">
        <f t="shared" si="65"/>
        <v>0</v>
      </c>
      <c r="N30" s="2"/>
      <c r="O30" s="2">
        <f t="shared" ref="O30:Q30" si="66">2^(-K30)</f>
        <v>1</v>
      </c>
      <c r="P30" s="2">
        <f t="shared" si="66"/>
        <v>1</v>
      </c>
      <c r="Q30" s="2">
        <f t="shared" si="66"/>
        <v>1</v>
      </c>
      <c r="R30" s="2">
        <v>1</v>
      </c>
      <c r="S30" s="11"/>
      <c r="T30" s="2"/>
    </row>
    <row r="31" s="1" customFormat="1" spans="1:20">
      <c r="A31" s="5" t="s">
        <v>38</v>
      </c>
      <c r="B31" s="6">
        <v>25.86</v>
      </c>
      <c r="C31" s="6">
        <v>25.71</v>
      </c>
      <c r="D31" s="6">
        <v>25.88</v>
      </c>
      <c r="E31" s="5">
        <v>20.78</v>
      </c>
      <c r="F31" s="2"/>
      <c r="G31" s="2">
        <f t="shared" si="62"/>
        <v>5.08</v>
      </c>
      <c r="H31" s="2">
        <f t="shared" si="63"/>
        <v>4.93</v>
      </c>
      <c r="I31" s="2">
        <f t="shared" si="64"/>
        <v>5.1</v>
      </c>
      <c r="J31" s="2"/>
      <c r="K31" s="2">
        <f t="shared" ref="K31:M31" si="67">G31-G30</f>
        <v>-1.39</v>
      </c>
      <c r="L31" s="2">
        <f t="shared" si="67"/>
        <v>-1.65</v>
      </c>
      <c r="M31" s="2">
        <f t="shared" si="67"/>
        <v>-1.35</v>
      </c>
      <c r="N31" s="2"/>
      <c r="O31" s="2">
        <f t="shared" ref="O31:Q31" si="68">2^(-K31)</f>
        <v>2.62078680771673</v>
      </c>
      <c r="P31" s="2">
        <f t="shared" si="68"/>
        <v>3.138336391587</v>
      </c>
      <c r="Q31" s="2">
        <f t="shared" si="68"/>
        <v>2.54912125463853</v>
      </c>
      <c r="R31" s="2">
        <f t="shared" ref="R31:R34" si="69">AVERAGE(O31:Q31)</f>
        <v>2.76941481798075</v>
      </c>
      <c r="S31" s="11">
        <f t="shared" ref="S31:S34" si="70">STDEV(O31:Q31)</f>
        <v>0.321498574613612</v>
      </c>
      <c r="T31" s="2"/>
    </row>
    <row r="32" s="1" customFormat="1" spans="1:20">
      <c r="A32" s="5" t="s">
        <v>39</v>
      </c>
      <c r="B32" s="6">
        <v>22.03</v>
      </c>
      <c r="C32" s="6">
        <v>22.16</v>
      </c>
      <c r="D32" s="6">
        <v>22.12</v>
      </c>
      <c r="E32" s="5">
        <v>20.63</v>
      </c>
      <c r="F32" s="2"/>
      <c r="G32" s="2">
        <f t="shared" si="62"/>
        <v>1.4</v>
      </c>
      <c r="H32" s="2">
        <f t="shared" si="63"/>
        <v>1.53</v>
      </c>
      <c r="I32" s="2">
        <f t="shared" si="64"/>
        <v>1.49</v>
      </c>
      <c r="J32" s="2"/>
      <c r="K32" s="2">
        <f t="shared" ref="K32:M32" si="71">G32-G30</f>
        <v>-5.07</v>
      </c>
      <c r="L32" s="2">
        <f t="shared" si="71"/>
        <v>-5.05</v>
      </c>
      <c r="M32" s="2">
        <f t="shared" si="71"/>
        <v>-4.96</v>
      </c>
      <c r="N32" s="2"/>
      <c r="O32" s="2">
        <f t="shared" ref="O32:Q32" si="72">2^(-K32)</f>
        <v>33.5909338759381</v>
      </c>
      <c r="P32" s="2">
        <f t="shared" si="72"/>
        <v>33.128477562924</v>
      </c>
      <c r="Q32" s="2">
        <f t="shared" si="72"/>
        <v>31.1249583171931</v>
      </c>
      <c r="R32" s="2">
        <f t="shared" si="69"/>
        <v>32.6147899186851</v>
      </c>
      <c r="S32" s="11">
        <f t="shared" si="70"/>
        <v>1.31078797330642</v>
      </c>
      <c r="T32" s="2"/>
    </row>
    <row r="33" s="1" customFormat="1" spans="1:20">
      <c r="A33" s="5" t="s">
        <v>40</v>
      </c>
      <c r="B33" s="6">
        <v>22.49</v>
      </c>
      <c r="C33" s="6">
        <v>22.54</v>
      </c>
      <c r="D33" s="6">
        <v>22.55</v>
      </c>
      <c r="E33" s="5">
        <v>20.51</v>
      </c>
      <c r="F33" s="2"/>
      <c r="G33" s="2">
        <f t="shared" si="62"/>
        <v>1.98</v>
      </c>
      <c r="H33" s="2">
        <f t="shared" si="63"/>
        <v>2.03</v>
      </c>
      <c r="I33" s="2">
        <f t="shared" si="64"/>
        <v>2.04</v>
      </c>
      <c r="J33" s="2"/>
      <c r="K33" s="2">
        <f t="shared" ref="K33:M33" si="73">G33-G30</f>
        <v>-4.49</v>
      </c>
      <c r="L33" s="2">
        <f t="shared" si="73"/>
        <v>-4.55</v>
      </c>
      <c r="M33" s="2">
        <f t="shared" si="73"/>
        <v>-4.41</v>
      </c>
      <c r="N33" s="2"/>
      <c r="O33" s="2">
        <f t="shared" ref="O33:Q33" si="74">2^(-K33)</f>
        <v>22.471118011808</v>
      </c>
      <c r="P33" s="2">
        <f t="shared" si="74"/>
        <v>23.42537113513</v>
      </c>
      <c r="Q33" s="2">
        <f t="shared" si="74"/>
        <v>21.2589730255442</v>
      </c>
      <c r="R33" s="2">
        <f t="shared" si="69"/>
        <v>22.3851540574941</v>
      </c>
      <c r="S33" s="11">
        <f t="shared" si="70"/>
        <v>1.08575436604475</v>
      </c>
      <c r="T33" s="2"/>
    </row>
    <row r="34" s="1" customFormat="1" spans="1:20">
      <c r="A34" s="5" t="s">
        <v>41</v>
      </c>
      <c r="B34" s="6">
        <v>24.02</v>
      </c>
      <c r="C34" s="6">
        <v>24.11</v>
      </c>
      <c r="D34" s="6">
        <v>24.27</v>
      </c>
      <c r="E34" s="5">
        <v>20.94</v>
      </c>
      <c r="F34" s="2"/>
      <c r="G34" s="2">
        <f t="shared" si="62"/>
        <v>3.08</v>
      </c>
      <c r="H34" s="2">
        <f t="shared" si="63"/>
        <v>3.17</v>
      </c>
      <c r="I34" s="2">
        <f t="shared" si="64"/>
        <v>3.33</v>
      </c>
      <c r="J34" s="2"/>
      <c r="K34" s="2">
        <f t="shared" ref="K34:M34" si="75">G34-G30</f>
        <v>-3.39</v>
      </c>
      <c r="L34" s="2">
        <f t="shared" si="75"/>
        <v>-3.41</v>
      </c>
      <c r="M34" s="2">
        <f t="shared" si="75"/>
        <v>-3.12</v>
      </c>
      <c r="N34" s="2"/>
      <c r="O34" s="2">
        <f t="shared" ref="O34:Q34" si="76">2^(-K34)</f>
        <v>10.4831472308669</v>
      </c>
      <c r="P34" s="2">
        <f t="shared" si="76"/>
        <v>10.6294865127721</v>
      </c>
      <c r="Q34" s="2">
        <f t="shared" si="76"/>
        <v>8.69387890020847</v>
      </c>
      <c r="R34" s="2">
        <f t="shared" si="69"/>
        <v>9.93550421461582</v>
      </c>
      <c r="S34" s="11">
        <f t="shared" si="70"/>
        <v>1.07776568065141</v>
      </c>
      <c r="T34" s="2"/>
    </row>
    <row r="35" s="1" customFormat="1" spans="1:1">
      <c r="A35" s="1" t="s">
        <v>42</v>
      </c>
    </row>
    <row r="36" s="1" customFormat="1" spans="1:20">
      <c r="A36" s="5" t="s">
        <v>37</v>
      </c>
      <c r="B36" s="6">
        <v>27.11</v>
      </c>
      <c r="C36" s="6">
        <v>27.43</v>
      </c>
      <c r="D36" s="6">
        <v>27.63</v>
      </c>
      <c r="E36" s="5">
        <v>20.69</v>
      </c>
      <c r="F36" s="2"/>
      <c r="G36" s="2">
        <f t="shared" ref="G36:G40" si="77">B36-E36</f>
        <v>6.42</v>
      </c>
      <c r="H36" s="2">
        <f t="shared" ref="H36:H40" si="78">C36-E36</f>
        <v>6.74</v>
      </c>
      <c r="I36" s="2">
        <f t="shared" ref="I36:I40" si="79">D36-E36</f>
        <v>6.94</v>
      </c>
      <c r="J36" s="2"/>
      <c r="K36" s="2">
        <f t="shared" ref="K36:M36" si="80">G36-G36</f>
        <v>0</v>
      </c>
      <c r="L36" s="2">
        <f t="shared" si="80"/>
        <v>0</v>
      </c>
      <c r="M36" s="2">
        <f t="shared" si="80"/>
        <v>0</v>
      </c>
      <c r="N36" s="2"/>
      <c r="O36" s="2">
        <f t="shared" ref="O36:Q36" si="81">2^(-K36)</f>
        <v>1</v>
      </c>
      <c r="P36" s="2">
        <f t="shared" si="81"/>
        <v>1</v>
      </c>
      <c r="Q36" s="2">
        <f t="shared" si="81"/>
        <v>1</v>
      </c>
      <c r="R36" s="2">
        <v>1</v>
      </c>
      <c r="S36" s="11"/>
      <c r="T36" s="2"/>
    </row>
    <row r="37" s="1" customFormat="1" spans="1:20">
      <c r="A37" s="5" t="s">
        <v>38</v>
      </c>
      <c r="B37" s="6">
        <v>23.01</v>
      </c>
      <c r="C37" s="6">
        <v>23.33</v>
      </c>
      <c r="D37" s="6">
        <v>23.42</v>
      </c>
      <c r="E37" s="5">
        <v>21.06</v>
      </c>
      <c r="F37" s="2"/>
      <c r="G37" s="2">
        <f t="shared" si="77"/>
        <v>1.95</v>
      </c>
      <c r="H37" s="2">
        <f t="shared" si="78"/>
        <v>2.27</v>
      </c>
      <c r="I37" s="2">
        <f t="shared" si="79"/>
        <v>2.36</v>
      </c>
      <c r="J37" s="2"/>
      <c r="K37" s="2">
        <f t="shared" ref="K37:M37" si="82">G37-G36</f>
        <v>-4.47</v>
      </c>
      <c r="L37" s="2">
        <f t="shared" si="82"/>
        <v>-4.47</v>
      </c>
      <c r="M37" s="2">
        <f t="shared" si="82"/>
        <v>-4.57999999999999</v>
      </c>
      <c r="N37" s="2"/>
      <c r="O37" s="2">
        <f t="shared" ref="O37:Q37" si="83">2^(-K37)</f>
        <v>22.1617514897747</v>
      </c>
      <c r="P37" s="2">
        <f t="shared" si="83"/>
        <v>22.1617514897748</v>
      </c>
      <c r="Q37" s="2">
        <f t="shared" si="83"/>
        <v>23.9175879781589</v>
      </c>
      <c r="R37" s="2">
        <f t="shared" ref="R37:R40" si="84">AVERAGE(O37:Q37)</f>
        <v>22.7470303192361</v>
      </c>
      <c r="S37" s="11">
        <f t="shared" ref="S37:S40" si="85">STDEV(O37:Q37)</f>
        <v>1.01373266922157</v>
      </c>
      <c r="T37" s="2"/>
    </row>
    <row r="38" s="1" customFormat="1" spans="1:20">
      <c r="A38" s="5" t="s">
        <v>39</v>
      </c>
      <c r="B38" s="6">
        <v>25.16</v>
      </c>
      <c r="C38" s="6">
        <v>25.21</v>
      </c>
      <c r="D38" s="6">
        <v>25.52</v>
      </c>
      <c r="E38" s="5">
        <v>20.63</v>
      </c>
      <c r="F38" s="2"/>
      <c r="G38" s="2">
        <f t="shared" si="77"/>
        <v>4.53</v>
      </c>
      <c r="H38" s="2">
        <f t="shared" si="78"/>
        <v>4.58</v>
      </c>
      <c r="I38" s="2">
        <f t="shared" si="79"/>
        <v>4.89</v>
      </c>
      <c r="J38" s="2"/>
      <c r="K38" s="2">
        <f t="shared" ref="K38:M38" si="86">G38-G36</f>
        <v>-1.89</v>
      </c>
      <c r="L38" s="2">
        <f t="shared" si="86"/>
        <v>-2.16</v>
      </c>
      <c r="M38" s="2">
        <f t="shared" si="86"/>
        <v>-2.05</v>
      </c>
      <c r="N38" s="2"/>
      <c r="O38" s="2">
        <f t="shared" ref="O38:Q38" si="87">2^(-K38)</f>
        <v>3.70635224756148</v>
      </c>
      <c r="P38" s="2">
        <f t="shared" si="87"/>
        <v>4.46914855228887</v>
      </c>
      <c r="Q38" s="2">
        <f t="shared" si="87"/>
        <v>4.1410596953655</v>
      </c>
      <c r="R38" s="2">
        <f t="shared" si="84"/>
        <v>4.10552016507195</v>
      </c>
      <c r="S38" s="11">
        <f t="shared" si="85"/>
        <v>0.382638006850543</v>
      </c>
      <c r="T38" s="2"/>
    </row>
    <row r="39" s="1" customFormat="1" spans="1:20">
      <c r="A39" s="5" t="s">
        <v>40</v>
      </c>
      <c r="B39" s="6">
        <v>22.33</v>
      </c>
      <c r="C39" s="6">
        <v>22.56</v>
      </c>
      <c r="D39" s="6">
        <v>22.85</v>
      </c>
      <c r="E39" s="5">
        <v>20.94</v>
      </c>
      <c r="F39" s="2"/>
      <c r="G39" s="2">
        <f t="shared" si="77"/>
        <v>1.39</v>
      </c>
      <c r="H39" s="2">
        <f t="shared" si="78"/>
        <v>1.62</v>
      </c>
      <c r="I39" s="2">
        <f t="shared" si="79"/>
        <v>1.91</v>
      </c>
      <c r="J39" s="2"/>
      <c r="K39" s="2">
        <f t="shared" ref="K39:M39" si="88">G39-G36</f>
        <v>-5.03</v>
      </c>
      <c r="L39" s="2">
        <f t="shared" si="88"/>
        <v>-5.12</v>
      </c>
      <c r="M39" s="2">
        <f t="shared" si="88"/>
        <v>-5.03</v>
      </c>
      <c r="N39" s="2"/>
      <c r="O39" s="2">
        <f t="shared" ref="O39:Q39" si="89">2^(-K39)</f>
        <v>32.6723880226302</v>
      </c>
      <c r="P39" s="2">
        <f t="shared" si="89"/>
        <v>34.7755156008339</v>
      </c>
      <c r="Q39" s="2">
        <f t="shared" si="89"/>
        <v>32.6723880226301</v>
      </c>
      <c r="R39" s="2">
        <f t="shared" si="84"/>
        <v>33.3734305486981</v>
      </c>
      <c r="S39" s="11">
        <f t="shared" si="85"/>
        <v>1.21424127341604</v>
      </c>
      <c r="T39" s="2"/>
    </row>
    <row r="40" s="1" customFormat="1" spans="1:20">
      <c r="A40" s="5" t="s">
        <v>41</v>
      </c>
      <c r="B40" s="6">
        <v>24.15</v>
      </c>
      <c r="C40" s="6">
        <v>24.42</v>
      </c>
      <c r="D40" s="6">
        <v>24.51</v>
      </c>
      <c r="E40" s="5">
        <v>20.99</v>
      </c>
      <c r="F40" s="2"/>
      <c r="G40" s="2">
        <f t="shared" si="77"/>
        <v>3.16</v>
      </c>
      <c r="H40" s="2">
        <f t="shared" si="78"/>
        <v>3.43</v>
      </c>
      <c r="I40" s="2">
        <f t="shared" si="79"/>
        <v>3.52</v>
      </c>
      <c r="J40" s="2"/>
      <c r="K40" s="2">
        <f t="shared" ref="K40:M40" si="90">G40-G36</f>
        <v>-3.26</v>
      </c>
      <c r="L40" s="2">
        <f t="shared" si="90"/>
        <v>-3.30999999999999</v>
      </c>
      <c r="M40" s="2">
        <f t="shared" si="90"/>
        <v>-3.41999999999999</v>
      </c>
      <c r="N40" s="2"/>
      <c r="O40" s="2">
        <f t="shared" ref="O40:Q40" si="91">2^(-K40)</f>
        <v>9.57982963695142</v>
      </c>
      <c r="P40" s="2">
        <f t="shared" si="91"/>
        <v>9.91766159951186</v>
      </c>
      <c r="Q40" s="2">
        <f t="shared" si="91"/>
        <v>10.7034204382889</v>
      </c>
      <c r="R40" s="2">
        <f t="shared" si="84"/>
        <v>10.0669705582507</v>
      </c>
      <c r="S40" s="11">
        <f t="shared" si="85"/>
        <v>0.576484124744375</v>
      </c>
      <c r="T40" s="2"/>
    </row>
    <row r="41" s="1" customFormat="1" spans="1:20">
      <c r="A41" s="1" t="s">
        <v>43</v>
      </c>
      <c r="B41" s="9"/>
      <c r="C41" s="9"/>
      <c r="D41" s="9"/>
      <c r="E41" s="5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11"/>
      <c r="T41" s="2"/>
    </row>
    <row r="42" s="1" customFormat="1" spans="1:20">
      <c r="A42" s="5" t="s">
        <v>37</v>
      </c>
      <c r="B42" s="6">
        <v>26.27</v>
      </c>
      <c r="C42" s="6">
        <v>26.31</v>
      </c>
      <c r="D42" s="6">
        <v>26.82</v>
      </c>
      <c r="E42" s="5">
        <v>21.25</v>
      </c>
      <c r="F42" s="2"/>
      <c r="G42" s="2">
        <f t="shared" ref="G42:G46" si="92">B42-E42</f>
        <v>5.02</v>
      </c>
      <c r="H42" s="2">
        <f t="shared" ref="H42:H46" si="93">C42-E42</f>
        <v>5.06</v>
      </c>
      <c r="I42" s="2">
        <f t="shared" ref="I42:I46" si="94">D42-E42</f>
        <v>5.57</v>
      </c>
      <c r="J42" s="2"/>
      <c r="K42" s="2">
        <f t="shared" ref="K42:M42" si="95">G42-G42</f>
        <v>0</v>
      </c>
      <c r="L42" s="2">
        <f t="shared" si="95"/>
        <v>0</v>
      </c>
      <c r="M42" s="2">
        <f t="shared" si="95"/>
        <v>0</v>
      </c>
      <c r="N42" s="2"/>
      <c r="O42" s="2">
        <f t="shared" ref="O42:Q42" si="96">2^(-K42)</f>
        <v>1</v>
      </c>
      <c r="P42" s="2">
        <f t="shared" si="96"/>
        <v>1</v>
      </c>
      <c r="Q42" s="2">
        <f t="shared" si="96"/>
        <v>1</v>
      </c>
      <c r="R42" s="2">
        <v>1</v>
      </c>
      <c r="S42" s="11"/>
      <c r="T42" s="2"/>
    </row>
    <row r="43" s="1" customFormat="1" spans="1:20">
      <c r="A43" s="5" t="s">
        <v>38</v>
      </c>
      <c r="B43" s="6">
        <v>23.58</v>
      </c>
      <c r="C43" s="6">
        <v>23.99</v>
      </c>
      <c r="D43" s="6">
        <v>24.14</v>
      </c>
      <c r="E43" s="5">
        <v>21.01</v>
      </c>
      <c r="F43" s="2"/>
      <c r="G43" s="2">
        <f t="shared" si="92"/>
        <v>2.57</v>
      </c>
      <c r="H43" s="2">
        <f t="shared" si="93"/>
        <v>2.98</v>
      </c>
      <c r="I43" s="2">
        <f t="shared" si="94"/>
        <v>3.13</v>
      </c>
      <c r="J43" s="2"/>
      <c r="K43" s="2">
        <f t="shared" ref="K43:M43" si="97">G43-G42</f>
        <v>-2.45</v>
      </c>
      <c r="L43" s="2">
        <f t="shared" si="97"/>
        <v>-2.08</v>
      </c>
      <c r="M43" s="2">
        <f t="shared" si="97"/>
        <v>-2.44</v>
      </c>
      <c r="N43" s="2"/>
      <c r="O43" s="2">
        <f t="shared" ref="O43:Q43" si="98">2^(-K43)</f>
        <v>5.46416102701759</v>
      </c>
      <c r="P43" s="2">
        <f t="shared" si="98"/>
        <v>4.22807216224553</v>
      </c>
      <c r="Q43" s="2">
        <f t="shared" si="98"/>
        <v>5.42641730979069</v>
      </c>
      <c r="R43" s="2">
        <f t="shared" ref="R43:R46" si="99">AVERAGE(O43:Q43)</f>
        <v>5.03955016635127</v>
      </c>
      <c r="S43" s="11">
        <f t="shared" ref="S43:S46" si="100">STDEV(O43:Q43)</f>
        <v>0.703013911959149</v>
      </c>
      <c r="T43" s="2"/>
    </row>
    <row r="44" s="1" customFormat="1" spans="1:20">
      <c r="A44" s="5" t="s">
        <v>39</v>
      </c>
      <c r="B44" s="6">
        <v>19.98</v>
      </c>
      <c r="C44" s="6">
        <v>20.08</v>
      </c>
      <c r="D44" s="6">
        <v>20.51</v>
      </c>
      <c r="E44" s="5">
        <v>21.22</v>
      </c>
      <c r="F44" s="2"/>
      <c r="G44" s="2">
        <f t="shared" si="92"/>
        <v>-1.24</v>
      </c>
      <c r="H44" s="2">
        <f t="shared" si="93"/>
        <v>-1.14</v>
      </c>
      <c r="I44" s="2">
        <f t="shared" si="94"/>
        <v>-0.709999999999997</v>
      </c>
      <c r="J44" s="2"/>
      <c r="K44" s="2">
        <f t="shared" ref="K44:M44" si="101">G44-G42</f>
        <v>-6.26</v>
      </c>
      <c r="L44" s="2">
        <f t="shared" si="101"/>
        <v>-6.2</v>
      </c>
      <c r="M44" s="2">
        <f t="shared" si="101"/>
        <v>-6.28</v>
      </c>
      <c r="N44" s="2"/>
      <c r="O44" s="2">
        <f t="shared" ref="O44:Q44" si="102">2^(-K44)</f>
        <v>76.6386370956113</v>
      </c>
      <c r="P44" s="2">
        <f t="shared" si="102"/>
        <v>73.5166947198102</v>
      </c>
      <c r="Q44" s="2">
        <f t="shared" si="102"/>
        <v>77.7084726012829</v>
      </c>
      <c r="R44" s="2">
        <f t="shared" si="99"/>
        <v>75.9546014722348</v>
      </c>
      <c r="S44" s="11">
        <f t="shared" si="100"/>
        <v>2.17799885271708</v>
      </c>
      <c r="T44" s="2"/>
    </row>
    <row r="45" s="1" customFormat="1" spans="1:20">
      <c r="A45" s="5" t="s">
        <v>40</v>
      </c>
      <c r="B45" s="6">
        <v>20.88</v>
      </c>
      <c r="C45" s="6">
        <v>20.95</v>
      </c>
      <c r="D45" s="6">
        <v>21.57</v>
      </c>
      <c r="E45" s="5">
        <v>20.81</v>
      </c>
      <c r="F45" s="2"/>
      <c r="G45" s="2">
        <f t="shared" si="92"/>
        <v>0.0700000000000003</v>
      </c>
      <c r="H45" s="2">
        <f t="shared" si="93"/>
        <v>0.140000000000001</v>
      </c>
      <c r="I45" s="2">
        <f t="shared" si="94"/>
        <v>0.760000000000002</v>
      </c>
      <c r="J45" s="2"/>
      <c r="K45" s="2">
        <f t="shared" ref="K45:M45" si="103">G45-G42</f>
        <v>-4.95</v>
      </c>
      <c r="L45" s="2">
        <f t="shared" si="103"/>
        <v>-4.92</v>
      </c>
      <c r="M45" s="2">
        <f t="shared" si="103"/>
        <v>-4.81</v>
      </c>
      <c r="N45" s="2"/>
      <c r="O45" s="2">
        <f t="shared" ref="O45:Q45" si="104">2^(-K45)</f>
        <v>30.909962525595</v>
      </c>
      <c r="P45" s="2">
        <f t="shared" si="104"/>
        <v>30.273844695219</v>
      </c>
      <c r="Q45" s="2">
        <f t="shared" si="104"/>
        <v>28.0513830821131</v>
      </c>
      <c r="R45" s="2">
        <f t="shared" si="99"/>
        <v>29.745063434309</v>
      </c>
      <c r="S45" s="11">
        <f t="shared" si="100"/>
        <v>1.50085852933962</v>
      </c>
      <c r="T45" s="2"/>
    </row>
    <row r="46" s="1" customFormat="1" spans="1:20">
      <c r="A46" s="5" t="s">
        <v>41</v>
      </c>
      <c r="B46" s="6">
        <v>22.62</v>
      </c>
      <c r="C46" s="6">
        <v>22.43</v>
      </c>
      <c r="D46" s="6">
        <v>23.25</v>
      </c>
      <c r="E46" s="5">
        <v>21.15</v>
      </c>
      <c r="F46" s="2"/>
      <c r="G46" s="2">
        <f t="shared" si="92"/>
        <v>1.47</v>
      </c>
      <c r="H46" s="2">
        <f t="shared" si="93"/>
        <v>1.28</v>
      </c>
      <c r="I46" s="2">
        <f t="shared" si="94"/>
        <v>2.1</v>
      </c>
      <c r="J46" s="2"/>
      <c r="K46" s="2">
        <f t="shared" ref="K46:M46" si="105">G46-G42</f>
        <v>-3.55</v>
      </c>
      <c r="L46" s="2">
        <f t="shared" si="105"/>
        <v>-3.78</v>
      </c>
      <c r="M46" s="2">
        <f t="shared" si="105"/>
        <v>-3.47</v>
      </c>
      <c r="N46" s="2"/>
      <c r="O46" s="2">
        <f t="shared" ref="O46:Q46" si="106">2^(-K46)</f>
        <v>11.712685567565</v>
      </c>
      <c r="P46" s="2">
        <f t="shared" si="106"/>
        <v>13.737046983004</v>
      </c>
      <c r="Q46" s="2">
        <f t="shared" si="106"/>
        <v>11.0808757448874</v>
      </c>
      <c r="R46" s="2">
        <f t="shared" si="99"/>
        <v>12.1768694318188</v>
      </c>
      <c r="S46" s="11">
        <f t="shared" si="100"/>
        <v>1.3875919452147</v>
      </c>
      <c r="T46" s="2"/>
    </row>
    <row r="47" s="1" customFormat="1" spans="1:1">
      <c r="A47" s="1" t="s">
        <v>44</v>
      </c>
    </row>
    <row r="48" s="1" customFormat="1" spans="1:20">
      <c r="A48" s="5" t="s">
        <v>37</v>
      </c>
      <c r="B48" s="6">
        <v>27.14</v>
      </c>
      <c r="C48" s="6">
        <v>27.25</v>
      </c>
      <c r="D48" s="6">
        <v>27.12</v>
      </c>
      <c r="E48" s="5">
        <v>20.67</v>
      </c>
      <c r="F48" s="2"/>
      <c r="G48" s="2">
        <f t="shared" ref="G48:G52" si="107">B48-E48</f>
        <v>6.47</v>
      </c>
      <c r="H48" s="2">
        <f t="shared" ref="H48:H52" si="108">C48-E48</f>
        <v>6.58</v>
      </c>
      <c r="I48" s="2">
        <f t="shared" ref="I48:I52" si="109">D48-E48</f>
        <v>6.45</v>
      </c>
      <c r="J48" s="2"/>
      <c r="K48" s="2">
        <f t="shared" ref="K48:M48" si="110">G48-G48</f>
        <v>0</v>
      </c>
      <c r="L48" s="2">
        <f t="shared" si="110"/>
        <v>0</v>
      </c>
      <c r="M48" s="2">
        <f t="shared" si="110"/>
        <v>0</v>
      </c>
      <c r="N48" s="2"/>
      <c r="O48" s="2">
        <f t="shared" ref="O48:Q48" si="111">2^(-K48)</f>
        <v>1</v>
      </c>
      <c r="P48" s="2">
        <f t="shared" si="111"/>
        <v>1</v>
      </c>
      <c r="Q48" s="2">
        <f t="shared" si="111"/>
        <v>1</v>
      </c>
      <c r="R48" s="2">
        <v>1</v>
      </c>
      <c r="S48" s="11"/>
      <c r="T48" s="2"/>
    </row>
    <row r="49" s="1" customFormat="1" spans="1:20">
      <c r="A49" s="5" t="s">
        <v>39</v>
      </c>
      <c r="B49" s="6">
        <v>25.41</v>
      </c>
      <c r="C49" s="6">
        <v>25.26</v>
      </c>
      <c r="D49" s="6">
        <v>25.73</v>
      </c>
      <c r="E49" s="5">
        <v>20.82</v>
      </c>
      <c r="F49" s="2"/>
      <c r="G49" s="2">
        <f t="shared" si="107"/>
        <v>4.59</v>
      </c>
      <c r="H49" s="2">
        <f t="shared" si="108"/>
        <v>4.44</v>
      </c>
      <c r="I49" s="2">
        <f t="shared" si="109"/>
        <v>4.91</v>
      </c>
      <c r="J49" s="2"/>
      <c r="K49" s="2">
        <f t="shared" ref="K49:M49" si="112">G49-G48</f>
        <v>-1.88</v>
      </c>
      <c r="L49" s="2">
        <f t="shared" si="112"/>
        <v>-2.14</v>
      </c>
      <c r="M49" s="2">
        <f t="shared" si="112"/>
        <v>-1.54</v>
      </c>
      <c r="N49" s="2"/>
      <c r="O49" s="2">
        <f t="shared" ref="O49:Q49" si="113">2^(-K49)</f>
        <v>3.6807506024995</v>
      </c>
      <c r="P49" s="2">
        <f t="shared" si="113"/>
        <v>4.40762046350643</v>
      </c>
      <c r="Q49" s="2">
        <f t="shared" si="113"/>
        <v>2.90794503464062</v>
      </c>
      <c r="R49" s="2">
        <f t="shared" ref="R49:R52" si="114">AVERAGE(O49:Q49)</f>
        <v>3.66543870021552</v>
      </c>
      <c r="S49" s="11">
        <f t="shared" ref="S49:S52" si="115">STDEV(O49:Q49)</f>
        <v>0.749954957813889</v>
      </c>
      <c r="T49" s="2"/>
    </row>
    <row r="50" s="1" customFormat="1" spans="1:20">
      <c r="A50" s="5" t="s">
        <v>40</v>
      </c>
      <c r="B50" s="6">
        <v>24.03</v>
      </c>
      <c r="C50" s="6">
        <v>24.19</v>
      </c>
      <c r="D50" s="6">
        <v>24.12</v>
      </c>
      <c r="E50" s="5">
        <v>20.33</v>
      </c>
      <c r="F50" s="2"/>
      <c r="G50" s="2">
        <f t="shared" si="107"/>
        <v>3.7</v>
      </c>
      <c r="H50" s="2">
        <f t="shared" si="108"/>
        <v>3.86</v>
      </c>
      <c r="I50" s="2">
        <f t="shared" si="109"/>
        <v>3.79</v>
      </c>
      <c r="J50" s="2"/>
      <c r="K50" s="2">
        <f t="shared" ref="K50:M50" si="116">G50-G48</f>
        <v>-2.77</v>
      </c>
      <c r="L50" s="2">
        <f t="shared" si="116"/>
        <v>-2.72</v>
      </c>
      <c r="M50" s="2">
        <f t="shared" si="116"/>
        <v>-2.66</v>
      </c>
      <c r="N50" s="2"/>
      <c r="O50" s="2">
        <f t="shared" ref="O50:Q50" si="117">2^(-K50)</f>
        <v>6.82107913414363</v>
      </c>
      <c r="P50" s="2">
        <f t="shared" si="117"/>
        <v>6.58872813814056</v>
      </c>
      <c r="Q50" s="2">
        <f t="shared" si="117"/>
        <v>6.320330494907</v>
      </c>
      <c r="R50" s="2">
        <f t="shared" si="114"/>
        <v>6.57671258906373</v>
      </c>
      <c r="S50" s="11">
        <f t="shared" si="115"/>
        <v>0.25059046268573</v>
      </c>
      <c r="T50" s="2"/>
    </row>
    <row r="51" s="1" customFormat="1" spans="1:20">
      <c r="A51" s="5" t="s">
        <v>41</v>
      </c>
      <c r="B51" s="6">
        <v>22.12</v>
      </c>
      <c r="C51" s="6">
        <v>22.08</v>
      </c>
      <c r="D51" s="6">
        <v>22.03</v>
      </c>
      <c r="E51" s="5">
        <v>20.41</v>
      </c>
      <c r="F51" s="2"/>
      <c r="G51" s="2">
        <f t="shared" si="107"/>
        <v>1.71</v>
      </c>
      <c r="H51" s="2">
        <f t="shared" si="108"/>
        <v>1.67</v>
      </c>
      <c r="I51" s="2">
        <f t="shared" si="109"/>
        <v>1.62</v>
      </c>
      <c r="J51" s="2"/>
      <c r="K51" s="2">
        <f t="shared" ref="K51:M51" si="118">G51-G48</f>
        <v>-4.76</v>
      </c>
      <c r="L51" s="2">
        <f t="shared" si="118"/>
        <v>-4.91</v>
      </c>
      <c r="M51" s="2">
        <f t="shared" si="118"/>
        <v>-4.83</v>
      </c>
      <c r="N51" s="2"/>
      <c r="O51" s="2">
        <f t="shared" ref="O51:Q51" si="119">2^(-K51)</f>
        <v>27.0958499956008</v>
      </c>
      <c r="P51" s="2">
        <f t="shared" si="119"/>
        <v>30.0647279748484</v>
      </c>
      <c r="Q51" s="2">
        <f t="shared" si="119"/>
        <v>28.4429657973302</v>
      </c>
      <c r="R51" s="2">
        <f t="shared" si="114"/>
        <v>28.5345145892598</v>
      </c>
      <c r="S51" s="11">
        <f t="shared" si="115"/>
        <v>1.48655474164024</v>
      </c>
      <c r="T51" s="2"/>
    </row>
    <row r="52" s="1" customFormat="1" spans="1:20">
      <c r="A52" s="5" t="s">
        <v>45</v>
      </c>
      <c r="B52" s="6">
        <v>23.25</v>
      </c>
      <c r="C52" s="6">
        <v>23.19</v>
      </c>
      <c r="D52" s="6">
        <v>23.09</v>
      </c>
      <c r="E52" s="5">
        <v>20.83</v>
      </c>
      <c r="F52" s="2"/>
      <c r="G52" s="2">
        <f t="shared" si="107"/>
        <v>2.42</v>
      </c>
      <c r="H52" s="2">
        <f t="shared" si="108"/>
        <v>2.36</v>
      </c>
      <c r="I52" s="2">
        <f t="shared" si="109"/>
        <v>2.26</v>
      </c>
      <c r="J52" s="2"/>
      <c r="K52" s="2">
        <f t="shared" ref="K52:M52" si="120">G52-G48</f>
        <v>-4.05</v>
      </c>
      <c r="L52" s="2">
        <f t="shared" si="120"/>
        <v>-4.22</v>
      </c>
      <c r="M52" s="2">
        <f t="shared" si="120"/>
        <v>-4.19</v>
      </c>
      <c r="N52" s="2"/>
      <c r="O52" s="2">
        <f t="shared" ref="O52:Q52" si="121">2^(-K52)</f>
        <v>16.564238781462</v>
      </c>
      <c r="P52" s="2">
        <f t="shared" si="121"/>
        <v>18.6357373834952</v>
      </c>
      <c r="Q52" s="2">
        <f t="shared" si="121"/>
        <v>18.2522194538947</v>
      </c>
      <c r="R52" s="2">
        <f t="shared" si="114"/>
        <v>17.8173985396173</v>
      </c>
      <c r="S52" s="11">
        <f t="shared" si="115"/>
        <v>1.10207918734372</v>
      </c>
      <c r="T52" s="2"/>
    </row>
    <row r="53" s="1" customFormat="1" spans="1:1">
      <c r="A53" s="1" t="s">
        <v>46</v>
      </c>
    </row>
    <row r="54" s="1" customFormat="1" spans="1:20">
      <c r="A54" s="5" t="s">
        <v>37</v>
      </c>
      <c r="B54" s="6">
        <v>27.11</v>
      </c>
      <c r="C54" s="6">
        <v>27.43</v>
      </c>
      <c r="D54" s="6">
        <v>27.63</v>
      </c>
      <c r="E54" s="5">
        <v>20.69</v>
      </c>
      <c r="F54" s="2"/>
      <c r="G54" s="2">
        <f t="shared" ref="G54:G58" si="122">B54-E54</f>
        <v>6.42</v>
      </c>
      <c r="H54" s="2">
        <f t="shared" ref="H54:H58" si="123">C54-E54</f>
        <v>6.74</v>
      </c>
      <c r="I54" s="2">
        <f t="shared" ref="I54:I58" si="124">D54-E54</f>
        <v>6.94</v>
      </c>
      <c r="J54" s="2"/>
      <c r="K54" s="2">
        <f t="shared" ref="K54:M54" si="125">G54-G54</f>
        <v>0</v>
      </c>
      <c r="L54" s="2">
        <f t="shared" si="125"/>
        <v>0</v>
      </c>
      <c r="M54" s="2">
        <f t="shared" si="125"/>
        <v>0</v>
      </c>
      <c r="N54" s="2"/>
      <c r="O54" s="2">
        <f t="shared" ref="O54:Q54" si="126">2^(-K54)</f>
        <v>1</v>
      </c>
      <c r="P54" s="2">
        <f t="shared" si="126"/>
        <v>1</v>
      </c>
      <c r="Q54" s="2">
        <f t="shared" si="126"/>
        <v>1</v>
      </c>
      <c r="R54" s="2">
        <v>1</v>
      </c>
      <c r="S54" s="11"/>
      <c r="T54" s="2"/>
    </row>
    <row r="55" s="1" customFormat="1" spans="1:20">
      <c r="A55" s="5" t="s">
        <v>39</v>
      </c>
      <c r="B55" s="6">
        <v>28.81</v>
      </c>
      <c r="C55" s="6">
        <v>28.59</v>
      </c>
      <c r="D55" s="6">
        <v>28.72</v>
      </c>
      <c r="E55" s="5">
        <v>21.15</v>
      </c>
      <c r="F55" s="2"/>
      <c r="G55" s="2">
        <f t="shared" si="122"/>
        <v>7.66</v>
      </c>
      <c r="H55" s="2">
        <f t="shared" si="123"/>
        <v>7.44</v>
      </c>
      <c r="I55" s="2">
        <f t="shared" si="124"/>
        <v>7.57</v>
      </c>
      <c r="J55" s="2"/>
      <c r="K55" s="2">
        <f t="shared" ref="K55:M55" si="127">G55-G54</f>
        <v>1.24</v>
      </c>
      <c r="L55" s="2">
        <f t="shared" si="127"/>
        <v>0.700000000000003</v>
      </c>
      <c r="M55" s="2">
        <f t="shared" si="127"/>
        <v>0.630000000000003</v>
      </c>
      <c r="N55" s="2"/>
      <c r="O55" s="2">
        <f t="shared" ref="O55:Q55" si="128">2^(-K55)</f>
        <v>0.423372656181263</v>
      </c>
      <c r="P55" s="2">
        <f t="shared" si="128"/>
        <v>0.615572206672457</v>
      </c>
      <c r="Q55" s="2">
        <f t="shared" si="128"/>
        <v>0.646176415318745</v>
      </c>
      <c r="R55" s="2">
        <f t="shared" ref="R55:R58" si="129">AVERAGE(O55:Q55)</f>
        <v>0.561707092724155</v>
      </c>
      <c r="S55" s="11">
        <f t="shared" ref="S55:S58" si="130">STDEV(O55:Q55)</f>
        <v>0.120774445339012</v>
      </c>
      <c r="T55" s="2"/>
    </row>
    <row r="56" s="1" customFormat="1" spans="1:20">
      <c r="A56" s="5" t="s">
        <v>40</v>
      </c>
      <c r="B56" s="6">
        <v>29.22</v>
      </c>
      <c r="C56" s="6">
        <v>29.18</v>
      </c>
      <c r="D56" s="6">
        <v>29.42</v>
      </c>
      <c r="E56" s="5">
        <v>20.55</v>
      </c>
      <c r="F56" s="2"/>
      <c r="G56" s="2">
        <f t="shared" si="122"/>
        <v>8.67</v>
      </c>
      <c r="H56" s="2">
        <f t="shared" si="123"/>
        <v>8.63</v>
      </c>
      <c r="I56" s="2">
        <f t="shared" si="124"/>
        <v>8.87</v>
      </c>
      <c r="J56" s="2"/>
      <c r="K56" s="2">
        <f t="shared" ref="K56:M56" si="131">G56-G54</f>
        <v>2.25</v>
      </c>
      <c r="L56" s="2">
        <f t="shared" si="131"/>
        <v>1.89</v>
      </c>
      <c r="M56" s="2">
        <f t="shared" si="131"/>
        <v>1.93</v>
      </c>
      <c r="N56" s="2"/>
      <c r="O56" s="2">
        <f t="shared" ref="O56:Q56" si="132">2^(-K56)</f>
        <v>0.210224103813429</v>
      </c>
      <c r="P56" s="2">
        <f t="shared" si="132"/>
        <v>0.269807059126107</v>
      </c>
      <c r="Q56" s="2">
        <f t="shared" si="132"/>
        <v>0.262429170905766</v>
      </c>
      <c r="R56" s="2">
        <f t="shared" si="129"/>
        <v>0.247486777948434</v>
      </c>
      <c r="S56" s="11">
        <f t="shared" si="130"/>
        <v>0.0324805860694762</v>
      </c>
      <c r="T56" s="2"/>
    </row>
    <row r="57" s="1" customFormat="1" spans="1:20">
      <c r="A57" s="5" t="s">
        <v>41</v>
      </c>
      <c r="B57" s="6">
        <v>29.31</v>
      </c>
      <c r="C57" s="6">
        <v>29.11</v>
      </c>
      <c r="D57" s="6">
        <v>29.57</v>
      </c>
      <c r="E57" s="5">
        <v>20.75</v>
      </c>
      <c r="F57" s="2"/>
      <c r="G57" s="2">
        <f t="shared" si="122"/>
        <v>8.56</v>
      </c>
      <c r="H57" s="2">
        <f t="shared" si="123"/>
        <v>8.36</v>
      </c>
      <c r="I57" s="2">
        <f t="shared" si="124"/>
        <v>8.82</v>
      </c>
      <c r="J57" s="2"/>
      <c r="K57" s="2">
        <f t="shared" ref="K57:M57" si="133">G57-G54</f>
        <v>2.14</v>
      </c>
      <c r="L57" s="2">
        <f t="shared" si="133"/>
        <v>1.62</v>
      </c>
      <c r="M57" s="2">
        <f t="shared" si="133"/>
        <v>1.88</v>
      </c>
      <c r="N57" s="2"/>
      <c r="O57" s="2">
        <f t="shared" ref="O57:Q57" si="134">2^(-K57)</f>
        <v>0.22687978882929</v>
      </c>
      <c r="P57" s="2">
        <f t="shared" si="134"/>
        <v>0.325335463860483</v>
      </c>
      <c r="Q57" s="2">
        <f t="shared" si="134"/>
        <v>0.271683715631514</v>
      </c>
      <c r="R57" s="2">
        <f t="shared" si="129"/>
        <v>0.274632989440429</v>
      </c>
      <c r="S57" s="11">
        <f t="shared" si="130"/>
        <v>0.0492940528711318</v>
      </c>
      <c r="T57" s="2"/>
    </row>
    <row r="58" s="1" customFormat="1" spans="1:20">
      <c r="A58" s="5" t="s">
        <v>45</v>
      </c>
      <c r="B58" s="6">
        <v>27.24</v>
      </c>
      <c r="C58" s="6">
        <v>27.58</v>
      </c>
      <c r="D58" s="6">
        <v>27.91</v>
      </c>
      <c r="E58" s="5">
        <v>21.34</v>
      </c>
      <c r="F58" s="2"/>
      <c r="G58" s="2">
        <f t="shared" si="122"/>
        <v>5.9</v>
      </c>
      <c r="H58" s="2">
        <f t="shared" si="123"/>
        <v>6.24</v>
      </c>
      <c r="I58" s="2">
        <f t="shared" si="124"/>
        <v>6.57</v>
      </c>
      <c r="J58" s="2"/>
      <c r="K58" s="2">
        <f t="shared" ref="K58:M58" si="135">G58-G54</f>
        <v>-0.52</v>
      </c>
      <c r="L58" s="2">
        <f t="shared" si="135"/>
        <v>-0.5</v>
      </c>
      <c r="M58" s="2">
        <f t="shared" si="135"/>
        <v>-0.369999999999997</v>
      </c>
      <c r="N58" s="2"/>
      <c r="O58" s="2">
        <f t="shared" ref="O58:Q58" si="136">2^(-K58)</f>
        <v>1.43395524801583</v>
      </c>
      <c r="P58" s="2">
        <f t="shared" si="136"/>
        <v>1.4142135623731</v>
      </c>
      <c r="Q58" s="2">
        <f t="shared" si="136"/>
        <v>1.29235283063749</v>
      </c>
      <c r="R58" s="2">
        <f t="shared" si="129"/>
        <v>1.38017388034214</v>
      </c>
      <c r="S58" s="11">
        <f t="shared" si="130"/>
        <v>0.0766931295255561</v>
      </c>
      <c r="T58" s="2"/>
    </row>
    <row r="59" s="1" customFormat="1" spans="1:1">
      <c r="A59" s="1" t="s">
        <v>47</v>
      </c>
    </row>
    <row r="60" s="1" customFormat="1" spans="1:20">
      <c r="A60" s="5" t="s">
        <v>37</v>
      </c>
      <c r="B60" s="6">
        <v>26.69</v>
      </c>
      <c r="C60" s="6">
        <v>26.71</v>
      </c>
      <c r="D60" s="6">
        <v>26.42</v>
      </c>
      <c r="E60" s="5">
        <v>21.07</v>
      </c>
      <c r="F60" s="2"/>
      <c r="G60" s="2">
        <f t="shared" ref="G60:G64" si="137">B60-E60</f>
        <v>5.62</v>
      </c>
      <c r="H60" s="2">
        <f t="shared" ref="H60:H64" si="138">C60-E60</f>
        <v>5.64</v>
      </c>
      <c r="I60" s="2">
        <f t="shared" ref="I60:I64" si="139">D60-E60</f>
        <v>5.35</v>
      </c>
      <c r="J60" s="2"/>
      <c r="K60" s="2">
        <f t="shared" ref="K60:M60" si="140">G60-G60</f>
        <v>0</v>
      </c>
      <c r="L60" s="2">
        <f t="shared" si="140"/>
        <v>0</v>
      </c>
      <c r="M60" s="2">
        <f t="shared" si="140"/>
        <v>0</v>
      </c>
      <c r="N60" s="2"/>
      <c r="O60" s="2">
        <f t="shared" ref="O60:Q60" si="141">2^(-K60)</f>
        <v>1</v>
      </c>
      <c r="P60" s="2">
        <f t="shared" si="141"/>
        <v>1</v>
      </c>
      <c r="Q60" s="2">
        <f t="shared" si="141"/>
        <v>1</v>
      </c>
      <c r="R60" s="2">
        <v>1</v>
      </c>
      <c r="S60" s="11"/>
      <c r="T60" s="2"/>
    </row>
    <row r="61" s="1" customFormat="1" spans="1:20">
      <c r="A61" s="5" t="s">
        <v>39</v>
      </c>
      <c r="B61" s="6">
        <v>24.09</v>
      </c>
      <c r="C61" s="6">
        <v>24.22</v>
      </c>
      <c r="D61" s="6">
        <v>24.01</v>
      </c>
      <c r="E61" s="5">
        <v>21.02</v>
      </c>
      <c r="F61" s="2"/>
      <c r="G61" s="2">
        <f t="shared" si="137"/>
        <v>3.07</v>
      </c>
      <c r="H61" s="2">
        <f t="shared" si="138"/>
        <v>3.2</v>
      </c>
      <c r="I61" s="2">
        <f t="shared" si="139"/>
        <v>2.99</v>
      </c>
      <c r="J61" s="2"/>
      <c r="K61" s="2">
        <f t="shared" ref="K61:M61" si="142">G61-G60</f>
        <v>-2.55</v>
      </c>
      <c r="L61" s="2">
        <f t="shared" si="142"/>
        <v>-2.44</v>
      </c>
      <c r="M61" s="2">
        <f t="shared" si="142"/>
        <v>-2.36</v>
      </c>
      <c r="N61" s="2"/>
      <c r="O61" s="2">
        <f t="shared" ref="O61:Q61" si="143">2^(-K61)</f>
        <v>5.8563427837825</v>
      </c>
      <c r="P61" s="2">
        <f t="shared" si="143"/>
        <v>5.42641730979069</v>
      </c>
      <c r="Q61" s="2">
        <f t="shared" si="143"/>
        <v>5.13370359025161</v>
      </c>
      <c r="R61" s="2">
        <f t="shared" ref="R61:R64" si="144">AVERAGE(O61:Q61)</f>
        <v>5.47215456127494</v>
      </c>
      <c r="S61" s="11">
        <f t="shared" ref="S61:S64" si="145">STDEV(O61:Q61)</f>
        <v>0.363484213050228</v>
      </c>
      <c r="T61" s="2"/>
    </row>
    <row r="62" s="1" customFormat="1" spans="1:20">
      <c r="A62" s="5" t="s">
        <v>40</v>
      </c>
      <c r="B62" s="6">
        <v>22.19</v>
      </c>
      <c r="C62" s="6">
        <v>22.21</v>
      </c>
      <c r="D62" s="6">
        <v>22.01</v>
      </c>
      <c r="E62" s="5">
        <v>21.11</v>
      </c>
      <c r="F62" s="2"/>
      <c r="G62" s="2">
        <f t="shared" si="137"/>
        <v>1.08</v>
      </c>
      <c r="H62" s="2">
        <f t="shared" si="138"/>
        <v>1.1</v>
      </c>
      <c r="I62" s="2">
        <f t="shared" si="139"/>
        <v>0.900000000000002</v>
      </c>
      <c r="J62" s="2"/>
      <c r="K62" s="2">
        <f t="shared" ref="K62:M62" si="146">G62-G60</f>
        <v>-4.54</v>
      </c>
      <c r="L62" s="2">
        <f t="shared" si="146"/>
        <v>-4.54</v>
      </c>
      <c r="M62" s="2">
        <f t="shared" si="146"/>
        <v>-4.45</v>
      </c>
      <c r="N62" s="2"/>
      <c r="O62" s="2">
        <f t="shared" ref="O62:Q62" si="147">2^(-K62)</f>
        <v>23.263560277125</v>
      </c>
      <c r="P62" s="2">
        <f t="shared" si="147"/>
        <v>23.263560277125</v>
      </c>
      <c r="Q62" s="2">
        <f t="shared" si="147"/>
        <v>21.8566441080703</v>
      </c>
      <c r="R62" s="2">
        <f t="shared" si="144"/>
        <v>22.7945882207734</v>
      </c>
      <c r="S62" s="11">
        <f t="shared" si="145"/>
        <v>0.812283428930945</v>
      </c>
      <c r="T62" s="2"/>
    </row>
    <row r="63" s="1" customFormat="1" spans="1:20">
      <c r="A63" s="5" t="s">
        <v>41</v>
      </c>
      <c r="B63" s="6">
        <v>20.99</v>
      </c>
      <c r="C63" s="6">
        <v>21.01</v>
      </c>
      <c r="D63" s="6">
        <v>20.69</v>
      </c>
      <c r="E63" s="5">
        <v>20.85</v>
      </c>
      <c r="F63" s="2"/>
      <c r="G63" s="2">
        <f t="shared" si="137"/>
        <v>0.139999999999997</v>
      </c>
      <c r="H63" s="2">
        <f t="shared" si="138"/>
        <v>0.16</v>
      </c>
      <c r="I63" s="2">
        <f t="shared" si="139"/>
        <v>-0.16</v>
      </c>
      <c r="J63" s="2"/>
      <c r="K63" s="2">
        <f t="shared" ref="K63:M63" si="148">G63-G60</f>
        <v>-5.48</v>
      </c>
      <c r="L63" s="2">
        <f t="shared" si="148"/>
        <v>-5.48</v>
      </c>
      <c r="M63" s="2">
        <f t="shared" si="148"/>
        <v>-5.51</v>
      </c>
      <c r="N63" s="2"/>
      <c r="O63" s="2">
        <f t="shared" ref="O63:Q63" si="149">2^(-K63)</f>
        <v>44.6317973232131</v>
      </c>
      <c r="P63" s="2">
        <f t="shared" si="149"/>
        <v>44.631797323213</v>
      </c>
      <c r="Q63" s="2">
        <f t="shared" si="149"/>
        <v>45.5696062591063</v>
      </c>
      <c r="R63" s="2">
        <f t="shared" si="144"/>
        <v>44.9444003018441</v>
      </c>
      <c r="S63" s="11">
        <f t="shared" si="145"/>
        <v>0.54144424158643</v>
      </c>
      <c r="T63" s="2"/>
    </row>
    <row r="64" s="1" customFormat="1" spans="1:20">
      <c r="A64" s="5" t="s">
        <v>45</v>
      </c>
      <c r="B64" s="6">
        <v>22.49</v>
      </c>
      <c r="C64" s="6">
        <v>22.47</v>
      </c>
      <c r="D64" s="6">
        <v>22.19</v>
      </c>
      <c r="E64" s="5">
        <v>20.77</v>
      </c>
      <c r="F64" s="2"/>
      <c r="G64" s="2">
        <f t="shared" si="137"/>
        <v>1.72</v>
      </c>
      <c r="H64" s="2">
        <f t="shared" si="138"/>
        <v>1.7</v>
      </c>
      <c r="I64" s="2">
        <f t="shared" si="139"/>
        <v>1.42</v>
      </c>
      <c r="J64" s="2"/>
      <c r="K64" s="2">
        <f t="shared" ref="K64:M64" si="150">G64-G60</f>
        <v>-3.9</v>
      </c>
      <c r="L64" s="2">
        <f t="shared" si="150"/>
        <v>-3.94</v>
      </c>
      <c r="M64" s="2">
        <f t="shared" si="150"/>
        <v>-3.93</v>
      </c>
      <c r="N64" s="2"/>
      <c r="O64" s="2">
        <f t="shared" ref="O64:Q64" si="151">2^(-K64)</f>
        <v>14.9285278645889</v>
      </c>
      <c r="P64" s="2">
        <f t="shared" si="151"/>
        <v>15.3482259092042</v>
      </c>
      <c r="Q64" s="2">
        <f t="shared" si="151"/>
        <v>15.242207968703</v>
      </c>
      <c r="R64" s="2">
        <f t="shared" si="144"/>
        <v>15.1729872474987</v>
      </c>
      <c r="S64" s="11">
        <f t="shared" si="145"/>
        <v>0.218243541362623</v>
      </c>
      <c r="T64" s="2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2020-07-17T04:25:00Z</dcterms:created>
  <dcterms:modified xsi:type="dcterms:W3CDTF">2020-07-17T06:14:04Z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</Properties>
</file>