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ulisboa-my.sharepoint.com/personal/j_mota_office365_ulisboa_pt/Documents/FMH/PhD/Instruments/PPLA-O_v1.0/"/>
    </mc:Choice>
  </mc:AlternateContent>
  <xr:revisionPtr revIDLastSave="76" documentId="8_{E5BF6AD5-16FF-4EBA-BA4A-A0D92506BE75}" xr6:coauthVersionLast="47" xr6:coauthVersionMax="47" xr10:uidLastSave="{04EF4789-BE55-4D46-A7C7-EC4433A9C6B7}"/>
  <bookViews>
    <workbookView xWindow="-120" yWindow="-120" windowWidth="29040" windowHeight="15840" xr2:uid="{AE799A01-74A6-417D-85AD-6C2A8670D530}"/>
  </bookViews>
  <sheets>
    <sheet name="Data input - PPLA-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5" i="1"/>
  <c r="C5" i="1"/>
  <c r="D5" i="1"/>
  <c r="F5" i="1"/>
  <c r="G5" i="1"/>
  <c r="C6" i="1"/>
  <c r="D6" i="1"/>
  <c r="D7" i="1"/>
  <c r="D8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C7" i="1"/>
  <c r="C8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I2" i="1" l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18" i="1"/>
  <c r="AR19" i="1"/>
  <c r="AR20" i="1"/>
  <c r="AR21" i="1"/>
  <c r="BD12" i="1" l="1"/>
  <c r="AZ39" i="1"/>
  <c r="AX39" i="1"/>
  <c r="AV39" i="1"/>
  <c r="AT39" i="1"/>
  <c r="AZ38" i="1"/>
  <c r="AX38" i="1"/>
  <c r="AV38" i="1"/>
  <c r="AT38" i="1"/>
  <c r="AZ37" i="1"/>
  <c r="AX37" i="1"/>
  <c r="AV37" i="1"/>
  <c r="AT37" i="1"/>
  <c r="AZ36" i="1"/>
  <c r="AX36" i="1"/>
  <c r="AV36" i="1"/>
  <c r="AT36" i="1"/>
  <c r="AZ35" i="1"/>
  <c r="AX35" i="1"/>
  <c r="AV35" i="1"/>
  <c r="AT35" i="1"/>
  <c r="AZ34" i="1"/>
  <c r="AX34" i="1"/>
  <c r="AV34" i="1"/>
  <c r="AT34" i="1"/>
  <c r="AZ33" i="1"/>
  <c r="AX33" i="1"/>
  <c r="AV33" i="1"/>
  <c r="AT33" i="1"/>
  <c r="AZ32" i="1"/>
  <c r="AX32" i="1"/>
  <c r="AV32" i="1"/>
  <c r="AT32" i="1"/>
  <c r="AZ31" i="1"/>
  <c r="AX31" i="1"/>
  <c r="AV31" i="1"/>
  <c r="AT31" i="1"/>
  <c r="AZ30" i="1"/>
  <c r="AX30" i="1"/>
  <c r="AV30" i="1"/>
  <c r="AT30" i="1"/>
  <c r="AZ29" i="1"/>
  <c r="AX29" i="1"/>
  <c r="AV29" i="1"/>
  <c r="AT29" i="1"/>
  <c r="AZ28" i="1"/>
  <c r="AX28" i="1"/>
  <c r="AV28" i="1"/>
  <c r="AT28" i="1"/>
  <c r="AZ27" i="1"/>
  <c r="AX27" i="1"/>
  <c r="AV27" i="1"/>
  <c r="AT27" i="1"/>
  <c r="AZ26" i="1"/>
  <c r="AX26" i="1"/>
  <c r="AV26" i="1"/>
  <c r="AT26" i="1"/>
  <c r="AZ5" i="1"/>
  <c r="AX5" i="1"/>
  <c r="AV5" i="1"/>
  <c r="AT5" i="1"/>
  <c r="BD8" i="1" l="1"/>
  <c r="BC8" i="1" a="1"/>
  <c r="BC8" i="1" s="1"/>
  <c r="BC10" i="1" a="1"/>
  <c r="BC10" i="1" s="1"/>
  <c r="BD27" i="1"/>
  <c r="BC38" i="1" a="1"/>
  <c r="BC38" i="1" s="1"/>
  <c r="BE27" i="1"/>
  <c r="BE15" i="1"/>
  <c r="BE8" i="1"/>
  <c r="BE17" i="1"/>
  <c r="BC27" i="1" a="1"/>
  <c r="BC27" i="1" s="1"/>
  <c r="BD14" i="1"/>
  <c r="BC25" i="1" a="1"/>
  <c r="BC25" i="1" s="1"/>
  <c r="BC13" i="1" a="1"/>
  <c r="BC13" i="1" s="1"/>
  <c r="BE6" i="1"/>
  <c r="BD17" i="1"/>
  <c r="BC37" i="1" a="1"/>
  <c r="BC37" i="1" s="1"/>
  <c r="BE18" i="1"/>
  <c r="BD34" i="1"/>
  <c r="BD26" i="1"/>
  <c r="BD18" i="1"/>
  <c r="BD6" i="1"/>
  <c r="BD29" i="1"/>
  <c r="BC23" i="1" a="1"/>
  <c r="BC23" i="1" s="1"/>
  <c r="BC36" i="1" a="1"/>
  <c r="BC36" i="1" s="1"/>
  <c r="BC9" i="1" a="1"/>
  <c r="BC9" i="1" s="1"/>
  <c r="BC18" i="1" a="1"/>
  <c r="BC18" i="1" s="1"/>
  <c r="BC6" i="1" a="1"/>
  <c r="BC6" i="1" s="1"/>
  <c r="BD39" i="1"/>
  <c r="BC29" i="1" a="1"/>
  <c r="BC29" i="1" s="1"/>
  <c r="BC32" i="1" a="1"/>
  <c r="BC32" i="1" s="1"/>
  <c r="BD15" i="1"/>
  <c r="BC15" i="1" a="1"/>
  <c r="BC15" i="1" s="1"/>
  <c r="BD9" i="1"/>
  <c r="BE38" i="1"/>
  <c r="BD13" i="1"/>
  <c r="BE39" i="1"/>
  <c r="BE25" i="1"/>
  <c r="BE12" i="1"/>
  <c r="BD33" i="1"/>
  <c r="BD30" i="1"/>
  <c r="BC17" i="1" a="1"/>
  <c r="BC17" i="1" s="1"/>
  <c r="BC39" i="1" a="1"/>
  <c r="BC39" i="1" s="1"/>
  <c r="BE37" i="1"/>
  <c r="BC33" i="1" a="1"/>
  <c r="BC33" i="1" s="1"/>
  <c r="BC30" i="1" a="1"/>
  <c r="BC30" i="1" s="1"/>
  <c r="BD24" i="1"/>
  <c r="BD21" i="1"/>
  <c r="BE13" i="1"/>
  <c r="BD37" i="1"/>
  <c r="BD25" i="1"/>
  <c r="BE33" i="1"/>
  <c r="BE30" i="1"/>
  <c r="BE21" i="1"/>
  <c r="BD11" i="1"/>
  <c r="BE11" i="1"/>
  <c r="BE28" i="1"/>
  <c r="BE7" i="1"/>
  <c r="BD7" i="1"/>
  <c r="BC7" i="1" a="1"/>
  <c r="BC7" i="1" s="1"/>
  <c r="BE22" i="1"/>
  <c r="BD22" i="1"/>
  <c r="BC22" i="1" a="1"/>
  <c r="BC22" i="1" s="1"/>
  <c r="BC31" i="1" a="1"/>
  <c r="BC31" i="1" s="1"/>
  <c r="BE31" i="1"/>
  <c r="BD28" i="1"/>
  <c r="BC28" i="1" a="1"/>
  <c r="BC28" i="1" s="1"/>
  <c r="BC12" i="1" a="1"/>
  <c r="BC12" i="1" s="1"/>
  <c r="BE36" i="1"/>
  <c r="BC14" i="1" a="1"/>
  <c r="BC14" i="1" s="1"/>
  <c r="BE14" i="1"/>
  <c r="BD10" i="1"/>
  <c r="BE10" i="1"/>
  <c r="BE9" i="1"/>
  <c r="BC24" i="1" a="1"/>
  <c r="BC24" i="1" s="1"/>
  <c r="BC21" i="1" a="1"/>
  <c r="BC21" i="1" s="1"/>
  <c r="BC26" i="1" a="1"/>
  <c r="BC26" i="1" s="1"/>
  <c r="BE29" i="1"/>
  <c r="BD31" i="1"/>
  <c r="BD35" i="1"/>
  <c r="BC11" i="1" a="1"/>
  <c r="BC11" i="1" s="1"/>
  <c r="BC16" i="1" a="1"/>
  <c r="BC16" i="1" s="1"/>
  <c r="BD16" i="1"/>
  <c r="BC34" i="1" a="1"/>
  <c r="BC34" i="1" s="1"/>
  <c r="BE35" i="1"/>
  <c r="BD32" i="1"/>
  <c r="BE16" i="1"/>
  <c r="BE24" i="1"/>
  <c r="BE26" i="1"/>
  <c r="BD36" i="1"/>
  <c r="BC19" i="1" a="1"/>
  <c r="BC19" i="1" s="1"/>
  <c r="BC20" i="1" a="1"/>
  <c r="BC20" i="1" s="1"/>
  <c r="BD23" i="1"/>
  <c r="BE32" i="1"/>
  <c r="BE34" i="1"/>
  <c r="BD20" i="1"/>
  <c r="BC35" i="1" a="1"/>
  <c r="BC35" i="1" s="1"/>
  <c r="BD19" i="1"/>
  <c r="BE23" i="1"/>
  <c r="BE19" i="1"/>
  <c r="BE20" i="1"/>
  <c r="BD38" i="1"/>
  <c r="AY5" i="1" l="1" a="1"/>
  <c r="AY5" i="1" s="1"/>
  <c r="AU5" i="1" a="1"/>
  <c r="AU5" i="1" s="1"/>
  <c r="AW5" i="1" a="1"/>
  <c r="AW5" i="1" s="1"/>
  <c r="AT13" i="1" l="1"/>
  <c r="AT21" i="1"/>
  <c r="AT22" i="1"/>
  <c r="AT16" i="1"/>
  <c r="AT9" i="1"/>
  <c r="AT12" i="1"/>
  <c r="AT8" i="1"/>
  <c r="AT20" i="1"/>
  <c r="AT18" i="1"/>
  <c r="AT10" i="1"/>
  <c r="AT23" i="1"/>
  <c r="AT19" i="1"/>
  <c r="AT11" i="1"/>
  <c r="AT14" i="1"/>
  <c r="AT17" i="1"/>
  <c r="AT15" i="1"/>
  <c r="AT7" i="1"/>
  <c r="AT24" i="1"/>
  <c r="AT6" i="1"/>
  <c r="AT25" i="1"/>
  <c r="AZ15" i="1" l="1"/>
  <c r="AV23" i="1"/>
  <c r="AV10" i="1"/>
  <c r="AX6" i="1"/>
  <c r="AX21" i="1"/>
  <c r="AZ18" i="1"/>
  <c r="AZ11" i="1"/>
  <c r="AV9" i="1"/>
  <c r="AV11" i="1"/>
  <c r="AX7" i="1"/>
  <c r="AX19" i="1"/>
  <c r="AZ24" i="1"/>
  <c r="AV24" i="1"/>
  <c r="AV18" i="1"/>
  <c r="AX20" i="1"/>
  <c r="AX25" i="1"/>
  <c r="AZ7" i="1"/>
  <c r="AV6" i="1"/>
  <c r="AV21" i="1"/>
  <c r="AX11" i="1"/>
  <c r="AX18" i="1"/>
  <c r="AZ6" i="1"/>
  <c r="AV16" i="1"/>
  <c r="AV7" i="1"/>
  <c r="AX24" i="1"/>
  <c r="AX22" i="1"/>
  <c r="AZ10" i="1"/>
  <c r="AV15" i="1"/>
  <c r="AX14" i="1"/>
  <c r="AX8" i="1"/>
  <c r="AZ17" i="1"/>
  <c r="AV14" i="1"/>
  <c r="AV8" i="1"/>
  <c r="AV17" i="1"/>
  <c r="AX12" i="1"/>
  <c r="AX23" i="1"/>
  <c r="AZ9" i="1"/>
  <c r="AX16" i="1"/>
  <c r="AV19" i="1"/>
  <c r="AV13" i="1"/>
  <c r="AX9" i="1"/>
  <c r="AZ23" i="1"/>
  <c r="AZ21" i="1"/>
  <c r="AZ14" i="1"/>
  <c r="AV20" i="1"/>
  <c r="AX15" i="1"/>
  <c r="AX13" i="1"/>
  <c r="AZ22" i="1"/>
  <c r="AZ13" i="1"/>
  <c r="AZ8" i="1"/>
  <c r="AV22" i="1"/>
  <c r="AX10" i="1"/>
  <c r="AZ19" i="1"/>
  <c r="AZ16" i="1"/>
  <c r="AZ12" i="1"/>
  <c r="AV12" i="1"/>
  <c r="AX17" i="1"/>
  <c r="AZ25" i="1"/>
  <c r="AZ20" i="1"/>
  <c r="AV25" i="1"/>
  <c r="AW6" i="1" l="1" a="1"/>
  <c r="AW6" i="1" s="1"/>
  <c r="AY6" i="1" l="1" a="1"/>
  <c r="AY6" i="1" s="1"/>
  <c r="AU6" i="1" a="1"/>
  <c r="AU6" i="1" s="1"/>
  <c r="AS6" i="1" l="1" a="1"/>
  <c r="AS6" i="1" s="1"/>
  <c r="AS5" i="1" l="1" a="1"/>
  <c r="AS5" i="1" s="1"/>
  <c r="AW7" i="1" l="1" a="1"/>
  <c r="AW7" i="1" s="1"/>
  <c r="AU7" i="1" a="1"/>
  <c r="AU7" i="1" s="1"/>
  <c r="AY7" i="1" l="1" a="1"/>
  <c r="AY7" i="1" s="1"/>
  <c r="AS7" i="1" l="1" a="1"/>
  <c r="AS7" i="1" s="1"/>
  <c r="AW8" i="1" l="1" a="1"/>
  <c r="AW8" i="1" s="1"/>
  <c r="AU8" i="1" a="1"/>
  <c r="AU8" i="1" s="1"/>
  <c r="AY8" i="1" l="1" a="1"/>
  <c r="AY8" i="1" s="1"/>
  <c r="AS8" i="1" l="1" a="1"/>
  <c r="AS8" i="1" s="1"/>
  <c r="AU9" i="1" l="1" a="1"/>
  <c r="AU9" i="1" s="1"/>
  <c r="AW9" i="1" a="1"/>
  <c r="AW9" i="1" s="1"/>
  <c r="AY9" i="1" l="1" a="1"/>
  <c r="AY9" i="1" s="1"/>
  <c r="AS9" i="1" l="1" a="1"/>
  <c r="AS9" i="1" s="1"/>
  <c r="AW10" i="1" l="1" a="1"/>
  <c r="AW10" i="1" s="1"/>
  <c r="AU10" i="1" a="1"/>
  <c r="AU10" i="1" s="1"/>
  <c r="AY10" i="1" l="1" a="1"/>
  <c r="AY10" i="1" s="1"/>
  <c r="AS10" i="1" l="1" a="1"/>
  <c r="AS10" i="1" s="1"/>
  <c r="AU11" i="1" l="1" a="1"/>
  <c r="AU11" i="1" s="1"/>
  <c r="AW11" i="1" a="1"/>
  <c r="AW11" i="1" s="1"/>
  <c r="AY11" i="1" l="1" a="1"/>
  <c r="AY11" i="1" s="1"/>
  <c r="AS11" i="1" l="1" a="1"/>
  <c r="AS11" i="1" s="1"/>
  <c r="AW12" i="1" l="1" a="1"/>
  <c r="AW12" i="1" s="1"/>
  <c r="AU12" i="1" a="1"/>
  <c r="AU12" i="1" s="1"/>
  <c r="AY12" i="1" l="1" a="1"/>
  <c r="AY12" i="1" s="1"/>
  <c r="AS12" i="1" l="1" a="1"/>
  <c r="AS12" i="1" s="1"/>
  <c r="AW13" i="1" l="1" a="1"/>
  <c r="AW13" i="1" s="1"/>
  <c r="AU13" i="1" a="1"/>
  <c r="AU13" i="1" s="1"/>
  <c r="AY13" i="1" l="1" a="1"/>
  <c r="AY13" i="1" s="1"/>
  <c r="AS13" i="1" l="1" a="1"/>
  <c r="AS13" i="1" s="1"/>
  <c r="AW14" i="1" l="1" a="1"/>
  <c r="AW14" i="1" s="1"/>
  <c r="AU14" i="1" a="1"/>
  <c r="AU14" i="1" s="1"/>
  <c r="AY14" i="1" l="1" a="1"/>
  <c r="AY14" i="1" s="1"/>
  <c r="AS14" i="1" l="1" a="1"/>
  <c r="AS14" i="1" s="1"/>
  <c r="AW15" i="1" l="1" a="1"/>
  <c r="AW15" i="1" s="1"/>
  <c r="AU15" i="1" a="1"/>
  <c r="AU15" i="1" s="1"/>
  <c r="AY15" i="1" l="1" a="1"/>
  <c r="AY15" i="1" s="1"/>
  <c r="AS15" i="1" l="1" a="1"/>
  <c r="AS15" i="1" s="1"/>
  <c r="AW16" i="1" l="1" a="1"/>
  <c r="AW16" i="1" s="1"/>
  <c r="AU16" i="1" a="1"/>
  <c r="AU16" i="1" s="1"/>
  <c r="AY16" i="1" l="1" a="1"/>
  <c r="AY16" i="1" s="1"/>
  <c r="AS16" i="1" l="1" a="1"/>
  <c r="AS16" i="1" s="1"/>
  <c r="AW17" i="1" l="1" a="1"/>
  <c r="AW17" i="1" s="1"/>
  <c r="AU17" i="1" a="1"/>
  <c r="AU17" i="1" s="1"/>
  <c r="AY17" i="1" l="1" a="1"/>
  <c r="AY17" i="1" s="1"/>
  <c r="AS17" i="1" l="1" a="1"/>
  <c r="AS17" i="1" s="1"/>
  <c r="AU18" i="1" l="1" a="1"/>
  <c r="AU18" i="1" s="1"/>
  <c r="AW18" i="1" a="1"/>
  <c r="AW18" i="1" s="1"/>
  <c r="AY18" i="1" l="1" a="1"/>
  <c r="AY18" i="1" s="1"/>
  <c r="AS18" i="1" l="1" a="1"/>
  <c r="AS18" i="1" s="1"/>
  <c r="AU19" i="1" l="1" a="1"/>
  <c r="AU19" i="1" s="1"/>
  <c r="AW19" i="1" a="1"/>
  <c r="AW19" i="1" s="1"/>
  <c r="AY19" i="1" l="1" a="1"/>
  <c r="AY19" i="1" s="1"/>
  <c r="AS19" i="1" l="1" a="1"/>
  <c r="AS19" i="1" s="1"/>
  <c r="AW20" i="1" l="1" a="1"/>
  <c r="AW20" i="1" s="1"/>
  <c r="AU20" i="1" a="1"/>
  <c r="AU20" i="1" s="1"/>
  <c r="AY20" i="1" l="1" a="1"/>
  <c r="AY20" i="1" s="1"/>
  <c r="AS20" i="1" l="1" a="1"/>
  <c r="AS20" i="1" s="1"/>
  <c r="AW21" i="1" l="1" a="1"/>
  <c r="AW21" i="1" s="1"/>
  <c r="AU21" i="1" a="1"/>
  <c r="AU21" i="1" s="1"/>
  <c r="AY21" i="1" l="1" a="1"/>
  <c r="AY21" i="1" s="1"/>
  <c r="AS21" i="1" l="1" a="1"/>
  <c r="AS21" i="1" s="1"/>
  <c r="AU22" i="1" l="1" a="1"/>
  <c r="AU22" i="1" s="1"/>
  <c r="AW22" i="1" a="1"/>
  <c r="AW22" i="1" s="1"/>
  <c r="AY22" i="1" l="1" a="1"/>
  <c r="AY22" i="1" s="1"/>
  <c r="AS22" i="1" l="1" a="1"/>
  <c r="AS22" i="1" s="1"/>
  <c r="AW23" i="1" l="1" a="1"/>
  <c r="AW23" i="1" s="1"/>
  <c r="AU23" i="1" a="1"/>
  <c r="AU23" i="1" s="1"/>
  <c r="AY23" i="1" l="1" a="1"/>
  <c r="AY23" i="1" s="1"/>
  <c r="AS23" i="1" l="1" a="1"/>
  <c r="AS23" i="1" s="1"/>
  <c r="AW24" i="1" l="1" a="1"/>
  <c r="AW24" i="1" s="1"/>
  <c r="AU24" i="1" a="1"/>
  <c r="AU24" i="1" s="1"/>
  <c r="AY24" i="1" l="1" a="1"/>
  <c r="AY24" i="1" s="1"/>
  <c r="AS24" i="1" l="1" a="1"/>
  <c r="AS24" i="1" s="1"/>
  <c r="AW25" i="1" l="1" a="1"/>
  <c r="AW25" i="1" s="1"/>
  <c r="AU25" i="1" a="1"/>
  <c r="AU25" i="1" s="1"/>
  <c r="AY25" i="1" l="1" a="1"/>
  <c r="AY25" i="1" s="1"/>
  <c r="AS25" i="1" l="1" a="1"/>
  <c r="AS25" i="1" s="1"/>
  <c r="AU26" i="1" l="1" a="1"/>
  <c r="AU26" i="1" s="1"/>
  <c r="AW26" i="1" a="1"/>
  <c r="AW26" i="1" s="1"/>
  <c r="AY26" i="1" l="1" a="1"/>
  <c r="AY26" i="1" s="1"/>
  <c r="AS26" i="1" l="1" a="1"/>
  <c r="AS26" i="1" s="1"/>
  <c r="AW27" i="1" l="1" a="1"/>
  <c r="AW27" i="1" s="1"/>
  <c r="AU27" i="1" a="1"/>
  <c r="AU27" i="1" s="1"/>
  <c r="AY27" i="1" l="1" a="1"/>
  <c r="AY27" i="1" s="1"/>
  <c r="AS27" i="1" l="1" a="1"/>
  <c r="AS27" i="1" s="1"/>
  <c r="AW28" i="1" l="1" a="1"/>
  <c r="AW28" i="1" s="1"/>
  <c r="AU28" i="1" a="1"/>
  <c r="AU28" i="1" s="1"/>
  <c r="AY28" i="1" l="1" a="1"/>
  <c r="AY28" i="1" s="1"/>
  <c r="AS28" i="1" l="1" a="1"/>
  <c r="AS28" i="1" s="1"/>
  <c r="AW29" i="1" l="1" a="1"/>
  <c r="AW29" i="1" s="1"/>
  <c r="AU29" i="1" a="1"/>
  <c r="AU29" i="1" s="1"/>
  <c r="AY29" i="1" l="1" a="1"/>
  <c r="AY29" i="1" s="1"/>
  <c r="AS29" i="1" l="1" a="1"/>
  <c r="AS29" i="1" s="1"/>
  <c r="AU30" i="1" l="1" a="1"/>
  <c r="AU30" i="1" s="1"/>
  <c r="AW30" i="1" a="1"/>
  <c r="AW30" i="1" s="1"/>
  <c r="AY30" i="1" l="1" a="1"/>
  <c r="AY30" i="1" s="1"/>
  <c r="AS30" i="1" l="1" a="1"/>
  <c r="AS30" i="1" s="1"/>
  <c r="AW31" i="1" l="1" a="1"/>
  <c r="AW31" i="1" s="1"/>
  <c r="AU31" i="1" a="1"/>
  <c r="AU31" i="1" s="1"/>
  <c r="AY31" i="1" l="1" a="1"/>
  <c r="AY31" i="1" s="1"/>
  <c r="AS31" i="1" l="1" a="1"/>
  <c r="AS31" i="1" s="1"/>
  <c r="AW32" i="1" l="1" a="1"/>
  <c r="AW32" i="1" s="1"/>
  <c r="AU32" i="1" a="1"/>
  <c r="AU32" i="1" s="1"/>
  <c r="AY32" i="1" l="1" a="1"/>
  <c r="AY32" i="1" s="1"/>
  <c r="AS32" i="1" l="1" a="1"/>
  <c r="AS32" i="1" s="1"/>
  <c r="AW33" i="1" l="1" a="1"/>
  <c r="AW33" i="1" s="1"/>
  <c r="AU33" i="1" a="1"/>
  <c r="AU33" i="1" s="1"/>
  <c r="AY33" i="1" l="1" a="1"/>
  <c r="AY33" i="1" s="1"/>
  <c r="AS33" i="1" l="1" a="1"/>
  <c r="AS33" i="1" s="1"/>
  <c r="AW34" i="1" l="1" a="1"/>
  <c r="AW34" i="1" s="1"/>
  <c r="AU34" i="1" a="1"/>
  <c r="AU34" i="1" s="1"/>
  <c r="AY34" i="1" l="1" a="1"/>
  <c r="AY34" i="1" s="1"/>
  <c r="AS34" i="1" l="1" a="1"/>
  <c r="AS34" i="1" s="1"/>
  <c r="AW35" i="1" l="1" a="1"/>
  <c r="AW35" i="1" s="1"/>
  <c r="AU35" i="1" a="1"/>
  <c r="AU35" i="1" s="1"/>
  <c r="AY35" i="1" l="1" a="1"/>
  <c r="AY35" i="1" s="1"/>
  <c r="AS35" i="1" l="1" a="1"/>
  <c r="AS35" i="1" s="1"/>
  <c r="AU36" i="1" l="1" a="1"/>
  <c r="AU36" i="1" s="1"/>
  <c r="AW36" i="1" a="1"/>
  <c r="AW36" i="1" s="1"/>
  <c r="AY36" i="1" l="1" a="1"/>
  <c r="AY36" i="1" s="1"/>
  <c r="AS36" i="1" l="1" a="1"/>
  <c r="AS36" i="1" s="1"/>
  <c r="AW37" i="1" l="1" a="1"/>
  <c r="AW37" i="1" s="1"/>
  <c r="AU37" i="1" a="1"/>
  <c r="AU37" i="1" s="1"/>
  <c r="AY37" i="1" l="1" a="1"/>
  <c r="AY37" i="1" s="1"/>
  <c r="AS37" i="1" l="1" a="1"/>
  <c r="AS37" i="1" s="1"/>
  <c r="AW38" i="1" l="1" a="1"/>
  <c r="AW38" i="1" s="1"/>
  <c r="AU38" i="1" a="1"/>
  <c r="AU38" i="1" s="1"/>
  <c r="AY38" i="1" l="1" a="1"/>
  <c r="AY38" i="1" s="1"/>
  <c r="AS38" i="1" l="1" a="1"/>
  <c r="AS38" i="1" s="1"/>
  <c r="AW39" i="1" l="1" a="1"/>
  <c r="AW39" i="1" s="1"/>
  <c r="AU39" i="1" a="1"/>
  <c r="AU39" i="1" s="1"/>
  <c r="AY39" i="1" l="1" a="1"/>
  <c r="AY39" i="1" s="1"/>
  <c r="AS39" i="1" l="1" a="1"/>
  <c r="AS39" i="1" s="1"/>
  <c r="BE5" i="1" l="1"/>
  <c r="BC5" i="1" a="1"/>
  <c r="BC5" i="1" s="1"/>
  <c r="BD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João Mota</author>
    <author>tc={E486678E-3382-4A81-9E89-F5E7C7107612}</author>
    <author>tc={756577EB-61E9-44A3-A531-E552FB9C9597}</author>
    <author>tc={1D0D783B-07EA-4C1D-9115-CB992BCCDB81}</author>
  </authors>
  <commentList>
    <comment ref="AD4" authorId="0" shapeId="0" xr:uid="{5B659291-9FD6-463C-B9B7-B2425DB83455}">
      <text>
        <r>
          <rPr>
            <b/>
            <sz val="9"/>
            <color indexed="81"/>
            <rFont val="Tahoma"/>
            <family val="2"/>
          </rPr>
          <t>João Mota:</t>
        </r>
        <r>
          <rPr>
            <sz val="9"/>
            <color indexed="81"/>
            <rFont val="Tahoma"/>
            <family val="2"/>
          </rPr>
          <t xml:space="preserve">
Replace cell name for the name of the Physical Activity if needed</t>
        </r>
      </text>
    </comment>
    <comment ref="AE4" authorId="0" shapeId="0" xr:uid="{82240330-784F-45A9-A0C5-200FB937A13A}">
      <text>
        <r>
          <rPr>
            <b/>
            <sz val="9"/>
            <color indexed="81"/>
            <rFont val="Tahoma"/>
            <family val="2"/>
          </rPr>
          <t>João Mota:</t>
        </r>
        <r>
          <rPr>
            <sz val="9"/>
            <color indexed="81"/>
            <rFont val="Tahoma"/>
            <family val="2"/>
          </rPr>
          <t xml:space="preserve">
Replace cell name for the name of the Physical Activity if needed</t>
        </r>
      </text>
    </comment>
    <comment ref="BC4" authorId="1" shapeId="0" xr:uid="{E486678E-3382-4A81-9E89-F5E7C7107612}">
      <text>
        <t>[Threaded comment]
Your version of Excel allows you to read this threaded comment; however, any edits to it will get removed if the file is opened in a newer version of Excel. Learn more: https://go.microsoft.com/fwlink/?linkid=870924
Comment:
    Welk, G. J., Laurson, K. R., Eisenmann, J. C., &amp; Cureton, K. J. (2011). Development of Youth Aerobic-Capacity Standards Using Receiver Operating Characteristic Curves.</t>
      </text>
    </comment>
    <comment ref="BD4" authorId="2" shapeId="0" xr:uid="{756577EB-61E9-44A3-A531-E552FB9C9597}">
      <text>
        <t>[Threaded comment]
Your version of Excel allows you to read this threaded comment; however, any edits to it will get removed if the file is opened in a newer version of Excel. Learn more: https://go.microsoft.com/fwlink/?linkid=870924
Comment:
    Flexões e Abdominais</t>
      </text>
    </comment>
    <comment ref="BE4" authorId="3" shapeId="0" xr:uid="{1D0D783B-07EA-4C1D-9115-CB992BCCDB81}">
      <text>
        <t>[Threaded comment]
Your version of Excel allows you to read this threaded comment; however, any edits to it will get removed if the file is opened in a newer version of Excel. Learn more: https://go.microsoft.com/fwlink/?linkid=870924
Comment:
    Flex inf + flex sup
Reply:
    Membros dif. considerados com testes diferentes
Reply:
    Direito e depois Esquerdo
Reply:
    Fará sentido aproximar da lógica da Aptidão Muscular com "níveis próximos" a 75%?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<sst xmlns="http://schemas.openxmlformats.org/spreadsheetml/2006/main" count="66" uniqueCount="65">
  <si>
    <t>NI</t>
  </si>
  <si>
    <t>I</t>
  </si>
  <si>
    <t>E</t>
  </si>
  <si>
    <t>A</t>
  </si>
  <si>
    <t>NA</t>
  </si>
  <si>
    <t>M</t>
  </si>
  <si>
    <t>F</t>
  </si>
  <si>
    <t>Judo</t>
  </si>
  <si>
    <t>Rugby</t>
  </si>
  <si>
    <t>Badminton</t>
  </si>
  <si>
    <t>Locomoção DIV</t>
  </si>
  <si>
    <t>Locomoção</t>
  </si>
  <si>
    <t>Manipulação Superior DIV</t>
  </si>
  <si>
    <t>Manipulação Superior</t>
  </si>
  <si>
    <t>Manipulação Inferior DIV</t>
  </si>
  <si>
    <t>Manipulação Inferior</t>
  </si>
  <si>
    <t>Estabilidade DIV</t>
  </si>
  <si>
    <t>Estabilidade</t>
  </si>
  <si>
    <t>Obj. Locomoção DIV</t>
  </si>
  <si>
    <t>Obj. Locomoção</t>
  </si>
  <si>
    <t>Aptidão Aeróbia</t>
  </si>
  <si>
    <t>Aptidão Muscular</t>
  </si>
  <si>
    <t>Flexibilidade</t>
  </si>
  <si>
    <t>Aluno c/código</t>
  </si>
  <si>
    <t>Preenchimento completo</t>
  </si>
  <si>
    <t>Células Vazias</t>
  </si>
  <si>
    <t>Alunos sem Código</t>
  </si>
  <si>
    <t>Algum dado colocado</t>
  </si>
  <si>
    <t>Alunos c/ dados em falta</t>
  </si>
  <si>
    <t>Data entering status</t>
  </si>
  <si>
    <t>Student ID</t>
  </si>
  <si>
    <t>Proficiency levels for Physical Activities (according to Portuguese Physical Education Syllabus)</t>
  </si>
  <si>
    <t>Fitescola protocols results</t>
  </si>
  <si>
    <t>PACER (laps)</t>
  </si>
  <si>
    <t>Mile Run (time, minutes)</t>
  </si>
  <si>
    <t>Push-ups (repetitions)</t>
  </si>
  <si>
    <t>Shoulder Stretch - Right (0 or 1)</t>
  </si>
  <si>
    <t>Shoulder Stretch - Left (0 or 1)</t>
  </si>
  <si>
    <t>Sit and Reach - Right (cm)</t>
  </si>
  <si>
    <t>Age</t>
  </si>
  <si>
    <t>Sex</t>
  </si>
  <si>
    <t>Heigth (cm)</t>
  </si>
  <si>
    <t>Weigth (kg)</t>
  </si>
  <si>
    <t>Other</t>
  </si>
  <si>
    <t>Aerobics</t>
  </si>
  <si>
    <t>Races (Athletics)</t>
  </si>
  <si>
    <t>Throws (Athletics)</t>
  </si>
  <si>
    <t>Jumps (Athletics)</t>
  </si>
  <si>
    <t>Wrestling</t>
  </si>
  <si>
    <t>Floor Gymnastics</t>
  </si>
  <si>
    <t>Artistic Gymnastics</t>
  </si>
  <si>
    <t>Acrobatic Gymnastics</t>
  </si>
  <si>
    <t>Rhythmic Gymnastics</t>
  </si>
  <si>
    <t>Handball</t>
  </si>
  <si>
    <t>Football</t>
  </si>
  <si>
    <t>Basketball</t>
  </si>
  <si>
    <t>Orienteering</t>
  </si>
  <si>
    <t>Climbing</t>
  </si>
  <si>
    <t>Rollerskating</t>
  </si>
  <si>
    <t>Table Tennis</t>
  </si>
  <si>
    <t>Volleyball</t>
  </si>
  <si>
    <t>Dance (Modern)</t>
  </si>
  <si>
    <t>Dance (Social)</t>
  </si>
  <si>
    <t>Sit and Reach - Left (cm)</t>
  </si>
  <si>
    <t>Curl-ups (repetitions)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</si>
</sst>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entury Gothic"/>
      <family val="2"/>
    </font>
    <font>
      <sz val="11"/>
      <color theme="1"/>
      <name val="Lato"/>
      <family val="2"/>
    </font>
    <font>
      <sz val="11"/>
      <color theme="1"/>
      <name val="Lato"/>
      <family val="2"/>
    </font>
    <font>
      <b/>
      <sz val="11"/>
      <color theme="0"/>
      <name val="Lato"/>
      <family val="2"/>
    </font>
    <font>
      <b/>
      <sz val="10"/>
      <name val="Lato"/>
      <family val="2"/>
    </font>
    <font>
      <b/>
      <sz val="11"/>
      <color theme="1"/>
      <name val="Lato"/>
      <family val="2"/>
    </font>
    <font>
      <b/>
      <sz val="9"/>
      <color theme="1"/>
      <name val="Lato"/>
      <family val="2"/>
    </font>
    <font>
      <b/>
      <sz val="11"/>
      <color theme="0"/>
      <name val="Lato Blac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1"/>
      <name val="Lato"/>
      <family val="2"/>
    </font>
    <font>
      <b/>
      <sz val="20"/>
      <color theme="1"/>
      <name val="Lato"/>
      <family val="2"/>
    </font>
    <font>
      <b/>
      <sz val="18"/>
      <color theme="1"/>
      <name val="Lato"/>
      <family val="2"/>
    </font>
  </fonts>
  <fills count="2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4" tint="0.79998168889431442"/>
        <bgColor theme="6" tint="0.59999389629810485"/>
      </patternFill>
    </fill>
    <fill>
      <patternFill patternType="solid">
        <fgColor theme="4" tint="0.59999389629810485"/>
        <bgColor theme="6" tint="0.59999389629810485"/>
      </patternFill>
    </fill>
    <fill>
      <patternFill patternType="solid">
        <fgColor theme="7" tint="0.59999389629810485"/>
        <bgColor theme="6" tint="0.59999389629810485"/>
      </patternFill>
    </fill>
    <fill>
      <patternFill patternType="solid">
        <fgColor theme="7" tint="0.39997558519241921"/>
        <bgColor theme="6" tint="0.59999389629810485"/>
      </patternFill>
    </fill>
    <fill>
      <patternFill patternType="solid">
        <fgColor theme="7" tint="-0.249977111117893"/>
        <bgColor theme="6" tint="0.59999389629810485"/>
      </patternFill>
    </fill>
    <fill>
      <patternFill patternType="solid">
        <fgColor theme="9" tint="0.59999389629810485"/>
        <bgColor theme="6" tint="0.59999389629810485"/>
      </patternFill>
    </fill>
    <fill>
      <patternFill patternType="solid">
        <fgColor theme="9" tint="0.39997558519241921"/>
        <bgColor theme="6" tint="0.59999389629810485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theme="6" tint="0.79998168889431442"/>
      </patternFill>
    </fill>
  </fills>
  <borders count="2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rgb="FF00206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18" borderId="19" xfId="0" applyFont="1" applyFill="1" applyBorder="1" applyAlignment="1">
      <alignment vertical="center" wrapText="1"/>
    </xf>
    <xf numFmtId="0" fontId="2" fillId="16" borderId="0" xfId="0" applyFont="1" applyFill="1" applyAlignment="1">
      <alignment horizontal="center" vertical="center" wrapText="1"/>
    </xf>
    <xf numFmtId="0" fontId="2" fillId="16" borderId="0" xfId="0" applyFont="1" applyFill="1"/>
    <xf numFmtId="0" fontId="4" fillId="2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 applyProtection="1">
      <alignment horizontal="center" vertical="center"/>
      <protection locked="0"/>
    </xf>
    <xf numFmtId="0" fontId="2" fillId="7" borderId="8" xfId="0" applyFont="1" applyFill="1" applyBorder="1" applyAlignment="1" applyProtection="1">
      <alignment horizontal="center" vertical="center"/>
      <protection locked="0"/>
    </xf>
    <xf numFmtId="0" fontId="5" fillId="9" borderId="2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/>
    </xf>
    <xf numFmtId="0" fontId="5" fillId="12" borderId="3" xfId="0" applyFont="1" applyFill="1" applyBorder="1" applyAlignment="1">
      <alignment horizontal="center" vertical="center"/>
    </xf>
    <xf numFmtId="0" fontId="5" fillId="13" borderId="3" xfId="0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2" fillId="8" borderId="5" xfId="0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0" fontId="2" fillId="7" borderId="5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8" borderId="12" xfId="0" applyFont="1" applyFill="1" applyBorder="1" applyAlignment="1" applyProtection="1">
      <alignment horizontal="center" vertical="center"/>
      <protection locked="0"/>
    </xf>
    <xf numFmtId="0" fontId="7" fillId="17" borderId="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3" fillId="18" borderId="18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" fillId="7" borderId="10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 applyProtection="1">
      <alignment horizontal="center" vertical="center"/>
      <protection locked="0"/>
    </xf>
    <xf numFmtId="0" fontId="5" fillId="7" borderId="9" xfId="0" applyFont="1" applyFill="1" applyBorder="1" applyAlignment="1" applyProtection="1">
      <alignment horizontal="center" vertical="center"/>
      <protection locked="0"/>
    </xf>
    <xf numFmtId="0" fontId="5" fillId="8" borderId="6" xfId="0" applyFont="1" applyFill="1" applyBorder="1" applyAlignment="1" applyProtection="1">
      <alignment horizontal="center" vertical="center"/>
      <protection locked="0"/>
    </xf>
    <xf numFmtId="0" fontId="5" fillId="7" borderId="6" xfId="0" applyFont="1" applyFill="1" applyBorder="1" applyAlignment="1" applyProtection="1">
      <alignment horizontal="center" vertical="center"/>
      <protection locked="0"/>
    </xf>
    <xf numFmtId="0" fontId="5" fillId="8" borderId="13" xfId="0" applyFont="1" applyFill="1" applyBorder="1" applyAlignment="1" applyProtection="1">
      <alignment horizontal="center" vertical="center"/>
      <protection locked="0"/>
    </xf>
    <xf numFmtId="0" fontId="5" fillId="7" borderId="7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 wrapText="1"/>
    </xf>
    <xf numFmtId="0" fontId="2" fillId="7" borderId="21" xfId="0" applyFont="1" applyFill="1" applyBorder="1" applyAlignment="1" applyProtection="1">
      <alignment horizontal="center" vertical="center"/>
    </xf>
    <xf numFmtId="0" fontId="2" fillId="8" borderId="22" xfId="0" applyFont="1" applyFill="1" applyBorder="1" applyAlignment="1" applyProtection="1">
      <alignment horizontal="center" vertical="center"/>
    </xf>
    <xf numFmtId="0" fontId="2" fillId="7" borderId="22" xfId="0" applyFont="1" applyFill="1" applyBorder="1" applyAlignment="1" applyProtection="1">
      <alignment horizontal="center" vertical="center"/>
    </xf>
    <xf numFmtId="0" fontId="2" fillId="8" borderId="23" xfId="0" applyFont="1" applyFill="1" applyBorder="1" applyAlignment="1" applyProtection="1">
      <alignment horizontal="center" vertical="center"/>
    </xf>
    <xf numFmtId="0" fontId="2" fillId="7" borderId="23" xfId="0" applyFont="1" applyFill="1" applyBorder="1" applyAlignment="1" applyProtection="1">
      <alignment horizontal="center" vertical="center"/>
    </xf>
    <xf numFmtId="0" fontId="2" fillId="20" borderId="4" xfId="0" applyFont="1" applyFill="1" applyBorder="1" applyAlignment="1" applyProtection="1">
      <alignment horizontal="center" vertical="center"/>
      <protection locked="0"/>
    </xf>
    <xf numFmtId="0" fontId="7" fillId="17" borderId="1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19" borderId="0" xfId="0" applyFont="1" applyFill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theme="1" tint="0.14996795556505021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57</xdr:col>
      <xdr:colOff>280146</xdr:colOff>
      <xdr:row>2</xdr:row>
      <xdr:rowOff>212912</xdr:rowOff>
    </xdr:from>
    <xdr:to>
      <xdr:col>60</xdr:col>
      <xdr:colOff>415738</xdr:colOff>
      <xdr:row>3</xdr:row>
      <xdr:rowOff>324649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E6B9FB-BC3F-49B6-9D05-B82748454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36764" y="212912"/>
          <a:ext cx="2724150" cy="3358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&#227;o%20Mota/Google%20Drive/FMH/PhD/Instrumentaliza&#231;&#227;o/Calculador%20Dimens&#227;o%20F&#237;sica%20v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 Est"/>
      <sheetName val="Calc EstDIV"/>
      <sheetName val="Calc ManI"/>
      <sheetName val="Calc ManIDIV"/>
      <sheetName val="Inserção Níves PNEF"/>
      <sheetName val="FMS p_Matéria"/>
      <sheetName val="Calc LocDIV"/>
      <sheetName val="Calc Loc "/>
      <sheetName val="Calc ManSDIV"/>
      <sheetName val="Calc ManS"/>
      <sheetName val="Elementos"/>
      <sheetName val="Gráficos FMS"/>
      <sheetName val="Tática p_Matéria"/>
      <sheetName val="Gráficos Tática"/>
      <sheetName val="Calculador Dimensão Física v1"/>
    </sheetNames>
    <sheetDataSet>
      <sheetData sheetId="0">
        <row r="3">
          <cell r="X3">
            <v>5</v>
          </cell>
        </row>
        <row r="4">
          <cell r="X4">
            <v>5</v>
          </cell>
        </row>
        <row r="5">
          <cell r="X5">
            <v>5</v>
          </cell>
        </row>
        <row r="6">
          <cell r="X6">
            <v>5</v>
          </cell>
        </row>
        <row r="7">
          <cell r="X7">
            <v>5</v>
          </cell>
        </row>
        <row r="8">
          <cell r="X8">
            <v>5</v>
          </cell>
        </row>
        <row r="9">
          <cell r="X9">
            <v>5</v>
          </cell>
        </row>
        <row r="10">
          <cell r="X10">
            <v>5</v>
          </cell>
        </row>
        <row r="11">
          <cell r="X11">
            <v>5</v>
          </cell>
        </row>
        <row r="12">
          <cell r="X12">
            <v>5</v>
          </cell>
        </row>
        <row r="13">
          <cell r="X13">
            <v>5</v>
          </cell>
        </row>
        <row r="14">
          <cell r="X14">
            <v>5</v>
          </cell>
        </row>
        <row r="15">
          <cell r="X15">
            <v>5</v>
          </cell>
        </row>
        <row r="16">
          <cell r="X16">
            <v>5</v>
          </cell>
        </row>
        <row r="17">
          <cell r="X17">
            <v>5</v>
          </cell>
        </row>
        <row r="18">
          <cell r="X18">
            <v>5</v>
          </cell>
        </row>
        <row r="19">
          <cell r="X19">
            <v>5</v>
          </cell>
        </row>
        <row r="20">
          <cell r="X20">
            <v>5</v>
          </cell>
        </row>
        <row r="21">
          <cell r="X21">
            <v>5</v>
          </cell>
        </row>
        <row r="22">
          <cell r="X22">
            <v>5</v>
          </cell>
        </row>
        <row r="23">
          <cell r="X23">
            <v>5</v>
          </cell>
        </row>
      </sheetData>
      <sheetData sheetId="1"/>
      <sheetData sheetId="2">
        <row r="3">
          <cell r="X3">
            <v>4</v>
          </cell>
        </row>
        <row r="4">
          <cell r="X4">
            <v>4</v>
          </cell>
        </row>
        <row r="5">
          <cell r="X5">
            <v>4</v>
          </cell>
        </row>
        <row r="6">
          <cell r="X6">
            <v>4</v>
          </cell>
        </row>
        <row r="7">
          <cell r="X7">
            <v>4</v>
          </cell>
        </row>
        <row r="8">
          <cell r="X8">
            <v>4</v>
          </cell>
        </row>
        <row r="9">
          <cell r="X9">
            <v>1</v>
          </cell>
        </row>
        <row r="10">
          <cell r="X10">
            <v>4</v>
          </cell>
        </row>
        <row r="11">
          <cell r="X11">
            <v>4</v>
          </cell>
        </row>
        <row r="12">
          <cell r="X12">
            <v>1</v>
          </cell>
        </row>
        <row r="13">
          <cell r="X13">
            <v>4</v>
          </cell>
        </row>
        <row r="14">
          <cell r="X14">
            <v>4</v>
          </cell>
        </row>
        <row r="15">
          <cell r="X15">
            <v>4</v>
          </cell>
        </row>
        <row r="16">
          <cell r="X16">
            <v>4</v>
          </cell>
        </row>
        <row r="17">
          <cell r="X17">
            <v>4</v>
          </cell>
        </row>
        <row r="18">
          <cell r="X18">
            <v>4</v>
          </cell>
        </row>
        <row r="19">
          <cell r="X19">
            <v>4</v>
          </cell>
        </row>
        <row r="20">
          <cell r="X20">
            <v>4</v>
          </cell>
        </row>
        <row r="21">
          <cell r="X21">
            <v>4</v>
          </cell>
        </row>
        <row r="22">
          <cell r="X22">
            <v>4</v>
          </cell>
        </row>
        <row r="23">
          <cell r="X23">
            <v>4</v>
          </cell>
        </row>
      </sheetData>
      <sheetData sheetId="3"/>
      <sheetData sheetId="4"/>
      <sheetData sheetId="5"/>
      <sheetData sheetId="6"/>
      <sheetData sheetId="7">
        <row r="3">
          <cell r="X3">
            <v>4</v>
          </cell>
        </row>
        <row r="4">
          <cell r="X4">
            <v>5</v>
          </cell>
        </row>
        <row r="5">
          <cell r="X5">
            <v>5</v>
          </cell>
        </row>
        <row r="6">
          <cell r="X6">
            <v>5</v>
          </cell>
        </row>
        <row r="7">
          <cell r="X7">
            <v>5</v>
          </cell>
        </row>
        <row r="8">
          <cell r="X8">
            <v>5</v>
          </cell>
        </row>
        <row r="9">
          <cell r="X9">
            <v>5</v>
          </cell>
        </row>
        <row r="10">
          <cell r="X10">
            <v>5</v>
          </cell>
        </row>
        <row r="11">
          <cell r="X11">
            <v>5</v>
          </cell>
        </row>
        <row r="12">
          <cell r="X12">
            <v>5</v>
          </cell>
        </row>
        <row r="13">
          <cell r="X13">
            <v>5</v>
          </cell>
        </row>
        <row r="14">
          <cell r="X14">
            <v>5</v>
          </cell>
        </row>
        <row r="15">
          <cell r="X15">
            <v>5</v>
          </cell>
        </row>
        <row r="16">
          <cell r="X16">
            <v>5</v>
          </cell>
        </row>
        <row r="17">
          <cell r="X17">
            <v>5</v>
          </cell>
        </row>
        <row r="18">
          <cell r="X18">
            <v>5</v>
          </cell>
        </row>
        <row r="19">
          <cell r="X19">
            <v>5</v>
          </cell>
        </row>
        <row r="20">
          <cell r="X20">
            <v>5</v>
          </cell>
        </row>
        <row r="21">
          <cell r="X21">
            <v>5</v>
          </cell>
        </row>
        <row r="22">
          <cell r="X22">
            <v>5</v>
          </cell>
        </row>
        <row r="23">
          <cell r="X23">
            <v>5</v>
          </cell>
        </row>
      </sheetData>
      <sheetData sheetId="8"/>
      <sheetData sheetId="9">
        <row r="3">
          <cell r="X3">
            <v>4</v>
          </cell>
        </row>
        <row r="4">
          <cell r="X4">
            <v>5</v>
          </cell>
        </row>
        <row r="5">
          <cell r="X5">
            <v>5</v>
          </cell>
        </row>
        <row r="6">
          <cell r="X6">
            <v>5</v>
          </cell>
        </row>
        <row r="7">
          <cell r="X7">
            <v>5</v>
          </cell>
        </row>
        <row r="8">
          <cell r="X8">
            <v>5</v>
          </cell>
        </row>
        <row r="9">
          <cell r="X9">
            <v>5</v>
          </cell>
        </row>
        <row r="10">
          <cell r="X10">
            <v>5</v>
          </cell>
        </row>
        <row r="11">
          <cell r="X11">
            <v>5</v>
          </cell>
        </row>
        <row r="12">
          <cell r="X12">
            <v>5</v>
          </cell>
        </row>
        <row r="13">
          <cell r="X13">
            <v>5</v>
          </cell>
        </row>
        <row r="14">
          <cell r="X14">
            <v>5</v>
          </cell>
        </row>
        <row r="15">
          <cell r="X15">
            <v>5</v>
          </cell>
        </row>
        <row r="16">
          <cell r="X16">
            <v>5</v>
          </cell>
        </row>
        <row r="17">
          <cell r="X17">
            <v>5</v>
          </cell>
        </row>
        <row r="18">
          <cell r="X18">
            <v>5</v>
          </cell>
        </row>
        <row r="19">
          <cell r="X19">
            <v>5</v>
          </cell>
        </row>
        <row r="20">
          <cell r="X20">
            <v>5</v>
          </cell>
        </row>
        <row r="21">
          <cell r="X21">
            <v>5</v>
          </cell>
        </row>
        <row r="22">
          <cell r="X22">
            <v>5</v>
          </cell>
        </row>
        <row r="23">
          <cell r="X23">
            <v>4</v>
          </cell>
        </row>
      </sheetData>
      <sheetData sheetId="10">
        <row r="3">
          <cell r="N3" t="str">
            <v>15M</v>
          </cell>
          <cell r="O3">
            <v>40.6</v>
          </cell>
          <cell r="P3">
            <v>42.1</v>
          </cell>
          <cell r="Q3">
            <v>43.6</v>
          </cell>
          <cell r="R3" t="str">
            <v>15M</v>
          </cell>
          <cell r="S3">
            <v>12</v>
          </cell>
          <cell r="T3">
            <v>16</v>
          </cell>
        </row>
        <row r="4">
          <cell r="N4" t="str">
            <v>16M</v>
          </cell>
          <cell r="O4">
            <v>41.1</v>
          </cell>
          <cell r="P4">
            <v>42.6</v>
          </cell>
          <cell r="Q4">
            <v>44.1</v>
          </cell>
          <cell r="R4" t="str">
            <v>16M</v>
          </cell>
          <cell r="S4">
            <v>13.5</v>
          </cell>
          <cell r="T4">
            <v>18</v>
          </cell>
        </row>
        <row r="5">
          <cell r="N5" t="str">
            <v>17M</v>
          </cell>
          <cell r="O5">
            <v>41.1</v>
          </cell>
          <cell r="P5">
            <v>42.650000000000006</v>
          </cell>
          <cell r="Q5">
            <v>44.2</v>
          </cell>
          <cell r="R5" t="str">
            <v>17M</v>
          </cell>
          <cell r="S5">
            <v>13.5</v>
          </cell>
          <cell r="T5">
            <v>18</v>
          </cell>
        </row>
        <row r="6">
          <cell r="N6" t="str">
            <v>18M</v>
          </cell>
          <cell r="O6">
            <v>41.2</v>
          </cell>
          <cell r="P6">
            <v>42.75</v>
          </cell>
          <cell r="Q6">
            <v>44.3</v>
          </cell>
          <cell r="R6" t="str">
            <v>18M</v>
          </cell>
          <cell r="S6">
            <v>13.5</v>
          </cell>
          <cell r="T6">
            <v>18</v>
          </cell>
        </row>
        <row r="7">
          <cell r="N7" t="str">
            <v>15F</v>
          </cell>
          <cell r="O7">
            <v>36</v>
          </cell>
          <cell r="P7">
            <v>37.549999999999997</v>
          </cell>
          <cell r="Q7">
            <v>39.1</v>
          </cell>
          <cell r="R7" t="str">
            <v>15F</v>
          </cell>
          <cell r="S7">
            <v>5.25</v>
          </cell>
          <cell r="T7">
            <v>7</v>
          </cell>
        </row>
        <row r="8">
          <cell r="N8" t="str">
            <v>16F</v>
          </cell>
          <cell r="O8">
            <v>35.799999999999997</v>
          </cell>
          <cell r="P8">
            <v>37.349999999999994</v>
          </cell>
          <cell r="Q8">
            <v>38.9</v>
          </cell>
          <cell r="R8" t="str">
            <v>16F</v>
          </cell>
          <cell r="S8">
            <v>5.25</v>
          </cell>
          <cell r="T8">
            <v>7</v>
          </cell>
        </row>
        <row r="9">
          <cell r="N9" t="str">
            <v>17F</v>
          </cell>
          <cell r="O9">
            <v>35.700000000000003</v>
          </cell>
          <cell r="P9">
            <v>37.25</v>
          </cell>
          <cell r="Q9">
            <v>38.799999999999997</v>
          </cell>
          <cell r="R9" t="str">
            <v>17F</v>
          </cell>
          <cell r="S9">
            <v>5.25</v>
          </cell>
          <cell r="T9">
            <v>7</v>
          </cell>
        </row>
        <row r="10">
          <cell r="N10" t="str">
            <v>18F</v>
          </cell>
          <cell r="O10">
            <v>35.299999999999997</v>
          </cell>
          <cell r="P10">
            <v>36.950000000000003</v>
          </cell>
          <cell r="Q10">
            <v>38.6</v>
          </cell>
          <cell r="R10" t="str">
            <v>18F</v>
          </cell>
          <cell r="S10">
            <v>5.25</v>
          </cell>
          <cell r="T10">
            <v>7</v>
          </cell>
        </row>
        <row r="12">
          <cell r="R12" t="str">
            <v>15M</v>
          </cell>
          <cell r="S12">
            <v>18</v>
          </cell>
          <cell r="T12">
            <v>24</v>
          </cell>
        </row>
        <row r="13">
          <cell r="N13" t="str">
            <v>15M</v>
          </cell>
          <cell r="Q13">
            <v>20.3</v>
          </cell>
          <cell r="R13" t="str">
            <v>16M</v>
          </cell>
          <cell r="S13">
            <v>18</v>
          </cell>
          <cell r="T13">
            <v>24</v>
          </cell>
        </row>
        <row r="14">
          <cell r="N14" t="str">
            <v>16M</v>
          </cell>
          <cell r="Q14">
            <v>20.3</v>
          </cell>
          <cell r="R14" t="str">
            <v>17M</v>
          </cell>
          <cell r="S14">
            <v>18</v>
          </cell>
          <cell r="T14">
            <v>24</v>
          </cell>
        </row>
        <row r="15">
          <cell r="N15" t="str">
            <v>17M</v>
          </cell>
          <cell r="Q15">
            <v>20.3</v>
          </cell>
          <cell r="R15" t="str">
            <v>18M</v>
          </cell>
          <cell r="S15">
            <v>18</v>
          </cell>
          <cell r="T15">
            <v>24</v>
          </cell>
        </row>
        <row r="16">
          <cell r="N16" t="str">
            <v>18M</v>
          </cell>
          <cell r="Q16">
            <v>20.3</v>
          </cell>
          <cell r="R16" t="str">
            <v>15F</v>
          </cell>
          <cell r="S16">
            <v>13.5</v>
          </cell>
          <cell r="T16">
            <v>18</v>
          </cell>
        </row>
        <row r="17">
          <cell r="N17" t="str">
            <v>15F</v>
          </cell>
          <cell r="Q17">
            <v>30.5</v>
          </cell>
          <cell r="R17" t="str">
            <v>16F</v>
          </cell>
          <cell r="S17">
            <v>13.5</v>
          </cell>
          <cell r="T17">
            <v>18</v>
          </cell>
        </row>
        <row r="18">
          <cell r="N18" t="str">
            <v>16F</v>
          </cell>
          <cell r="Q18">
            <v>30.5</v>
          </cell>
          <cell r="R18" t="str">
            <v>17F</v>
          </cell>
          <cell r="S18">
            <v>13.5</v>
          </cell>
          <cell r="T18">
            <v>18</v>
          </cell>
        </row>
        <row r="19">
          <cell r="N19" t="str">
            <v>17F</v>
          </cell>
          <cell r="Q19">
            <v>30.5</v>
          </cell>
          <cell r="R19" t="str">
            <v>18F</v>
          </cell>
          <cell r="S19">
            <v>13.5</v>
          </cell>
          <cell r="T19">
            <v>18</v>
          </cell>
        </row>
        <row r="20">
          <cell r="N20" t="str">
            <v>18F</v>
          </cell>
          <cell r="Q20">
            <v>30.5</v>
          </cell>
        </row>
        <row r="21">
          <cell r="N21">
            <v>0</v>
          </cell>
          <cell r="O21" t="str">
            <v>Pre-Estrutural</v>
          </cell>
        </row>
        <row r="22">
          <cell r="N22">
            <v>1</v>
          </cell>
          <cell r="O22" t="str">
            <v>Uniestrutural</v>
          </cell>
        </row>
        <row r="23">
          <cell r="N23">
            <v>2</v>
          </cell>
          <cell r="O23" t="str">
            <v>Multiestrutural</v>
          </cell>
        </row>
        <row r="24">
          <cell r="N24">
            <v>3</v>
          </cell>
          <cell r="O24" t="str">
            <v>Multiestrutural</v>
          </cell>
        </row>
        <row r="25">
          <cell r="N25">
            <v>4</v>
          </cell>
          <cell r="O25" t="str">
            <v>Relacional</v>
          </cell>
        </row>
        <row r="26">
          <cell r="N26">
            <v>4.01</v>
          </cell>
          <cell r="O26" t="str">
            <v xml:space="preserve">Extended </v>
          </cell>
        </row>
      </sheetData>
      <sheetData sheetId="11"/>
      <sheetData sheetId="12"/>
      <sheetData sheetId="13"/>
      <sheetData sheetId="1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João Mota Rodrigues" id="{B8E9D9CA-9CD8-4978-985B-CB430726D34C}" userId="João Mota Rodrigues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C4" dT="2019-06-24T08:42:53.46" personId="{B8E9D9CA-9CD8-4978-985B-CB430726D34C}" id="{E486678E-3382-4A81-9E89-F5E7C7107612}">
    <text>Welk, G. J., Laurson, K. R., Eisenmann, J. C., &amp; Cureton, K. J. (2011). Development of Youth Aerobic-Capacity Standards Using Receiver Operating Characteristic Curves.</text>
  </threadedComment>
  <threadedComment ref="BD4" dT="2019-06-24T11:06:35.90" personId="{B8E9D9CA-9CD8-4978-985B-CB430726D34C}" id="{756577EB-61E9-44A3-A531-E552FB9C9597}">
    <text>Flexões e Abdominais</text>
  </threadedComment>
  <threadedComment ref="BE4" dT="2019-06-24T10:19:41.94" personId="{B8E9D9CA-9CD8-4978-985B-CB430726D34C}" id="{1D0D783B-07EA-4C1D-9115-CB992BCCDB81}">
    <text>Flex inf + flex sup</text>
  </threadedComment>
  <threadedComment ref="BE4" dT="2019-06-24T10:20:46.42" personId="{B8E9D9CA-9CD8-4978-985B-CB430726D34C}" id="{3604C87B-0144-4A6C-B607-9759F97C4417}" parentId="{1D0D783B-07EA-4C1D-9115-CB992BCCDB81}">
    <text>Membros dif. considerados com testes diferentes</text>
  </threadedComment>
  <threadedComment ref="BE4" dT="2019-06-24T11:00:53.04" personId="{B8E9D9CA-9CD8-4978-985B-CB430726D34C}" id="{8E13963D-3C69-45F9-A610-900DE4C64788}" parentId="{1D0D783B-07EA-4C1D-9115-CB992BCCDB81}">
    <text>Direito e depois Esquerdo</text>
  </threadedComment>
  <threadedComment ref="BE4" dT="2019-06-25T10:48:54.85" personId="{B8E9D9CA-9CD8-4978-985B-CB430726D34C}" id="{26DE800E-1FC1-457C-AF56-EB684BDE6068}" parentId="{1D0D783B-07EA-4C1D-9115-CB992BCCDB81}">
    <text>Fará sentido aproximar da lógica da Aptidão Muscular com "níveis próximos" a 75%?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DB05-67F6-400D-955A-8F5C531E76E1}">
  <sheetPr>
    <tabColor rgb="FFC00000"/>
    <pageSetUpPr fitToPage="1"/>
  </sheetPr>
  <dimension ref="B1:BR46"/>
  <sheetViews>
    <sheetView tabSelected="1" zoomScale="70" zoomScaleNormal="70" workbookViewId="0">
      <pane xSplit="2" ySplit="4" topLeftCell="H5" activePane="bottomRight" state="frozen"/>
      <selection activeCell="AB3" sqref="AB3"/>
      <selection pane="topRight" activeCell="AB3" sqref="AB3"/>
      <selection pane="bottomLeft" activeCell="AB3" sqref="AB3"/>
      <selection pane="bottomRight" activeCell="B2" sqref="B2:AQ18"/>
    </sheetView>
  </sheetViews>
  <sheetFormatPr defaultColWidth="11.375" defaultRowHeight="14.25" x14ac:dyDescent="0.2"/>
  <cols>
    <col min="1" max="1" width="0" style="1" hidden="1" customWidth="1"/>
    <col min="2" max="2" width="16.75" style="1" customWidth="1"/>
    <col min="3" max="7" width="16.75" style="1" hidden="1" customWidth="1"/>
    <col min="8" max="8" width="11.375" style="1" customWidth="1"/>
    <col min="9" max="9" width="13.625" style="1" customWidth="1"/>
    <col min="10" max="12" width="11.375" style="1" customWidth="1"/>
    <col min="13" max="19" width="11.375" style="1"/>
    <col min="20" max="23" width="11.375" style="1" customWidth="1"/>
    <col min="24" max="25" width="11.375" style="2" customWidth="1"/>
    <col min="26" max="28" width="11.375" style="1" customWidth="1"/>
    <col min="29" max="33" width="11.375" style="1"/>
    <col min="34" max="37" width="11.375" style="1" customWidth="1"/>
    <col min="38" max="43" width="11.375" style="1"/>
    <col min="44" max="44" width="0" style="1" hidden="1" customWidth="1"/>
    <col min="45" max="45" width="11.375" style="1" hidden="1" customWidth="1"/>
    <col min="46" max="46" width="12.5" style="1" hidden="1" customWidth="1"/>
    <col min="47" max="51" width="11.375" style="1" hidden="1" customWidth="1"/>
    <col min="52" max="52" width="11.375" style="2" hidden="1" customWidth="1"/>
    <col min="53" max="57" width="11.375" style="1" hidden="1" customWidth="1"/>
    <col min="58" max="16384" width="11.375" style="1"/>
  </cols>
  <sheetData>
    <row r="1" spans="2:70" hidden="1" x14ac:dyDescent="0.2">
      <c r="H1" s="1" t="s">
        <v>0</v>
      </c>
      <c r="I1" s="1" t="s">
        <v>1</v>
      </c>
      <c r="J1" s="1" t="s">
        <v>2</v>
      </c>
      <c r="K1" s="1" t="s">
        <v>3</v>
      </c>
      <c r="L1" s="1" t="s">
        <v>4</v>
      </c>
      <c r="AF1" s="1" t="s">
        <v>5</v>
      </c>
      <c r="AG1" s="1" t="s">
        <v>6</v>
      </c>
    </row>
    <row r="2" spans="2:70" ht="62.25" customHeight="1" x14ac:dyDescent="0.2">
      <c r="B2" s="52" t="s">
        <v>29</v>
      </c>
      <c r="C2" s="52"/>
      <c r="D2" s="52"/>
      <c r="E2" s="52"/>
      <c r="F2" s="52"/>
      <c r="G2" s="52"/>
      <c r="H2" s="52"/>
      <c r="I2" s="51" t="str">
        <f>IF(AND(F5&gt;0,G5&gt;0),"There are some students without ID code or unfilled data, please verify that every column is either complete, or with a NA in case data was not collected for that variable",IF(F5&gt;0,"There are some students without ID code, please insert their ID code (available in the ID Generator spreadsheet)",IF(G5&gt;0,"There are some students with unfilled data (dark grey cells). All data that wasn’t collected/assessed should be entered as NA in the respective column","Thank you for entering the data!")))</f>
        <v>Thank you for entering the data!</v>
      </c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3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</row>
    <row r="3" spans="2:70" ht="17.25" customHeight="1" thickBot="1" x14ac:dyDescent="0.25">
      <c r="B3" s="3"/>
      <c r="C3" s="33"/>
      <c r="D3" s="33"/>
      <c r="E3" s="33"/>
      <c r="F3" s="33"/>
      <c r="G3" s="33"/>
      <c r="H3" s="50" t="s">
        <v>31</v>
      </c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31"/>
      <c r="AE3" s="31"/>
      <c r="AF3" s="4"/>
      <c r="AG3" s="4"/>
      <c r="AH3" s="4"/>
      <c r="AI3" s="4"/>
      <c r="AJ3" s="50" t="s">
        <v>32</v>
      </c>
      <c r="AK3" s="50"/>
      <c r="AL3" s="50"/>
      <c r="AM3" s="50"/>
      <c r="AN3" s="50"/>
      <c r="AO3" s="50"/>
      <c r="AP3" s="50"/>
      <c r="AQ3" s="50"/>
      <c r="AR3" s="4"/>
      <c r="AS3" s="4"/>
      <c r="AT3" s="4"/>
      <c r="AU3" s="4"/>
      <c r="AV3" s="4"/>
      <c r="AW3" s="4"/>
      <c r="AX3" s="4"/>
      <c r="AY3" s="4"/>
      <c r="AZ3" s="5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</row>
    <row r="4" spans="2:70" ht="47.25" customHeight="1" thickBot="1" x14ac:dyDescent="0.35">
      <c r="B4" s="6" t="s">
        <v>30</v>
      </c>
      <c r="C4" s="43" t="s">
        <v>23</v>
      </c>
      <c r="D4" s="43" t="s">
        <v>24</v>
      </c>
      <c r="E4" s="43" t="s">
        <v>27</v>
      </c>
      <c r="F4" s="43" t="s">
        <v>26</v>
      </c>
      <c r="G4" s="43" t="s">
        <v>28</v>
      </c>
      <c r="H4" s="7" t="s">
        <v>45</v>
      </c>
      <c r="I4" s="8" t="s">
        <v>46</v>
      </c>
      <c r="J4" s="9" t="s">
        <v>47</v>
      </c>
      <c r="K4" s="9" t="s">
        <v>48</v>
      </c>
      <c r="L4" s="9" t="s">
        <v>7</v>
      </c>
      <c r="M4" s="10" t="s">
        <v>49</v>
      </c>
      <c r="N4" s="10" t="s">
        <v>50</v>
      </c>
      <c r="O4" s="10" t="s">
        <v>51</v>
      </c>
      <c r="P4" s="10" t="s">
        <v>52</v>
      </c>
      <c r="Q4" s="10" t="s">
        <v>53</v>
      </c>
      <c r="R4" s="10" t="s">
        <v>54</v>
      </c>
      <c r="S4" s="10" t="s">
        <v>55</v>
      </c>
      <c r="T4" s="10" t="s">
        <v>8</v>
      </c>
      <c r="U4" s="10" t="s">
        <v>56</v>
      </c>
      <c r="V4" s="10" t="s">
        <v>57</v>
      </c>
      <c r="W4" s="10" t="s">
        <v>58</v>
      </c>
      <c r="X4" s="10" t="s">
        <v>59</v>
      </c>
      <c r="Y4" s="10" t="s">
        <v>9</v>
      </c>
      <c r="Z4" s="10" t="s">
        <v>60</v>
      </c>
      <c r="AA4" s="10" t="s">
        <v>61</v>
      </c>
      <c r="AB4" s="10" t="s">
        <v>62</v>
      </c>
      <c r="AC4" s="10" t="s">
        <v>44</v>
      </c>
      <c r="AD4" s="32" t="s">
        <v>43</v>
      </c>
      <c r="AE4" s="32" t="s">
        <v>43</v>
      </c>
      <c r="AF4" s="11" t="s">
        <v>39</v>
      </c>
      <c r="AG4" s="11" t="s">
        <v>40</v>
      </c>
      <c r="AH4" s="11" t="s">
        <v>41</v>
      </c>
      <c r="AI4" s="11" t="s">
        <v>42</v>
      </c>
      <c r="AJ4" s="12" t="s">
        <v>33</v>
      </c>
      <c r="AK4" s="12" t="s">
        <v>34</v>
      </c>
      <c r="AL4" s="12" t="s">
        <v>35</v>
      </c>
      <c r="AM4" s="12" t="s">
        <v>64</v>
      </c>
      <c r="AN4" s="12" t="s">
        <v>36</v>
      </c>
      <c r="AO4" s="12" t="s">
        <v>37</v>
      </c>
      <c r="AP4" s="12" t="s">
        <v>38</v>
      </c>
      <c r="AQ4" s="12" t="s">
        <v>63</v>
      </c>
      <c r="AR4" s="36" t="s">
        <v>25</v>
      </c>
      <c r="AS4" s="13" t="s">
        <v>10</v>
      </c>
      <c r="AT4" s="13" t="s">
        <v>11</v>
      </c>
      <c r="AU4" s="13" t="s">
        <v>12</v>
      </c>
      <c r="AV4" s="13" t="s">
        <v>13</v>
      </c>
      <c r="AW4" s="13" t="s">
        <v>14</v>
      </c>
      <c r="AX4" s="13" t="s">
        <v>15</v>
      </c>
      <c r="AY4" s="13" t="s">
        <v>16</v>
      </c>
      <c r="AZ4" s="13" t="s">
        <v>17</v>
      </c>
      <c r="BA4" s="13" t="s">
        <v>18</v>
      </c>
      <c r="BB4" s="13" t="s">
        <v>19</v>
      </c>
      <c r="BC4" s="14" t="s">
        <v>20</v>
      </c>
      <c r="BD4" s="15" t="s">
        <v>21</v>
      </c>
      <c r="BE4" s="14" t="s">
        <v>22</v>
      </c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</row>
    <row r="5" spans="2:70" ht="15.75" thickTop="1" thickBot="1" x14ac:dyDescent="0.35">
      <c r="B5" s="38"/>
      <c r="C5" s="44" t="str">
        <f>IF(ISBLANK(B5),"Não","Sim")</f>
        <v>Não</v>
      </c>
      <c r="D5" s="44" t="str">
        <f t="shared" ref="D5:D41" si="0">IF(COUNTBLANK(H5:AQ5)&gt;0,"Não","Sim")</f>
        <v>Não</v>
      </c>
      <c r="E5" s="44" t="str">
        <f>IF(COUNTBLANK(H5:AQ5)=36, "Não", "Sim")</f>
        <v>Não</v>
      </c>
      <c r="F5" s="44">
        <f>COUNTIFS(C5:C41,  "Não", E5:E41, "Sim")</f>
        <v>0</v>
      </c>
      <c r="G5" s="44">
        <f>COUNTIFS(E5:E41, "Sim",D5:D41, "Não")+COUNTIFS(E5:E41, "Não",D5:D41, "Não", C5:C41, "Sim")</f>
        <v>0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35"/>
      <c r="S5" s="16"/>
      <c r="T5" s="35"/>
      <c r="U5" s="35"/>
      <c r="V5" s="35"/>
      <c r="W5" s="35"/>
      <c r="X5" s="35"/>
      <c r="Y5" s="35"/>
      <c r="Z5" s="16"/>
      <c r="AA5" s="35"/>
      <c r="AB5" s="35"/>
      <c r="AC5" s="35"/>
      <c r="AD5" s="35"/>
      <c r="AE5" s="35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37">
        <f t="shared" ref="AR5:AR41" si="1">IF(B5 = "", 0, COUNTBLANK(H5:AQ5))</f>
        <v>0</v>
      </c>
      <c r="AS5" s="18" t="e" cm="1">
        <f t="array" aca="1" ref="AS5" ca="1">OFFSET('[1]Calc LocDIV'!$X$3,(8*'Data input - PPLA-O'!B5)+B5-1,0)</f>
        <v>#VALUE!</v>
      </c>
      <c r="AT5" s="19">
        <f>'[1]Calc Loc '!X3</f>
        <v>4</v>
      </c>
      <c r="AU5" s="20" t="e" cm="1">
        <f t="array" aca="1" ref="AU5" ca="1">OFFSET('[1]Calc ManSDIV'!$X$3,(8*'Data input - PPLA-O'!B5)+B5-1,0)</f>
        <v>#VALUE!</v>
      </c>
      <c r="AV5" s="21">
        <f>'[1]Calc ManS'!X3</f>
        <v>4</v>
      </c>
      <c r="AW5" s="22" t="e" cm="1">
        <f t="array" aca="1" ref="AW5" ca="1">OFFSET('[1]Calc ManIDIV'!$X$3,(8*'Data input - PPLA-O'!B5)+B5-1,0)</f>
        <v>#VALUE!</v>
      </c>
      <c r="AX5" s="22">
        <f>'[1]Calc ManI'!X3</f>
        <v>4</v>
      </c>
      <c r="AY5" s="23" t="e" cm="1">
        <f t="array" aca="1" ref="AY5" ca="1">OFFSET('[1]Calc EstDIV'!$X$3,(8*'Data input - PPLA-O'!B5)+B5-1,0)</f>
        <v>#VALUE!</v>
      </c>
      <c r="AZ5" s="24">
        <f>'[1]Calc Est'!X3</f>
        <v>5</v>
      </c>
      <c r="BA5" s="19"/>
      <c r="BB5" s="19"/>
      <c r="BC5" s="25" t="e" cm="1">
        <f t="array" ref="BC5">_xlfn.IFS(#REF!&lt;=VLOOKUP(_xlfn.CONCAT(AF5,AG5),[1]Elementos!$N$3:$Q$10,2,FALSE),[1]!Table1[[#Headers],[Pre-Estrutural]],AND(VLOOKUP(_xlfn.CONCAT(AF5,AG5),[1]Elementos!$N$3:$Q$10,2,FALSE)&lt;#REF!,VLOOKUP(_xlfn.CONCAT(AF5,AG5),[1]Elementos!$N$3:$Q$10,3,FALSE)&gt;#REF!),[1]!Table1[[#Headers],[Uniestrutural]],AND(VLOOKUP(_xlfn.CONCAT(AF5,AG5),[1]Elementos!$N$3:$Q$10,3,FALSE)&lt;=#REF!,#REF!&lt;VLOOKUP(_xlfn.CONCAT(AF5,AG5),[1]Elementos!$N$3:$Q$10,4,FALSE)),[1]!Table1[[#Headers],[Multiestrutural]],#REF!=VLOOKUP(_xlfn.CONCAT(AF5,AG5),[1]Elementos!$N$3:$Q$10,4,FALSE),[1]!Table1[[#Headers],[Relacional]],TRUE,[1]!Table1[[#Headers],[Extended ]])</f>
        <v>#REF!</v>
      </c>
      <c r="BD5" s="25" t="e">
        <f>VLOOKUP(_xlfn.IFS('Data input - PPLA-O'!AL5&lt;VLOOKUP(_xlfn.CONCAT('Data input - PPLA-O'!AF5,'Data input - PPLA-O'!AG5),[1]Elementos!$R$3:$T$10,2,FALSE),0,'Data input - PPLA-O'!AL5=VLOOKUP(_xlfn.CONCAT('Data input - PPLA-O'!AF5,'Data input - PPLA-O'!AG5),[1]Elementos!$R$3:$T$10,2,FALSE),1,AND('Data input - PPLA-O'!AL5&gt;VLOOKUP(_xlfn.CONCAT('Data input - PPLA-O'!AF5,'Data input - PPLA-O'!AG5),[1]Elementos!$R$3:$T$10,2,FALSE),'Data input - PPLA-O'!AL5&lt;VLOOKUP(_xlfn.CONCAT('Data input - PPLA-O'!AF5,'Data input - PPLA-O'!AG5),[1]Elementos!$R$3:$T$10,3,FALSE)),1,'Data input - PPLA-O'!AL5=VLOOKUP(_xlfn.CONCAT('Data input - PPLA-O'!AF5,'Data input - PPLA-O'!AG5),[1]Elementos!$R$3:$T$10,3,FALSE),2,'Data input - PPLA-O'!AL5&gt;VLOOKUP(_xlfn.CONCAT('Data input - PPLA-O'!AF5,'Data input - PPLA-O'!AG5),[1]Elementos!$R$3:$T$10,3,FALSE),2.01)+_xlfn.IFS('Data input - PPLA-O'!AM5&lt;VLOOKUP(_xlfn.CONCAT('Data input - PPLA-O'!AF5,'Data input - PPLA-O'!AG5),[1]Elementos!$R$12:$T$19,2,FALSE),0,'Data input - PPLA-O'!AM5=VLOOKUP(_xlfn.CONCAT('Data input - PPLA-O'!AF5,'Data input - PPLA-O'!AG5),[1]Elementos!$R$12:$T$19,2,FALSE),1,AND('Data input - PPLA-O'!AM5&gt;VLOOKUP(_xlfn.CONCAT('Data input - PPLA-O'!AF5,'Data input - PPLA-O'!AG5),[1]Elementos!$R$12:$T$19,2,FALSE),'Data input - PPLA-O'!AM5&lt;VLOOKUP(_xlfn.CONCAT('Data input - PPLA-O'!AF5,'Data input - PPLA-O'!AG5),[1]Elementos!$R$12:$T$19,3,FALSE)),1,'Data input - PPLA-O'!AM5=VLOOKUP(_xlfn.CONCAT('Data input - PPLA-O'!AF5,'Data input - PPLA-O'!AG5),[1]Elementos!$R$12:$T$19,3,FALSE),2,'Data input - PPLA-O'!AM5&gt;VLOOKUP(_xlfn.CONCAT('Data input - PPLA-O'!AF5,'Data input - PPLA-O'!AG5),[1]Elementos!$R$12:$T$19,3,FALSE),2.01),[1]Elementos!$N$21:$O$26,2)</f>
        <v>#N/A</v>
      </c>
      <c r="BE5" s="25" t="e">
        <f>VLOOKUP((AN5+AO5 +(IF(VLOOKUP(_xlfn.CONCAT(AF5,AG5),[1]Elementos!$N$13:$Q$20,4,FALSE)=AP5,1,0))+(IF(VLOOKUP(_xlfn.CONCAT(AF5,AG5),[1]Elementos!$N$13:$Q$20,4,FALSE)=AQ5,1,0))+(IF(VLOOKUP(_xlfn.CONCAT(AF5,AG5),[1]Elementos!$N$13:$Q$20,4,FALSE)&lt;AP5,1.01,0))+(IF(VLOOKUP(_xlfn.CONCAT(AF5,AG5),[1]Elementos!$N$13:$Q$20,4,FALSE)&lt;AQ5,1.01,0))),[1]Elementos!$N$21:$O$26,2)</f>
        <v>#N/A</v>
      </c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</row>
    <row r="6" spans="2:70" ht="15.75" thickTop="1" thickBot="1" x14ac:dyDescent="0.35">
      <c r="B6" s="39"/>
      <c r="C6" s="44" t="str">
        <f t="shared" ref="C6:C41" si="2">IF(ISBLANK(B6),"Não","Sim")</f>
        <v>Não</v>
      </c>
      <c r="D6" s="44" t="str">
        <f t="shared" si="0"/>
        <v>Não</v>
      </c>
      <c r="E6" s="44" t="str">
        <f t="shared" ref="E6:E41" si="3">IF(COUNTBLANK(H6:AQ6)=36, "Não", "Sim")</f>
        <v>Não</v>
      </c>
      <c r="F6" s="45"/>
      <c r="G6" s="45"/>
      <c r="H6" s="26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37">
        <f t="shared" si="1"/>
        <v>0</v>
      </c>
      <c r="AS6" s="18" t="e" cm="1">
        <f t="array" aca="1" ref="AS6" ca="1">OFFSET('[1]Calc LocDIV'!$X$3,(8*'Data input - PPLA-O'!B6)+B6-1,0)</f>
        <v>#VALUE!</v>
      </c>
      <c r="AT6" s="19">
        <f>'[1]Calc Loc '!X4</f>
        <v>5</v>
      </c>
      <c r="AU6" s="20" t="e" cm="1">
        <f t="array" aca="1" ref="AU6" ca="1">OFFSET('[1]Calc ManSDIV'!$X$3,(8*'Data input - PPLA-O'!B6)+B6-1,0)</f>
        <v>#VALUE!</v>
      </c>
      <c r="AV6" s="21">
        <f>'[1]Calc ManS'!X4</f>
        <v>5</v>
      </c>
      <c r="AW6" s="22" t="e" cm="1">
        <f t="array" aca="1" ref="AW6" ca="1">OFFSET('[1]Calc ManIDIV'!$X$3,(8*'Data input - PPLA-O'!B6)+B6-1,0)</f>
        <v>#VALUE!</v>
      </c>
      <c r="AX6" s="22">
        <f>'[1]Calc ManI'!X4</f>
        <v>4</v>
      </c>
      <c r="AY6" s="23" t="e" cm="1">
        <f t="array" aca="1" ref="AY6" ca="1">OFFSET('[1]Calc EstDIV'!$X$3,(8*'Data input - PPLA-O'!B6)+B6-1,0)</f>
        <v>#VALUE!</v>
      </c>
      <c r="AZ6" s="24">
        <f>'[1]Calc Est'!X4</f>
        <v>5</v>
      </c>
      <c r="BA6" s="19"/>
      <c r="BB6" s="19"/>
      <c r="BC6" s="25" t="e" cm="1">
        <f t="array" ref="BC6">_xlfn.IFS(#REF!&lt;=VLOOKUP(_xlfn.CONCAT(AF6,AG6),[1]Elementos!$N$3:$Q$10,2,FALSE),[1]!Table1[[#Headers],[Pre-Estrutural]],AND(VLOOKUP(_xlfn.CONCAT(AF6,AG6),[1]Elementos!$N$3:$Q$10,2,FALSE)&lt;#REF!,VLOOKUP(_xlfn.CONCAT(AF6,AG6),[1]Elementos!$N$3:$Q$10,3,FALSE)&gt;#REF!),[1]!Table1[[#Headers],[Uniestrutural]],AND(VLOOKUP(_xlfn.CONCAT(AF6,AG6),[1]Elementos!$N$3:$Q$10,3,FALSE)&lt;=#REF!,#REF!&lt;VLOOKUP(_xlfn.CONCAT(AF6,AG6),[1]Elementos!$N$3:$Q$10,4,FALSE)),[1]!Table1[[#Headers],[Multiestrutural]],#REF!=VLOOKUP(_xlfn.CONCAT(AF6,AG6),[1]Elementos!$N$3:$Q$10,4,FALSE),[1]!Table1[[#Headers],[Relacional]],TRUE,[1]!Table1[[#Headers],[Extended ]])</f>
        <v>#REF!</v>
      </c>
      <c r="BD6" s="25" t="e">
        <f>VLOOKUP(_xlfn.IFS('Data input - PPLA-O'!AL6&lt;VLOOKUP(_xlfn.CONCAT('Data input - PPLA-O'!AF6,'Data input - PPLA-O'!AG6),[1]Elementos!$R$3:$T$10,2,FALSE),0,'Data input - PPLA-O'!AL6=VLOOKUP(_xlfn.CONCAT('Data input - PPLA-O'!AF6,'Data input - PPLA-O'!AG6),[1]Elementos!$R$3:$T$10,2,FALSE),1,AND('Data input - PPLA-O'!AL6&gt;VLOOKUP(_xlfn.CONCAT('Data input - PPLA-O'!AF6,'Data input - PPLA-O'!AG6),[1]Elementos!$R$3:$T$10,2,FALSE),'Data input - PPLA-O'!AL6&lt;VLOOKUP(_xlfn.CONCAT('Data input - PPLA-O'!AF6,'Data input - PPLA-O'!AG6),[1]Elementos!$R$3:$T$10,3,FALSE)),1,'Data input - PPLA-O'!AL6=VLOOKUP(_xlfn.CONCAT('Data input - PPLA-O'!AF6,'Data input - PPLA-O'!AG6),[1]Elementos!$R$3:$T$10,3,FALSE),2,'Data input - PPLA-O'!AL6&gt;VLOOKUP(_xlfn.CONCAT('Data input - PPLA-O'!AF6,'Data input - PPLA-O'!AG6),[1]Elementos!$R$3:$T$10,3,FALSE),2.01)+_xlfn.IFS('Data input - PPLA-O'!AM6&lt;VLOOKUP(_xlfn.CONCAT('Data input - PPLA-O'!AF6,'Data input - PPLA-O'!AG6),[1]Elementos!$R$12:$T$19,2,FALSE),0,'Data input - PPLA-O'!AM6=VLOOKUP(_xlfn.CONCAT('Data input - PPLA-O'!AF6,'Data input - PPLA-O'!AG6),[1]Elementos!$R$12:$T$19,2,FALSE),1,AND('Data input - PPLA-O'!AM6&gt;VLOOKUP(_xlfn.CONCAT('Data input - PPLA-O'!AF6,'Data input - PPLA-O'!AG6),[1]Elementos!$R$12:$T$19,2,FALSE),'Data input - PPLA-O'!AM6&lt;VLOOKUP(_xlfn.CONCAT('Data input - PPLA-O'!AF6,'Data input - PPLA-O'!AG6),[1]Elementos!$R$12:$T$19,3,FALSE)),1,'Data input - PPLA-O'!AM6=VLOOKUP(_xlfn.CONCAT('Data input - PPLA-O'!AF6,'Data input - PPLA-O'!AG6),[1]Elementos!$R$12:$T$19,3,FALSE),2,'Data input - PPLA-O'!AM6&gt;VLOOKUP(_xlfn.CONCAT('Data input - PPLA-O'!AF6,'Data input - PPLA-O'!AG6),[1]Elementos!$R$12:$T$19,3,FALSE),2.01),[1]Elementos!$N$21:$O$26,2)</f>
        <v>#N/A</v>
      </c>
      <c r="BE6" s="25" t="e">
        <f>VLOOKUP((AN6+AO6 +(IF(VLOOKUP(_xlfn.CONCAT(AF6,AG6),[1]Elementos!$N$13:$Q$20,4,FALSE)=AP6,1,0))+(IF(VLOOKUP(_xlfn.CONCAT(AF6,AG6),[1]Elementos!$N$13:$Q$20,4,FALSE)=AQ6,1,0))+(IF(VLOOKUP(_xlfn.CONCAT(AF6,AG6),[1]Elementos!$N$13:$Q$20,4,FALSE)&lt;AP6,1.01,0))+(IF(VLOOKUP(_xlfn.CONCAT(AF6,AG6),[1]Elementos!$N$13:$Q$20,4,FALSE)&lt;AQ6,1.01,0))),[1]Elementos!$N$21:$O$26,2)</f>
        <v>#N/A</v>
      </c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2:70" ht="15.75" thickTop="1" thickBot="1" x14ac:dyDescent="0.35">
      <c r="B7" s="40"/>
      <c r="C7" s="44" t="str">
        <f t="shared" si="2"/>
        <v>Não</v>
      </c>
      <c r="D7" s="44" t="str">
        <f t="shared" si="0"/>
        <v>Não</v>
      </c>
      <c r="E7" s="44" t="str">
        <f t="shared" si="3"/>
        <v>Não</v>
      </c>
      <c r="F7" s="46"/>
      <c r="G7" s="46"/>
      <c r="H7" s="28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37">
        <f t="shared" si="1"/>
        <v>0</v>
      </c>
      <c r="AS7" s="18" t="e" cm="1">
        <f t="array" aca="1" ref="AS7" ca="1">OFFSET('[1]Calc LocDIV'!$X$3,(8*'Data input - PPLA-O'!B7)+B7-1,0)</f>
        <v>#VALUE!</v>
      </c>
      <c r="AT7" s="19">
        <f>'[1]Calc Loc '!X5</f>
        <v>5</v>
      </c>
      <c r="AU7" s="20" t="e" cm="1">
        <f t="array" aca="1" ref="AU7" ca="1">OFFSET('[1]Calc ManSDIV'!$X$3,(8*'Data input - PPLA-O'!B7)+B7-1,0)</f>
        <v>#VALUE!</v>
      </c>
      <c r="AV7" s="21">
        <f>'[1]Calc ManS'!X5</f>
        <v>5</v>
      </c>
      <c r="AW7" s="22" t="e" cm="1">
        <f t="array" aca="1" ref="AW7" ca="1">OFFSET('[1]Calc ManIDIV'!$X$3,(8*'Data input - PPLA-O'!B7)+B7-1,0)</f>
        <v>#VALUE!</v>
      </c>
      <c r="AX7" s="22">
        <f>'[1]Calc ManI'!X5</f>
        <v>4</v>
      </c>
      <c r="AY7" s="23" t="e" cm="1">
        <f t="array" aca="1" ref="AY7" ca="1">OFFSET('[1]Calc EstDIV'!$X$3,(8*'Data input - PPLA-O'!B7)+B7-1,0)</f>
        <v>#VALUE!</v>
      </c>
      <c r="AZ7" s="24">
        <f>'[1]Calc Est'!X5</f>
        <v>5</v>
      </c>
      <c r="BA7" s="19"/>
      <c r="BB7" s="19"/>
      <c r="BC7" s="25" t="e" cm="1">
        <f t="array" ref="BC7">_xlfn.IFS(#REF!&lt;=VLOOKUP(_xlfn.CONCAT(AF7,AG7),[1]Elementos!$N$3:$Q$10,2,FALSE),[1]!Table1[[#Headers],[Pre-Estrutural]],AND(VLOOKUP(_xlfn.CONCAT(AF7,AG7),[1]Elementos!$N$3:$Q$10,2,FALSE)&lt;#REF!,VLOOKUP(_xlfn.CONCAT(AF7,AG7),[1]Elementos!$N$3:$Q$10,3,FALSE)&gt;#REF!),[1]!Table1[[#Headers],[Uniestrutural]],AND(VLOOKUP(_xlfn.CONCAT(AF7,AG7),[1]Elementos!$N$3:$Q$10,3,FALSE)&lt;=#REF!,#REF!&lt;VLOOKUP(_xlfn.CONCAT(AF7,AG7),[1]Elementos!$N$3:$Q$10,4,FALSE)),[1]!Table1[[#Headers],[Multiestrutural]],#REF!=VLOOKUP(_xlfn.CONCAT(AF7,AG7),[1]Elementos!$N$3:$Q$10,4,FALSE),[1]!Table1[[#Headers],[Relacional]],TRUE,[1]!Table1[[#Headers],[Extended ]])</f>
        <v>#REF!</v>
      </c>
      <c r="BD7" s="25" t="e">
        <f>VLOOKUP(_xlfn.IFS('Data input - PPLA-O'!AL7&lt;VLOOKUP(_xlfn.CONCAT('Data input - PPLA-O'!AF7,'Data input - PPLA-O'!AG7),[1]Elementos!$R$3:$T$10,2,FALSE),0,'Data input - PPLA-O'!AL7=VLOOKUP(_xlfn.CONCAT('Data input - PPLA-O'!AF7,'Data input - PPLA-O'!AG7),[1]Elementos!$R$3:$T$10,2,FALSE),1,AND('Data input - PPLA-O'!AL7&gt;VLOOKUP(_xlfn.CONCAT('Data input - PPLA-O'!AF7,'Data input - PPLA-O'!AG7),[1]Elementos!$R$3:$T$10,2,FALSE),'Data input - PPLA-O'!AL7&lt;VLOOKUP(_xlfn.CONCAT('Data input - PPLA-O'!AF7,'Data input - PPLA-O'!AG7),[1]Elementos!$R$3:$T$10,3,FALSE)),1,'Data input - PPLA-O'!AL7=VLOOKUP(_xlfn.CONCAT('Data input - PPLA-O'!AF7,'Data input - PPLA-O'!AG7),[1]Elementos!$R$3:$T$10,3,FALSE),2,'Data input - PPLA-O'!AL7&gt;VLOOKUP(_xlfn.CONCAT('Data input - PPLA-O'!AF7,'Data input - PPLA-O'!AG7),[1]Elementos!$R$3:$T$10,3,FALSE),2.01)+_xlfn.IFS('Data input - PPLA-O'!AM7&lt;VLOOKUP(_xlfn.CONCAT('Data input - PPLA-O'!AF7,'Data input - PPLA-O'!AG7),[1]Elementos!$R$12:$T$19,2,FALSE),0,'Data input - PPLA-O'!AM7=VLOOKUP(_xlfn.CONCAT('Data input - PPLA-O'!AF7,'Data input - PPLA-O'!AG7),[1]Elementos!$R$12:$T$19,2,FALSE),1,AND('Data input - PPLA-O'!AM7&gt;VLOOKUP(_xlfn.CONCAT('Data input - PPLA-O'!AF7,'Data input - PPLA-O'!AG7),[1]Elementos!$R$12:$T$19,2,FALSE),'Data input - PPLA-O'!AM7&lt;VLOOKUP(_xlfn.CONCAT('Data input - PPLA-O'!AF7,'Data input - PPLA-O'!AG7),[1]Elementos!$R$12:$T$19,3,FALSE)),1,'Data input - PPLA-O'!AM7=VLOOKUP(_xlfn.CONCAT('Data input - PPLA-O'!AF7,'Data input - PPLA-O'!AG7),[1]Elementos!$R$12:$T$19,3,FALSE),2,'Data input - PPLA-O'!AM7&gt;VLOOKUP(_xlfn.CONCAT('Data input - PPLA-O'!AF7,'Data input - PPLA-O'!AG7),[1]Elementos!$R$12:$T$19,3,FALSE),2.01),[1]Elementos!$N$21:$O$26,2)</f>
        <v>#N/A</v>
      </c>
      <c r="BE7" s="25" t="e">
        <f>VLOOKUP((AN7+AO7 +(IF(VLOOKUP(_xlfn.CONCAT(AF7,AG7),[1]Elementos!$N$13:$Q$20,4,FALSE)=AP7,1,0))+(IF(VLOOKUP(_xlfn.CONCAT(AF7,AG7),[1]Elementos!$N$13:$Q$20,4,FALSE)=AQ7,1,0))+(IF(VLOOKUP(_xlfn.CONCAT(AF7,AG7),[1]Elementos!$N$13:$Q$20,4,FALSE)&lt;AP7,1.01,0))+(IF(VLOOKUP(_xlfn.CONCAT(AF7,AG7),[1]Elementos!$N$13:$Q$20,4,FALSE)&lt;AQ7,1.01,0))),[1]Elementos!$N$21:$O$26,2)</f>
        <v>#N/A</v>
      </c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2:70" ht="15.75" thickTop="1" thickBot="1" x14ac:dyDescent="0.35">
      <c r="B8" s="41"/>
      <c r="C8" s="44" t="str">
        <f t="shared" si="2"/>
        <v>Não</v>
      </c>
      <c r="D8" s="44" t="str">
        <f t="shared" si="0"/>
        <v>Não</v>
      </c>
      <c r="E8" s="44" t="str">
        <f t="shared" si="3"/>
        <v>Não</v>
      </c>
      <c r="F8" s="47"/>
      <c r="G8" s="47"/>
      <c r="H8" s="26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37">
        <f t="shared" si="1"/>
        <v>0</v>
      </c>
      <c r="AS8" s="18" t="e" cm="1">
        <f t="array" aca="1" ref="AS8" ca="1">OFFSET('[1]Calc LocDIV'!$X$3,(8*'Data input - PPLA-O'!B8)+B8-1,0)</f>
        <v>#VALUE!</v>
      </c>
      <c r="AT8" s="19">
        <f>'[1]Calc Loc '!X6</f>
        <v>5</v>
      </c>
      <c r="AU8" s="20" t="e" cm="1">
        <f t="array" aca="1" ref="AU8" ca="1">OFFSET('[1]Calc ManSDIV'!$X$3,(8*'Data input - PPLA-O'!B8)+B8-1,0)</f>
        <v>#VALUE!</v>
      </c>
      <c r="AV8" s="21">
        <f>'[1]Calc ManS'!X6</f>
        <v>5</v>
      </c>
      <c r="AW8" s="22" t="e" cm="1">
        <f t="array" aca="1" ref="AW8" ca="1">OFFSET('[1]Calc ManIDIV'!$X$3,(8*'Data input - PPLA-O'!B8)+B8-1,0)</f>
        <v>#VALUE!</v>
      </c>
      <c r="AX8" s="22">
        <f>'[1]Calc ManI'!X6</f>
        <v>4</v>
      </c>
      <c r="AY8" s="23" t="e" cm="1">
        <f t="array" aca="1" ref="AY8" ca="1">OFFSET('[1]Calc EstDIV'!$X$3,(8*'Data input - PPLA-O'!B8)+B8-1,0)</f>
        <v>#VALUE!</v>
      </c>
      <c r="AZ8" s="24">
        <f>'[1]Calc Est'!X6</f>
        <v>5</v>
      </c>
      <c r="BA8" s="19"/>
      <c r="BB8" s="19"/>
      <c r="BC8" s="25" t="e" cm="1">
        <f t="array" ref="BC8">_xlfn.IFS(#REF!&lt;=VLOOKUP(_xlfn.CONCAT(AF8,AG8),[1]Elementos!$N$3:$Q$10,2,FALSE),[1]!Table1[[#Headers],[Pre-Estrutural]],AND(VLOOKUP(_xlfn.CONCAT(AF8,AG8),[1]Elementos!$N$3:$Q$10,2,FALSE)&lt;#REF!,VLOOKUP(_xlfn.CONCAT(AF8,AG8),[1]Elementos!$N$3:$Q$10,3,FALSE)&gt;#REF!),[1]!Table1[[#Headers],[Uniestrutural]],AND(VLOOKUP(_xlfn.CONCAT(AF8,AG8),[1]Elementos!$N$3:$Q$10,3,FALSE)&lt;=#REF!,#REF!&lt;VLOOKUP(_xlfn.CONCAT(AF8,AG8),[1]Elementos!$N$3:$Q$10,4,FALSE)),[1]!Table1[[#Headers],[Multiestrutural]],#REF!=VLOOKUP(_xlfn.CONCAT(AF8,AG8),[1]Elementos!$N$3:$Q$10,4,FALSE),[1]!Table1[[#Headers],[Relacional]],TRUE,[1]!Table1[[#Headers],[Extended ]])</f>
        <v>#REF!</v>
      </c>
      <c r="BD8" s="25" t="e">
        <f>VLOOKUP(_xlfn.IFS('Data input - PPLA-O'!AL8&lt;VLOOKUP(_xlfn.CONCAT('Data input - PPLA-O'!AF8,'Data input - PPLA-O'!AG8),[1]Elementos!$R$3:$T$10,2,FALSE),0,'Data input - PPLA-O'!AL8=VLOOKUP(_xlfn.CONCAT('Data input - PPLA-O'!AF8,'Data input - PPLA-O'!AG8),[1]Elementos!$R$3:$T$10,2,FALSE),1,AND('Data input - PPLA-O'!AL8&gt;VLOOKUP(_xlfn.CONCAT('Data input - PPLA-O'!AF8,'Data input - PPLA-O'!AG8),[1]Elementos!$R$3:$T$10,2,FALSE),'Data input - PPLA-O'!AL8&lt;VLOOKUP(_xlfn.CONCAT('Data input - PPLA-O'!AF8,'Data input - PPLA-O'!AG8),[1]Elementos!$R$3:$T$10,3,FALSE)),1,'Data input - PPLA-O'!AL8=VLOOKUP(_xlfn.CONCAT('Data input - PPLA-O'!AF8,'Data input - PPLA-O'!AG8),[1]Elementos!$R$3:$T$10,3,FALSE),2,'Data input - PPLA-O'!AL8&gt;VLOOKUP(_xlfn.CONCAT('Data input - PPLA-O'!AF8,'Data input - PPLA-O'!AG8),[1]Elementos!$R$3:$T$10,3,FALSE),2.01)+_xlfn.IFS('Data input - PPLA-O'!AM8&lt;VLOOKUP(_xlfn.CONCAT('Data input - PPLA-O'!AF8,'Data input - PPLA-O'!AG8),[1]Elementos!$R$12:$T$19,2,FALSE),0,'Data input - PPLA-O'!AM8=VLOOKUP(_xlfn.CONCAT('Data input - PPLA-O'!AF8,'Data input - PPLA-O'!AG8),[1]Elementos!$R$12:$T$19,2,FALSE),1,AND('Data input - PPLA-O'!AM8&gt;VLOOKUP(_xlfn.CONCAT('Data input - PPLA-O'!AF8,'Data input - PPLA-O'!AG8),[1]Elementos!$R$12:$T$19,2,FALSE),'Data input - PPLA-O'!AM8&lt;VLOOKUP(_xlfn.CONCAT('Data input - PPLA-O'!AF8,'Data input - PPLA-O'!AG8),[1]Elementos!$R$12:$T$19,3,FALSE)),1,'Data input - PPLA-O'!AM8=VLOOKUP(_xlfn.CONCAT('Data input - PPLA-O'!AF8,'Data input - PPLA-O'!AG8),[1]Elementos!$R$12:$T$19,3,FALSE),2,'Data input - PPLA-O'!AM8&gt;VLOOKUP(_xlfn.CONCAT('Data input - PPLA-O'!AF8,'Data input - PPLA-O'!AG8),[1]Elementos!$R$12:$T$19,3,FALSE),2.01),[1]Elementos!$N$21:$O$26,2)</f>
        <v>#N/A</v>
      </c>
      <c r="BE8" s="25" t="e">
        <f>VLOOKUP((AN8+AO8 +(IF(VLOOKUP(_xlfn.CONCAT(AF8,AG8),[1]Elementos!$N$13:$Q$20,4,FALSE)=AP8,1,0))+(IF(VLOOKUP(_xlfn.CONCAT(AF8,AG8),[1]Elementos!$N$13:$Q$20,4,FALSE)=AQ8,1,0))+(IF(VLOOKUP(_xlfn.CONCAT(AF8,AG8),[1]Elementos!$N$13:$Q$20,4,FALSE)&lt;AP8,1.01,0))+(IF(VLOOKUP(_xlfn.CONCAT(AF8,AG8),[1]Elementos!$N$13:$Q$20,4,FALSE)&lt;AQ8,1.01,0))),[1]Elementos!$N$21:$O$26,2)</f>
        <v>#N/A</v>
      </c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</row>
    <row r="9" spans="2:70" ht="15.75" thickTop="1" thickBot="1" x14ac:dyDescent="0.35">
      <c r="B9" s="38"/>
      <c r="C9" s="44"/>
      <c r="D9" s="44"/>
      <c r="E9" s="44"/>
      <c r="F9" s="44"/>
      <c r="G9" s="44"/>
      <c r="H9" s="28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37">
        <f t="shared" si="1"/>
        <v>0</v>
      </c>
      <c r="AS9" s="18" t="e" cm="1">
        <f t="array" aca="1" ref="AS9" ca="1">OFFSET('[1]Calc LocDIV'!$X$3,(8*'Data input - PPLA-O'!B9)+B9-1,0)</f>
        <v>#VALUE!</v>
      </c>
      <c r="AT9" s="19">
        <f>'[1]Calc Loc '!X7</f>
        <v>5</v>
      </c>
      <c r="AU9" s="20" t="e" cm="1">
        <f t="array" aca="1" ref="AU9" ca="1">OFFSET('[1]Calc ManSDIV'!$X$3,(8*'Data input - PPLA-O'!B9)+B9-1,0)</f>
        <v>#VALUE!</v>
      </c>
      <c r="AV9" s="21">
        <f>'[1]Calc ManS'!X7</f>
        <v>5</v>
      </c>
      <c r="AW9" s="22" t="e" cm="1">
        <f t="array" aca="1" ref="AW9" ca="1">OFFSET('[1]Calc ManIDIV'!$X$3,(8*'Data input - PPLA-O'!B9)+B9-1,0)</f>
        <v>#VALUE!</v>
      </c>
      <c r="AX9" s="22">
        <f>'[1]Calc ManI'!X7</f>
        <v>4</v>
      </c>
      <c r="AY9" s="23" t="e" cm="1">
        <f t="array" aca="1" ref="AY9" ca="1">OFFSET('[1]Calc EstDIV'!$X$3,(8*'Data input - PPLA-O'!B9)+B9-1,0)</f>
        <v>#VALUE!</v>
      </c>
      <c r="AZ9" s="24">
        <f>'[1]Calc Est'!X7</f>
        <v>5</v>
      </c>
      <c r="BA9" s="19"/>
      <c r="BB9" s="19"/>
      <c r="BC9" s="25" t="e" cm="1">
        <f t="array" ref="BC9">_xlfn.IFS(#REF!&lt;=VLOOKUP(_xlfn.CONCAT(AF9,AG9),[1]Elementos!$N$3:$Q$10,2,FALSE),[1]!Table1[[#Headers],[Pre-Estrutural]],AND(VLOOKUP(_xlfn.CONCAT(AF9,AG9),[1]Elementos!$N$3:$Q$10,2,FALSE)&lt;#REF!,VLOOKUP(_xlfn.CONCAT(AF9,AG9),[1]Elementos!$N$3:$Q$10,3,FALSE)&gt;#REF!),[1]!Table1[[#Headers],[Uniestrutural]],AND(VLOOKUP(_xlfn.CONCAT(AF9,AG9),[1]Elementos!$N$3:$Q$10,3,FALSE)&lt;=#REF!,#REF!&lt;VLOOKUP(_xlfn.CONCAT(AF9,AG9),[1]Elementos!$N$3:$Q$10,4,FALSE)),[1]!Table1[[#Headers],[Multiestrutural]],#REF!=VLOOKUP(_xlfn.CONCAT(AF9,AG9),[1]Elementos!$N$3:$Q$10,4,FALSE),[1]!Table1[[#Headers],[Relacional]],TRUE,[1]!Table1[[#Headers],[Extended ]])</f>
        <v>#REF!</v>
      </c>
      <c r="BD9" s="25" t="e">
        <f>VLOOKUP(_xlfn.IFS('Data input - PPLA-O'!AL9&lt;VLOOKUP(_xlfn.CONCAT('Data input - PPLA-O'!AF9,'Data input - PPLA-O'!AG9),[1]Elementos!$R$3:$T$10,2,FALSE),0,'Data input - PPLA-O'!AL9=VLOOKUP(_xlfn.CONCAT('Data input - PPLA-O'!AF9,'Data input - PPLA-O'!AG9),[1]Elementos!$R$3:$T$10,2,FALSE),1,AND('Data input - PPLA-O'!AL9&gt;VLOOKUP(_xlfn.CONCAT('Data input - PPLA-O'!AF9,'Data input - PPLA-O'!AG9),[1]Elementos!$R$3:$T$10,2,FALSE),'Data input - PPLA-O'!AL9&lt;VLOOKUP(_xlfn.CONCAT('Data input - PPLA-O'!AF9,'Data input - PPLA-O'!AG9),[1]Elementos!$R$3:$T$10,3,FALSE)),1,'Data input - PPLA-O'!AL9=VLOOKUP(_xlfn.CONCAT('Data input - PPLA-O'!AF9,'Data input - PPLA-O'!AG9),[1]Elementos!$R$3:$T$10,3,FALSE),2,'Data input - PPLA-O'!AL9&gt;VLOOKUP(_xlfn.CONCAT('Data input - PPLA-O'!AF9,'Data input - PPLA-O'!AG9),[1]Elementos!$R$3:$T$10,3,FALSE),2.01)+_xlfn.IFS('Data input - PPLA-O'!AM9&lt;VLOOKUP(_xlfn.CONCAT('Data input - PPLA-O'!AF9,'Data input - PPLA-O'!AG9),[1]Elementos!$R$12:$T$19,2,FALSE),0,'Data input - PPLA-O'!AM9=VLOOKUP(_xlfn.CONCAT('Data input - PPLA-O'!AF9,'Data input - PPLA-O'!AG9),[1]Elementos!$R$12:$T$19,2,FALSE),1,AND('Data input - PPLA-O'!AM9&gt;VLOOKUP(_xlfn.CONCAT('Data input - PPLA-O'!AF9,'Data input - PPLA-O'!AG9),[1]Elementos!$R$12:$T$19,2,FALSE),'Data input - PPLA-O'!AM9&lt;VLOOKUP(_xlfn.CONCAT('Data input - PPLA-O'!AF9,'Data input - PPLA-O'!AG9),[1]Elementos!$R$12:$T$19,3,FALSE)),1,'Data input - PPLA-O'!AM9=VLOOKUP(_xlfn.CONCAT('Data input - PPLA-O'!AF9,'Data input - PPLA-O'!AG9),[1]Elementos!$R$12:$T$19,3,FALSE),2,'Data input - PPLA-O'!AM9&gt;VLOOKUP(_xlfn.CONCAT('Data input - PPLA-O'!AF9,'Data input - PPLA-O'!AG9),[1]Elementos!$R$12:$T$19,3,FALSE),2.01),[1]Elementos!$N$21:$O$26,2)</f>
        <v>#N/A</v>
      </c>
      <c r="BE9" s="25" t="e">
        <f>VLOOKUP((AN9+AO9 +(IF(VLOOKUP(_xlfn.CONCAT(AF9,AG9),[1]Elementos!$N$13:$Q$20,4,FALSE)=AP9,1,0))+(IF(VLOOKUP(_xlfn.CONCAT(AF9,AG9),[1]Elementos!$N$13:$Q$20,4,FALSE)=AQ9,1,0))+(IF(VLOOKUP(_xlfn.CONCAT(AF9,AG9),[1]Elementos!$N$13:$Q$20,4,FALSE)&lt;AP9,1.01,0))+(IF(VLOOKUP(_xlfn.CONCAT(AF9,AG9),[1]Elementos!$N$13:$Q$20,4,FALSE)&lt;AQ9,1.01,0))),[1]Elementos!$N$21:$O$26,2)</f>
        <v>#N/A</v>
      </c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</row>
    <row r="10" spans="2:70" ht="15.75" thickTop="1" thickBot="1" x14ac:dyDescent="0.35">
      <c r="B10" s="39"/>
      <c r="C10" s="44" t="str">
        <f t="shared" si="2"/>
        <v>Não</v>
      </c>
      <c r="D10" s="44" t="str">
        <f t="shared" si="0"/>
        <v>Não</v>
      </c>
      <c r="E10" s="44" t="str">
        <f t="shared" si="3"/>
        <v>Não</v>
      </c>
      <c r="F10" s="45"/>
      <c r="G10" s="45"/>
      <c r="H10" s="26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30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37">
        <f t="shared" si="1"/>
        <v>0</v>
      </c>
      <c r="AS10" s="18" t="e" cm="1">
        <f t="array" aca="1" ref="AS10" ca="1">OFFSET('[1]Calc LocDIV'!$X$3,(8*'Data input - PPLA-O'!B10)+B10-1,0)</f>
        <v>#VALUE!</v>
      </c>
      <c r="AT10" s="19">
        <f>'[1]Calc Loc '!X8</f>
        <v>5</v>
      </c>
      <c r="AU10" s="20" t="e" cm="1">
        <f t="array" aca="1" ref="AU10" ca="1">OFFSET('[1]Calc ManSDIV'!$X$3,(8*'Data input - PPLA-O'!B10)+B10-1,0)</f>
        <v>#VALUE!</v>
      </c>
      <c r="AV10" s="21">
        <f>'[1]Calc ManS'!X8</f>
        <v>5</v>
      </c>
      <c r="AW10" s="22" t="e" cm="1">
        <f t="array" aca="1" ref="AW10" ca="1">OFFSET('[1]Calc ManIDIV'!$X$3,(8*'Data input - PPLA-O'!B10)+B10-1,0)</f>
        <v>#VALUE!</v>
      </c>
      <c r="AX10" s="22">
        <f>'[1]Calc ManI'!X8</f>
        <v>4</v>
      </c>
      <c r="AY10" s="23" t="e" cm="1">
        <f t="array" aca="1" ref="AY10" ca="1">OFFSET('[1]Calc EstDIV'!$X$3,(8*'Data input - PPLA-O'!B10)+B10-1,0)</f>
        <v>#VALUE!</v>
      </c>
      <c r="AZ10" s="24">
        <f>'[1]Calc Est'!X8</f>
        <v>5</v>
      </c>
      <c r="BA10" s="19"/>
      <c r="BB10" s="19"/>
      <c r="BC10" s="25" t="e" cm="1">
        <f t="array" ref="BC10">_xlfn.IFS(#REF!&lt;=VLOOKUP(_xlfn.CONCAT(AF10,AG10),[1]Elementos!$N$3:$Q$10,2,FALSE),[1]!Table1[[#Headers],[Pre-Estrutural]],AND(VLOOKUP(_xlfn.CONCAT(AF10,AG10),[1]Elementos!$N$3:$Q$10,2,FALSE)&lt;#REF!,VLOOKUP(_xlfn.CONCAT(AF10,AG10),[1]Elementos!$N$3:$Q$10,3,FALSE)&gt;#REF!),[1]!Table1[[#Headers],[Uniestrutural]],AND(VLOOKUP(_xlfn.CONCAT(AF10,AG10),[1]Elementos!$N$3:$Q$10,3,FALSE)&lt;=#REF!,#REF!&lt;VLOOKUP(_xlfn.CONCAT(AF10,AG10),[1]Elementos!$N$3:$Q$10,4,FALSE)),[1]!Table1[[#Headers],[Multiestrutural]],#REF!=VLOOKUP(_xlfn.CONCAT(AF10,AG10),[1]Elementos!$N$3:$Q$10,4,FALSE),[1]!Table1[[#Headers],[Relacional]],TRUE,[1]!Table1[[#Headers],[Extended ]])</f>
        <v>#REF!</v>
      </c>
      <c r="BD10" s="25" t="e">
        <f>VLOOKUP(_xlfn.IFS('Data input - PPLA-O'!AL10&lt;VLOOKUP(_xlfn.CONCAT('Data input - PPLA-O'!AF10,'Data input - PPLA-O'!AG10),[1]Elementos!$R$3:$T$10,2,FALSE),0,'Data input - PPLA-O'!AL10=VLOOKUP(_xlfn.CONCAT('Data input - PPLA-O'!AF10,'Data input - PPLA-O'!AG10),[1]Elementos!$R$3:$T$10,2,FALSE),1,AND('Data input - PPLA-O'!AL10&gt;VLOOKUP(_xlfn.CONCAT('Data input - PPLA-O'!AF10,'Data input - PPLA-O'!AG10),[1]Elementos!$R$3:$T$10,2,FALSE),'Data input - PPLA-O'!AL10&lt;VLOOKUP(_xlfn.CONCAT('Data input - PPLA-O'!AF10,'Data input - PPLA-O'!AG10),[1]Elementos!$R$3:$T$10,3,FALSE)),1,'Data input - PPLA-O'!AL10=VLOOKUP(_xlfn.CONCAT('Data input - PPLA-O'!AF10,'Data input - PPLA-O'!AG10),[1]Elementos!$R$3:$T$10,3,FALSE),2,'Data input - PPLA-O'!AL10&gt;VLOOKUP(_xlfn.CONCAT('Data input - PPLA-O'!AF10,'Data input - PPLA-O'!AG10),[1]Elementos!$R$3:$T$10,3,FALSE),2.01)+_xlfn.IFS('Data input - PPLA-O'!AM10&lt;VLOOKUP(_xlfn.CONCAT('Data input - PPLA-O'!AF10,'Data input - PPLA-O'!AG10),[1]Elementos!$R$12:$T$19,2,FALSE),0,'Data input - PPLA-O'!AM10=VLOOKUP(_xlfn.CONCAT('Data input - PPLA-O'!AF10,'Data input - PPLA-O'!AG10),[1]Elementos!$R$12:$T$19,2,FALSE),1,AND('Data input - PPLA-O'!AM10&gt;VLOOKUP(_xlfn.CONCAT('Data input - PPLA-O'!AF10,'Data input - PPLA-O'!AG10),[1]Elementos!$R$12:$T$19,2,FALSE),'Data input - PPLA-O'!AM10&lt;VLOOKUP(_xlfn.CONCAT('Data input - PPLA-O'!AF10,'Data input - PPLA-O'!AG10),[1]Elementos!$R$12:$T$19,3,FALSE)),1,'Data input - PPLA-O'!AM10=VLOOKUP(_xlfn.CONCAT('Data input - PPLA-O'!AF10,'Data input - PPLA-O'!AG10),[1]Elementos!$R$12:$T$19,3,FALSE),2,'Data input - PPLA-O'!AM10&gt;VLOOKUP(_xlfn.CONCAT('Data input - PPLA-O'!AF10,'Data input - PPLA-O'!AG10),[1]Elementos!$R$12:$T$19,3,FALSE),2.01),[1]Elementos!$N$21:$O$26,2)</f>
        <v>#N/A</v>
      </c>
      <c r="BE10" s="25" t="e">
        <f>VLOOKUP((AN10+AO10 +(IF(VLOOKUP(_xlfn.CONCAT(AF10,AG10),[1]Elementos!$N$13:$Q$20,4,FALSE)=AP10,1,0))+(IF(VLOOKUP(_xlfn.CONCAT(AF10,AG10),[1]Elementos!$N$13:$Q$20,4,FALSE)=AQ10,1,0))+(IF(VLOOKUP(_xlfn.CONCAT(AF10,AG10),[1]Elementos!$N$13:$Q$20,4,FALSE)&lt;AP10,1.01,0))+(IF(VLOOKUP(_xlfn.CONCAT(AF10,AG10),[1]Elementos!$N$13:$Q$20,4,FALSE)&lt;AQ10,1.01,0))),[1]Elementos!$N$21:$O$26,2)</f>
        <v>#N/A</v>
      </c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</row>
    <row r="11" spans="2:70" ht="15.75" thickTop="1" thickBot="1" x14ac:dyDescent="0.35">
      <c r="B11" s="40"/>
      <c r="C11" s="44" t="str">
        <f t="shared" si="2"/>
        <v>Não</v>
      </c>
      <c r="D11" s="44" t="str">
        <f t="shared" si="0"/>
        <v>Não</v>
      </c>
      <c r="E11" s="44" t="str">
        <f t="shared" si="3"/>
        <v>Não</v>
      </c>
      <c r="F11" s="46"/>
      <c r="G11" s="46"/>
      <c r="H11" s="28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17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37">
        <f t="shared" si="1"/>
        <v>0</v>
      </c>
      <c r="AS11" s="18" t="e" cm="1">
        <f t="array" aca="1" ref="AS11" ca="1">OFFSET('[1]Calc LocDIV'!$X$3,(8*'Data input - PPLA-O'!B11)+B11-1,0)</f>
        <v>#VALUE!</v>
      </c>
      <c r="AT11" s="19">
        <f>'[1]Calc Loc '!X9</f>
        <v>5</v>
      </c>
      <c r="AU11" s="20" t="e" cm="1">
        <f t="array" aca="1" ref="AU11" ca="1">OFFSET('[1]Calc ManSDIV'!$X$3,(8*'Data input - PPLA-O'!B11)+B11-1,0)</f>
        <v>#VALUE!</v>
      </c>
      <c r="AV11" s="21">
        <f>'[1]Calc ManS'!X9</f>
        <v>5</v>
      </c>
      <c r="AW11" s="22" t="e" cm="1">
        <f t="array" aca="1" ref="AW11" ca="1">OFFSET('[1]Calc ManIDIV'!$X$3,(8*'Data input - PPLA-O'!B11)+B11-1,0)</f>
        <v>#VALUE!</v>
      </c>
      <c r="AX11" s="22">
        <f>'[1]Calc ManI'!X9</f>
        <v>1</v>
      </c>
      <c r="AY11" s="23" t="e" cm="1">
        <f t="array" aca="1" ref="AY11" ca="1">OFFSET('[1]Calc EstDIV'!$X$3,(8*'Data input - PPLA-O'!B11)+B11-1,0)</f>
        <v>#VALUE!</v>
      </c>
      <c r="AZ11" s="24">
        <f>'[1]Calc Est'!X9</f>
        <v>5</v>
      </c>
      <c r="BA11" s="19"/>
      <c r="BB11" s="19"/>
      <c r="BC11" s="25" t="e" cm="1">
        <f t="array" ref="BC11">_xlfn.IFS(#REF!&lt;=VLOOKUP(_xlfn.CONCAT(AF11,AG11),[1]Elementos!$N$3:$Q$10,2,FALSE),[1]!Table1[[#Headers],[Pre-Estrutural]],AND(VLOOKUP(_xlfn.CONCAT(AF11,AG11),[1]Elementos!$N$3:$Q$10,2,FALSE)&lt;#REF!,VLOOKUP(_xlfn.CONCAT(AF11,AG11),[1]Elementos!$N$3:$Q$10,3,FALSE)&gt;#REF!),[1]!Table1[[#Headers],[Uniestrutural]],AND(VLOOKUP(_xlfn.CONCAT(AF11,AG11),[1]Elementos!$N$3:$Q$10,3,FALSE)&lt;=#REF!,#REF!&lt;VLOOKUP(_xlfn.CONCAT(AF11,AG11),[1]Elementos!$N$3:$Q$10,4,FALSE)),[1]!Table1[[#Headers],[Multiestrutural]],#REF!=VLOOKUP(_xlfn.CONCAT(AF11,AG11),[1]Elementos!$N$3:$Q$10,4,FALSE),[1]!Table1[[#Headers],[Relacional]],TRUE,[1]!Table1[[#Headers],[Extended ]])</f>
        <v>#REF!</v>
      </c>
      <c r="BD11" s="25" t="e">
        <f>VLOOKUP(_xlfn.IFS('Data input - PPLA-O'!AL11&lt;VLOOKUP(_xlfn.CONCAT('Data input - PPLA-O'!AF11,'Data input - PPLA-O'!AG11),[1]Elementos!$R$3:$T$10,2,FALSE),0,'Data input - PPLA-O'!AL11=VLOOKUP(_xlfn.CONCAT('Data input - PPLA-O'!AF11,'Data input - PPLA-O'!AG11),[1]Elementos!$R$3:$T$10,2,FALSE),1,AND('Data input - PPLA-O'!AL11&gt;VLOOKUP(_xlfn.CONCAT('Data input - PPLA-O'!AF11,'Data input - PPLA-O'!AG11),[1]Elementos!$R$3:$T$10,2,FALSE),'Data input - PPLA-O'!AL11&lt;VLOOKUP(_xlfn.CONCAT('Data input - PPLA-O'!AF11,'Data input - PPLA-O'!AG11),[1]Elementos!$R$3:$T$10,3,FALSE)),1,'Data input - PPLA-O'!AL11=VLOOKUP(_xlfn.CONCAT('Data input - PPLA-O'!AF11,'Data input - PPLA-O'!AG11),[1]Elementos!$R$3:$T$10,3,FALSE),2,'Data input - PPLA-O'!AL11&gt;VLOOKUP(_xlfn.CONCAT('Data input - PPLA-O'!AF11,'Data input - PPLA-O'!AG11),[1]Elementos!$R$3:$T$10,3,FALSE),2.01)+_xlfn.IFS('Data input - PPLA-O'!AM11&lt;VLOOKUP(_xlfn.CONCAT('Data input - PPLA-O'!AF11,'Data input - PPLA-O'!AG11),[1]Elementos!$R$12:$T$19,2,FALSE),0,'Data input - PPLA-O'!AM11=VLOOKUP(_xlfn.CONCAT('Data input - PPLA-O'!AF11,'Data input - PPLA-O'!AG11),[1]Elementos!$R$12:$T$19,2,FALSE),1,AND('Data input - PPLA-O'!AM11&gt;VLOOKUP(_xlfn.CONCAT('Data input - PPLA-O'!AF11,'Data input - PPLA-O'!AG11),[1]Elementos!$R$12:$T$19,2,FALSE),'Data input - PPLA-O'!AM11&lt;VLOOKUP(_xlfn.CONCAT('Data input - PPLA-O'!AF11,'Data input - PPLA-O'!AG11),[1]Elementos!$R$12:$T$19,3,FALSE)),1,'Data input - PPLA-O'!AM11=VLOOKUP(_xlfn.CONCAT('Data input - PPLA-O'!AF11,'Data input - PPLA-O'!AG11),[1]Elementos!$R$12:$T$19,3,FALSE),2,'Data input - PPLA-O'!AM11&gt;VLOOKUP(_xlfn.CONCAT('Data input - PPLA-O'!AF11,'Data input - PPLA-O'!AG11),[1]Elementos!$R$12:$T$19,3,FALSE),2.01),[1]Elementos!$N$21:$O$26,2)</f>
        <v>#N/A</v>
      </c>
      <c r="BE11" s="25" t="e">
        <f>VLOOKUP((AN11+AO11 +(IF(VLOOKUP(_xlfn.CONCAT(AF11,AG11),[1]Elementos!$N$13:$Q$20,4,FALSE)=AP11,1,0))+(IF(VLOOKUP(_xlfn.CONCAT(AF11,AG11),[1]Elementos!$N$13:$Q$20,4,FALSE)=AQ11,1,0))+(IF(VLOOKUP(_xlfn.CONCAT(AF11,AG11),[1]Elementos!$N$13:$Q$20,4,FALSE)&lt;AP11,1.01,0))+(IF(VLOOKUP(_xlfn.CONCAT(AF11,AG11),[1]Elementos!$N$13:$Q$20,4,FALSE)&lt;AQ11,1.01,0))),[1]Elementos!$N$21:$O$26,2)</f>
        <v>#N/A</v>
      </c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</row>
    <row r="12" spans="2:70" ht="15.75" thickTop="1" thickBot="1" x14ac:dyDescent="0.35">
      <c r="B12" s="39"/>
      <c r="C12" s="44" t="str">
        <f t="shared" si="2"/>
        <v>Não</v>
      </c>
      <c r="D12" s="44" t="str">
        <f t="shared" si="0"/>
        <v>Não</v>
      </c>
      <c r="E12" s="44" t="str">
        <f t="shared" si="3"/>
        <v>Não</v>
      </c>
      <c r="F12" s="45"/>
      <c r="G12" s="45"/>
      <c r="H12" s="26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37">
        <f t="shared" si="1"/>
        <v>0</v>
      </c>
      <c r="AS12" s="18" t="e" cm="1">
        <f t="array" aca="1" ref="AS12" ca="1">OFFSET('[1]Calc LocDIV'!$X$3,(8*'Data input - PPLA-O'!B12)+B12-1,0)</f>
        <v>#VALUE!</v>
      </c>
      <c r="AT12" s="19">
        <f>'[1]Calc Loc '!X10</f>
        <v>5</v>
      </c>
      <c r="AU12" s="20" t="e" cm="1">
        <f t="array" aca="1" ref="AU12" ca="1">OFFSET('[1]Calc ManSDIV'!$X$3,(8*'Data input - PPLA-O'!B12)+B12-1,0)</f>
        <v>#VALUE!</v>
      </c>
      <c r="AV12" s="21">
        <f>'[1]Calc ManS'!X10</f>
        <v>5</v>
      </c>
      <c r="AW12" s="22" t="e" cm="1">
        <f t="array" aca="1" ref="AW12" ca="1">OFFSET('[1]Calc ManIDIV'!$X$3,(8*'Data input - PPLA-O'!B12)+B12-1,0)</f>
        <v>#VALUE!</v>
      </c>
      <c r="AX12" s="22">
        <f>'[1]Calc ManI'!X10</f>
        <v>4</v>
      </c>
      <c r="AY12" s="23" t="e" cm="1">
        <f t="array" aca="1" ref="AY12" ca="1">OFFSET('[1]Calc EstDIV'!$X$3,(8*'Data input - PPLA-O'!B12)+B12-1,0)</f>
        <v>#VALUE!</v>
      </c>
      <c r="AZ12" s="24">
        <f>'[1]Calc Est'!X10</f>
        <v>5</v>
      </c>
      <c r="BA12" s="19"/>
      <c r="BB12" s="19"/>
      <c r="BC12" s="25" t="e" cm="1">
        <f t="array" ref="BC12">_xlfn.IFS(#REF!&lt;=VLOOKUP(_xlfn.CONCAT(AF12,AG12),[1]Elementos!$N$3:$Q$10,2,FALSE),[1]!Table1[[#Headers],[Pre-Estrutural]],AND(VLOOKUP(_xlfn.CONCAT(AF12,AG12),[1]Elementos!$N$3:$Q$10,2,FALSE)&lt;#REF!,VLOOKUP(_xlfn.CONCAT(AF12,AG12),[1]Elementos!$N$3:$Q$10,3,FALSE)&gt;#REF!),[1]!Table1[[#Headers],[Uniestrutural]],AND(VLOOKUP(_xlfn.CONCAT(AF12,AG12),[1]Elementos!$N$3:$Q$10,3,FALSE)&lt;=#REF!,#REF!&lt;VLOOKUP(_xlfn.CONCAT(AF12,AG12),[1]Elementos!$N$3:$Q$10,4,FALSE)),[1]!Table1[[#Headers],[Multiestrutural]],#REF!=VLOOKUP(_xlfn.CONCAT(AF12,AG12),[1]Elementos!$N$3:$Q$10,4,FALSE),[1]!Table1[[#Headers],[Relacional]],TRUE,[1]!Table1[[#Headers],[Extended ]])</f>
        <v>#REF!</v>
      </c>
      <c r="BD12" s="25" t="e">
        <f>VLOOKUP(_xlfn.IFS('Data input - PPLA-O'!AL12&lt;VLOOKUP(_xlfn.CONCAT('Data input - PPLA-O'!AF12,'Data input - PPLA-O'!AG12),[1]Elementos!$R$3:$T$10,2,FALSE),0,'Data input - PPLA-O'!AL12=VLOOKUP(_xlfn.CONCAT('Data input - PPLA-O'!AF12,'Data input - PPLA-O'!AG12),[1]Elementos!$R$3:$T$10,2,FALSE),1,AND('Data input - PPLA-O'!AL12&gt;VLOOKUP(_xlfn.CONCAT('Data input - PPLA-O'!AF12,'Data input - PPLA-O'!AG12),[1]Elementos!$R$3:$T$10,2,FALSE),'Data input - PPLA-O'!AL12&lt;VLOOKUP(_xlfn.CONCAT('Data input - PPLA-O'!AF12,'Data input - PPLA-O'!AG12),[1]Elementos!$R$3:$T$10,3,FALSE)),1,'Data input - PPLA-O'!AL12=VLOOKUP(_xlfn.CONCAT('Data input - PPLA-O'!AF12,'Data input - PPLA-O'!AG12),[1]Elementos!$R$3:$T$10,3,FALSE),2,'Data input - PPLA-O'!AL12&gt;VLOOKUP(_xlfn.CONCAT('Data input - PPLA-O'!AF12,'Data input - PPLA-O'!AG12),[1]Elementos!$R$3:$T$10,3,FALSE),2.01)+_xlfn.IFS('Data input - PPLA-O'!AM12&lt;VLOOKUP(_xlfn.CONCAT('Data input - PPLA-O'!AF12,'Data input - PPLA-O'!AG12),[1]Elementos!$R$12:$T$19,2,FALSE),0,'Data input - PPLA-O'!AM12=VLOOKUP(_xlfn.CONCAT('Data input - PPLA-O'!AF12,'Data input - PPLA-O'!AG12),[1]Elementos!$R$12:$T$19,2,FALSE),1,AND('Data input - PPLA-O'!AM12&gt;VLOOKUP(_xlfn.CONCAT('Data input - PPLA-O'!AF12,'Data input - PPLA-O'!AG12),[1]Elementos!$R$12:$T$19,2,FALSE),'Data input - PPLA-O'!AM12&lt;VLOOKUP(_xlfn.CONCAT('Data input - PPLA-O'!AF12,'Data input - PPLA-O'!AG12),[1]Elementos!$R$12:$T$19,3,FALSE)),1,'Data input - PPLA-O'!AM12=VLOOKUP(_xlfn.CONCAT('Data input - PPLA-O'!AF12,'Data input - PPLA-O'!AG12),[1]Elementos!$R$12:$T$19,3,FALSE),2,'Data input - PPLA-O'!AM12&gt;VLOOKUP(_xlfn.CONCAT('Data input - PPLA-O'!AF12,'Data input - PPLA-O'!AG12),[1]Elementos!$R$12:$T$19,3,FALSE),2.01),[1]Elementos!$N$21:$O$26,2)</f>
        <v>#N/A</v>
      </c>
      <c r="BE12" s="25" t="e">
        <f>VLOOKUP((AN12+AO12 +(IF(VLOOKUP(_xlfn.CONCAT(AF12,AG12),[1]Elementos!$N$13:$Q$20,4,FALSE)=AP12,1,0))+(IF(VLOOKUP(_xlfn.CONCAT(AF12,AG12),[1]Elementos!$N$13:$Q$20,4,FALSE)=AQ12,1,0))+(IF(VLOOKUP(_xlfn.CONCAT(AF12,AG12),[1]Elementos!$N$13:$Q$20,4,FALSE)&lt;AP12,1.01,0))+(IF(VLOOKUP(_xlfn.CONCAT(AF12,AG12),[1]Elementos!$N$13:$Q$20,4,FALSE)&lt;AQ12,1.01,0))),[1]Elementos!$N$21:$O$26,2)</f>
        <v>#N/A</v>
      </c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</row>
    <row r="13" spans="2:70" ht="15.75" thickTop="1" thickBot="1" x14ac:dyDescent="0.35">
      <c r="B13" s="40"/>
      <c r="C13" s="44" t="str">
        <f t="shared" si="2"/>
        <v>Não</v>
      </c>
      <c r="D13" s="44" t="str">
        <f t="shared" si="0"/>
        <v>Não</v>
      </c>
      <c r="E13" s="44" t="str">
        <f t="shared" si="3"/>
        <v>Não</v>
      </c>
      <c r="F13" s="46"/>
      <c r="G13" s="46"/>
      <c r="H13" s="28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37">
        <f t="shared" si="1"/>
        <v>0</v>
      </c>
      <c r="AS13" s="18" t="e" cm="1">
        <f t="array" aca="1" ref="AS13" ca="1">OFFSET('[1]Calc LocDIV'!$X$3,(8*'Data input - PPLA-O'!B13)+B13-1,0)</f>
        <v>#VALUE!</v>
      </c>
      <c r="AT13" s="19">
        <f>'[1]Calc Loc '!X11</f>
        <v>5</v>
      </c>
      <c r="AU13" s="20" t="e" cm="1">
        <f t="array" aca="1" ref="AU13" ca="1">OFFSET('[1]Calc ManSDIV'!$X$3,(8*'Data input - PPLA-O'!B13)+B13-1,0)</f>
        <v>#VALUE!</v>
      </c>
      <c r="AV13" s="21">
        <f>'[1]Calc ManS'!X11</f>
        <v>5</v>
      </c>
      <c r="AW13" s="22" t="e" cm="1">
        <f t="array" aca="1" ref="AW13" ca="1">OFFSET('[1]Calc ManIDIV'!$X$3,(8*'Data input - PPLA-O'!B13)+B13-1,0)</f>
        <v>#VALUE!</v>
      </c>
      <c r="AX13" s="22">
        <f>'[1]Calc ManI'!X11</f>
        <v>4</v>
      </c>
      <c r="AY13" s="23" t="e" cm="1">
        <f t="array" aca="1" ref="AY13" ca="1">OFFSET('[1]Calc EstDIV'!$X$3,(8*'Data input - PPLA-O'!B13)+B13-1,0)</f>
        <v>#VALUE!</v>
      </c>
      <c r="AZ13" s="24">
        <f>'[1]Calc Est'!X11</f>
        <v>5</v>
      </c>
      <c r="BA13" s="19"/>
      <c r="BB13" s="19"/>
      <c r="BC13" s="25" t="e" cm="1">
        <f t="array" ref="BC13">_xlfn.IFS(#REF!&lt;=VLOOKUP(_xlfn.CONCAT(AF13,AG13),[1]Elementos!$N$3:$Q$10,2,FALSE),[1]!Table1[[#Headers],[Pre-Estrutural]],AND(VLOOKUP(_xlfn.CONCAT(AF13,AG13),[1]Elementos!$N$3:$Q$10,2,FALSE)&lt;#REF!,VLOOKUP(_xlfn.CONCAT(AF13,AG13),[1]Elementos!$N$3:$Q$10,3,FALSE)&gt;#REF!),[1]!Table1[[#Headers],[Uniestrutural]],AND(VLOOKUP(_xlfn.CONCAT(AF13,AG13),[1]Elementos!$N$3:$Q$10,3,FALSE)&lt;=#REF!,#REF!&lt;VLOOKUP(_xlfn.CONCAT(AF13,AG13),[1]Elementos!$N$3:$Q$10,4,FALSE)),[1]!Table1[[#Headers],[Multiestrutural]],#REF!=VLOOKUP(_xlfn.CONCAT(AF13,AG13),[1]Elementos!$N$3:$Q$10,4,FALSE),[1]!Table1[[#Headers],[Relacional]],TRUE,[1]!Table1[[#Headers],[Extended ]])</f>
        <v>#REF!</v>
      </c>
      <c r="BD13" s="25" t="e">
        <f>VLOOKUP(_xlfn.IFS('Data input - PPLA-O'!AL13&lt;VLOOKUP(_xlfn.CONCAT('Data input - PPLA-O'!AF13,'Data input - PPLA-O'!AG13),[1]Elementos!$R$3:$T$10,2,FALSE),0,'Data input - PPLA-O'!AL13=VLOOKUP(_xlfn.CONCAT('Data input - PPLA-O'!AF13,'Data input - PPLA-O'!AG13),[1]Elementos!$R$3:$T$10,2,FALSE),1,AND('Data input - PPLA-O'!AL13&gt;VLOOKUP(_xlfn.CONCAT('Data input - PPLA-O'!AF13,'Data input - PPLA-O'!AG13),[1]Elementos!$R$3:$T$10,2,FALSE),'Data input - PPLA-O'!AL13&lt;VLOOKUP(_xlfn.CONCAT('Data input - PPLA-O'!AF13,'Data input - PPLA-O'!AG13),[1]Elementos!$R$3:$T$10,3,FALSE)),1,'Data input - PPLA-O'!AL13=VLOOKUP(_xlfn.CONCAT('Data input - PPLA-O'!AF13,'Data input - PPLA-O'!AG13),[1]Elementos!$R$3:$T$10,3,FALSE),2,'Data input - PPLA-O'!AL13&gt;VLOOKUP(_xlfn.CONCAT('Data input - PPLA-O'!AF13,'Data input - PPLA-O'!AG13),[1]Elementos!$R$3:$T$10,3,FALSE),2.01)+_xlfn.IFS('Data input - PPLA-O'!AM13&lt;VLOOKUP(_xlfn.CONCAT('Data input - PPLA-O'!AF13,'Data input - PPLA-O'!AG13),[1]Elementos!$R$12:$T$19,2,FALSE),0,'Data input - PPLA-O'!AM13=VLOOKUP(_xlfn.CONCAT('Data input - PPLA-O'!AF13,'Data input - PPLA-O'!AG13),[1]Elementos!$R$12:$T$19,2,FALSE),1,AND('Data input - PPLA-O'!AM13&gt;VLOOKUP(_xlfn.CONCAT('Data input - PPLA-O'!AF13,'Data input - PPLA-O'!AG13),[1]Elementos!$R$12:$T$19,2,FALSE),'Data input - PPLA-O'!AM13&lt;VLOOKUP(_xlfn.CONCAT('Data input - PPLA-O'!AF13,'Data input - PPLA-O'!AG13),[1]Elementos!$R$12:$T$19,3,FALSE)),1,'Data input - PPLA-O'!AM13=VLOOKUP(_xlfn.CONCAT('Data input - PPLA-O'!AF13,'Data input - PPLA-O'!AG13),[1]Elementos!$R$12:$T$19,3,FALSE),2,'Data input - PPLA-O'!AM13&gt;VLOOKUP(_xlfn.CONCAT('Data input - PPLA-O'!AF13,'Data input - PPLA-O'!AG13),[1]Elementos!$R$12:$T$19,3,FALSE),2.01),[1]Elementos!$N$21:$O$26,2)</f>
        <v>#N/A</v>
      </c>
      <c r="BE13" s="25" t="e">
        <f>VLOOKUP((AN13+AO13 +(IF(VLOOKUP(_xlfn.CONCAT(AF13,AG13),[1]Elementos!$N$13:$Q$20,4,FALSE)=AP13,1,0))+(IF(VLOOKUP(_xlfn.CONCAT(AF13,AG13),[1]Elementos!$N$13:$Q$20,4,FALSE)=AQ13,1,0))+(IF(VLOOKUP(_xlfn.CONCAT(AF13,AG13),[1]Elementos!$N$13:$Q$20,4,FALSE)&lt;AP13,1.01,0))+(IF(VLOOKUP(_xlfn.CONCAT(AF13,AG13),[1]Elementos!$N$13:$Q$20,4,FALSE)&lt;AQ13,1.01,0))),[1]Elementos!$N$21:$O$26,2)</f>
        <v>#N/A</v>
      </c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</row>
    <row r="14" spans="2:70" ht="15.75" thickTop="1" thickBot="1" x14ac:dyDescent="0.35">
      <c r="B14" s="39"/>
      <c r="C14" s="44" t="str">
        <f t="shared" si="2"/>
        <v>Não</v>
      </c>
      <c r="D14" s="44" t="str">
        <f t="shared" si="0"/>
        <v>Não</v>
      </c>
      <c r="E14" s="44" t="str">
        <f t="shared" si="3"/>
        <v>Não</v>
      </c>
      <c r="F14" s="45"/>
      <c r="G14" s="45"/>
      <c r="H14" s="26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37">
        <f t="shared" si="1"/>
        <v>0</v>
      </c>
      <c r="AS14" s="18" t="e" cm="1">
        <f t="array" aca="1" ref="AS14" ca="1">OFFSET('[1]Calc LocDIV'!$X$3,(8*'Data input - PPLA-O'!B14)+B14-1,0)</f>
        <v>#VALUE!</v>
      </c>
      <c r="AT14" s="19">
        <f>'[1]Calc Loc '!X12</f>
        <v>5</v>
      </c>
      <c r="AU14" s="20" t="e" cm="1">
        <f t="array" aca="1" ref="AU14" ca="1">OFFSET('[1]Calc ManSDIV'!$X$3,(8*'Data input - PPLA-O'!B14)+B14-1,0)</f>
        <v>#VALUE!</v>
      </c>
      <c r="AV14" s="21">
        <f>'[1]Calc ManS'!X12</f>
        <v>5</v>
      </c>
      <c r="AW14" s="22" t="e" cm="1">
        <f t="array" aca="1" ref="AW14" ca="1">OFFSET('[1]Calc ManIDIV'!$X$3,(8*'Data input - PPLA-O'!B14)+B14-1,0)</f>
        <v>#VALUE!</v>
      </c>
      <c r="AX14" s="22">
        <f>'[1]Calc ManI'!X12</f>
        <v>1</v>
      </c>
      <c r="AY14" s="23" t="e" cm="1">
        <f t="array" aca="1" ref="AY14" ca="1">OFFSET('[1]Calc EstDIV'!$X$3,(8*'Data input - PPLA-O'!B14)+B14-1,0)</f>
        <v>#VALUE!</v>
      </c>
      <c r="AZ14" s="24">
        <f>'[1]Calc Est'!X12</f>
        <v>5</v>
      </c>
      <c r="BA14" s="19"/>
      <c r="BB14" s="19"/>
      <c r="BC14" s="25" t="e" cm="1">
        <f t="array" ref="BC14">_xlfn.IFS(#REF!&lt;=VLOOKUP(_xlfn.CONCAT(AF14,AG14),[1]Elementos!$N$3:$Q$10,2,FALSE),[1]!Table1[[#Headers],[Pre-Estrutural]],AND(VLOOKUP(_xlfn.CONCAT(AF14,AG14),[1]Elementos!$N$3:$Q$10,2,FALSE)&lt;#REF!,VLOOKUP(_xlfn.CONCAT(AF14,AG14),[1]Elementos!$N$3:$Q$10,3,FALSE)&gt;#REF!),[1]!Table1[[#Headers],[Uniestrutural]],AND(VLOOKUP(_xlfn.CONCAT(AF14,AG14),[1]Elementos!$N$3:$Q$10,3,FALSE)&lt;=#REF!,#REF!&lt;VLOOKUP(_xlfn.CONCAT(AF14,AG14),[1]Elementos!$N$3:$Q$10,4,FALSE)),[1]!Table1[[#Headers],[Multiestrutural]],#REF!=VLOOKUP(_xlfn.CONCAT(AF14,AG14),[1]Elementos!$N$3:$Q$10,4,FALSE),[1]!Table1[[#Headers],[Relacional]],TRUE,[1]!Table1[[#Headers],[Extended ]])</f>
        <v>#REF!</v>
      </c>
      <c r="BD14" s="25" t="e">
        <f>VLOOKUP(_xlfn.IFS('Data input - PPLA-O'!AL14&lt;VLOOKUP(_xlfn.CONCAT('Data input - PPLA-O'!AF14,'Data input - PPLA-O'!AG14),[1]Elementos!$R$3:$T$10,2,FALSE),0,'Data input - PPLA-O'!AL14=VLOOKUP(_xlfn.CONCAT('Data input - PPLA-O'!AF14,'Data input - PPLA-O'!AG14),[1]Elementos!$R$3:$T$10,2,FALSE),1,AND('Data input - PPLA-O'!AL14&gt;VLOOKUP(_xlfn.CONCAT('Data input - PPLA-O'!AF14,'Data input - PPLA-O'!AG14),[1]Elementos!$R$3:$T$10,2,FALSE),'Data input - PPLA-O'!AL14&lt;VLOOKUP(_xlfn.CONCAT('Data input - PPLA-O'!AF14,'Data input - PPLA-O'!AG14),[1]Elementos!$R$3:$T$10,3,FALSE)),1,'Data input - PPLA-O'!AL14=VLOOKUP(_xlfn.CONCAT('Data input - PPLA-O'!AF14,'Data input - PPLA-O'!AG14),[1]Elementos!$R$3:$T$10,3,FALSE),2,'Data input - PPLA-O'!AL14&gt;VLOOKUP(_xlfn.CONCAT('Data input - PPLA-O'!AF14,'Data input - PPLA-O'!AG14),[1]Elementos!$R$3:$T$10,3,FALSE),2.01)+_xlfn.IFS('Data input - PPLA-O'!AM14&lt;VLOOKUP(_xlfn.CONCAT('Data input - PPLA-O'!AF14,'Data input - PPLA-O'!AG14),[1]Elementos!$R$12:$T$19,2,FALSE),0,'Data input - PPLA-O'!AM14=VLOOKUP(_xlfn.CONCAT('Data input - PPLA-O'!AF14,'Data input - PPLA-O'!AG14),[1]Elementos!$R$12:$T$19,2,FALSE),1,AND('Data input - PPLA-O'!AM14&gt;VLOOKUP(_xlfn.CONCAT('Data input - PPLA-O'!AF14,'Data input - PPLA-O'!AG14),[1]Elementos!$R$12:$T$19,2,FALSE),'Data input - PPLA-O'!AM14&lt;VLOOKUP(_xlfn.CONCAT('Data input - PPLA-O'!AF14,'Data input - PPLA-O'!AG14),[1]Elementos!$R$12:$T$19,3,FALSE)),1,'Data input - PPLA-O'!AM14=VLOOKUP(_xlfn.CONCAT('Data input - PPLA-O'!AF14,'Data input - PPLA-O'!AG14),[1]Elementos!$R$12:$T$19,3,FALSE),2,'Data input - PPLA-O'!AM14&gt;VLOOKUP(_xlfn.CONCAT('Data input - PPLA-O'!AF14,'Data input - PPLA-O'!AG14),[1]Elementos!$R$12:$T$19,3,FALSE),2.01),[1]Elementos!$N$21:$O$26,2)</f>
        <v>#N/A</v>
      </c>
      <c r="BE14" s="25" t="e">
        <f>VLOOKUP((AN14+AO14 +(IF(VLOOKUP(_xlfn.CONCAT(AF14,AG14),[1]Elementos!$N$13:$Q$20,4,FALSE)=AP14,1,0))+(IF(VLOOKUP(_xlfn.CONCAT(AF14,AG14),[1]Elementos!$N$13:$Q$20,4,FALSE)=AQ14,1,0))+(IF(VLOOKUP(_xlfn.CONCAT(AF14,AG14),[1]Elementos!$N$13:$Q$20,4,FALSE)&lt;AP14,1.01,0))+(IF(VLOOKUP(_xlfn.CONCAT(AF14,AG14),[1]Elementos!$N$13:$Q$20,4,FALSE)&lt;AQ14,1.01,0))),[1]Elementos!$N$21:$O$26,2)</f>
        <v>#N/A</v>
      </c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</row>
    <row r="15" spans="2:70" ht="15.75" thickTop="1" thickBot="1" x14ac:dyDescent="0.35">
      <c r="B15" s="40"/>
      <c r="C15" s="44" t="str">
        <f t="shared" si="2"/>
        <v>Não</v>
      </c>
      <c r="D15" s="44" t="str">
        <f t="shared" si="0"/>
        <v>Não</v>
      </c>
      <c r="E15" s="44" t="str">
        <f t="shared" si="3"/>
        <v>Não</v>
      </c>
      <c r="F15" s="46"/>
      <c r="G15" s="46"/>
      <c r="H15" s="28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37">
        <f t="shared" si="1"/>
        <v>0</v>
      </c>
      <c r="AS15" s="18" t="e" cm="1">
        <f t="array" aca="1" ref="AS15" ca="1">OFFSET('[1]Calc LocDIV'!$X$3,(8*'Data input - PPLA-O'!B15)+B15-1,0)</f>
        <v>#VALUE!</v>
      </c>
      <c r="AT15" s="19">
        <f>'[1]Calc Loc '!X13</f>
        <v>5</v>
      </c>
      <c r="AU15" s="20" t="e" cm="1">
        <f t="array" aca="1" ref="AU15" ca="1">OFFSET('[1]Calc ManSDIV'!$X$3,(8*'Data input - PPLA-O'!B15)+B15-1,0)</f>
        <v>#VALUE!</v>
      </c>
      <c r="AV15" s="21">
        <f>'[1]Calc ManS'!X13</f>
        <v>5</v>
      </c>
      <c r="AW15" s="22" t="e" cm="1">
        <f t="array" aca="1" ref="AW15" ca="1">OFFSET('[1]Calc ManIDIV'!$X$3,(8*'Data input - PPLA-O'!B15)+B15-1,0)</f>
        <v>#VALUE!</v>
      </c>
      <c r="AX15" s="22">
        <f>'[1]Calc ManI'!X13</f>
        <v>4</v>
      </c>
      <c r="AY15" s="23" t="e" cm="1">
        <f t="array" aca="1" ref="AY15" ca="1">OFFSET('[1]Calc EstDIV'!$X$3,(8*'Data input - PPLA-O'!B15)+B15-1,0)</f>
        <v>#VALUE!</v>
      </c>
      <c r="AZ15" s="24">
        <f>'[1]Calc Est'!X13</f>
        <v>5</v>
      </c>
      <c r="BA15" s="19"/>
      <c r="BB15" s="19"/>
      <c r="BC15" s="25" t="e" cm="1">
        <f t="array" ref="BC15">_xlfn.IFS(#REF!&lt;=VLOOKUP(_xlfn.CONCAT(AF15,AG15),[1]Elementos!$N$3:$Q$10,2,FALSE),[1]!Table1[[#Headers],[Pre-Estrutural]],AND(VLOOKUP(_xlfn.CONCAT(AF15,AG15),[1]Elementos!$N$3:$Q$10,2,FALSE)&lt;#REF!,VLOOKUP(_xlfn.CONCAT(AF15,AG15),[1]Elementos!$N$3:$Q$10,3,FALSE)&gt;#REF!),[1]!Table1[[#Headers],[Uniestrutural]],AND(VLOOKUP(_xlfn.CONCAT(AF15,AG15),[1]Elementos!$N$3:$Q$10,3,FALSE)&lt;=#REF!,#REF!&lt;VLOOKUP(_xlfn.CONCAT(AF15,AG15),[1]Elementos!$N$3:$Q$10,4,FALSE)),[1]!Table1[[#Headers],[Multiestrutural]],#REF!=VLOOKUP(_xlfn.CONCAT(AF15,AG15),[1]Elementos!$N$3:$Q$10,4,FALSE),[1]!Table1[[#Headers],[Relacional]],TRUE,[1]!Table1[[#Headers],[Extended ]])</f>
        <v>#REF!</v>
      </c>
      <c r="BD15" s="25" t="e">
        <f>VLOOKUP(_xlfn.IFS('Data input - PPLA-O'!AL15&lt;VLOOKUP(_xlfn.CONCAT('Data input - PPLA-O'!AF15,'Data input - PPLA-O'!AG15),[1]Elementos!$R$3:$T$10,2,FALSE),0,'Data input - PPLA-O'!AL15=VLOOKUP(_xlfn.CONCAT('Data input - PPLA-O'!AF15,'Data input - PPLA-O'!AG15),[1]Elementos!$R$3:$T$10,2,FALSE),1,AND('Data input - PPLA-O'!AL15&gt;VLOOKUP(_xlfn.CONCAT('Data input - PPLA-O'!AF15,'Data input - PPLA-O'!AG15),[1]Elementos!$R$3:$T$10,2,FALSE),'Data input - PPLA-O'!AL15&lt;VLOOKUP(_xlfn.CONCAT('Data input - PPLA-O'!AF15,'Data input - PPLA-O'!AG15),[1]Elementos!$R$3:$T$10,3,FALSE)),1,'Data input - PPLA-O'!AL15=VLOOKUP(_xlfn.CONCAT('Data input - PPLA-O'!AF15,'Data input - PPLA-O'!AG15),[1]Elementos!$R$3:$T$10,3,FALSE),2,'Data input - PPLA-O'!AL15&gt;VLOOKUP(_xlfn.CONCAT('Data input - PPLA-O'!AF15,'Data input - PPLA-O'!AG15),[1]Elementos!$R$3:$T$10,3,FALSE),2.01)+_xlfn.IFS('Data input - PPLA-O'!AM15&lt;VLOOKUP(_xlfn.CONCAT('Data input - PPLA-O'!AF15,'Data input - PPLA-O'!AG15),[1]Elementos!$R$12:$T$19,2,FALSE),0,'Data input - PPLA-O'!AM15=VLOOKUP(_xlfn.CONCAT('Data input - PPLA-O'!AF15,'Data input - PPLA-O'!AG15),[1]Elementos!$R$12:$T$19,2,FALSE),1,AND('Data input - PPLA-O'!AM15&gt;VLOOKUP(_xlfn.CONCAT('Data input - PPLA-O'!AF15,'Data input - PPLA-O'!AG15),[1]Elementos!$R$12:$T$19,2,FALSE),'Data input - PPLA-O'!AM15&lt;VLOOKUP(_xlfn.CONCAT('Data input - PPLA-O'!AF15,'Data input - PPLA-O'!AG15),[1]Elementos!$R$12:$T$19,3,FALSE)),1,'Data input - PPLA-O'!AM15=VLOOKUP(_xlfn.CONCAT('Data input - PPLA-O'!AF15,'Data input - PPLA-O'!AG15),[1]Elementos!$R$12:$T$19,3,FALSE),2,'Data input - PPLA-O'!AM15&gt;VLOOKUP(_xlfn.CONCAT('Data input - PPLA-O'!AF15,'Data input - PPLA-O'!AG15),[1]Elementos!$R$12:$T$19,3,FALSE),2.01),[1]Elementos!$N$21:$O$26,2)</f>
        <v>#N/A</v>
      </c>
      <c r="BE15" s="25" t="e">
        <f>VLOOKUP((AN15+AO15 +(IF(VLOOKUP(_xlfn.CONCAT(AF15,AG15),[1]Elementos!$N$13:$Q$20,4,FALSE)=AP15,1,0))+(IF(VLOOKUP(_xlfn.CONCAT(AF15,AG15),[1]Elementos!$N$13:$Q$20,4,FALSE)=AQ15,1,0))+(IF(VLOOKUP(_xlfn.CONCAT(AF15,AG15),[1]Elementos!$N$13:$Q$20,4,FALSE)&lt;AP15,1.01,0))+(IF(VLOOKUP(_xlfn.CONCAT(AF15,AG15),[1]Elementos!$N$13:$Q$20,4,FALSE)&lt;AQ15,1.01,0))),[1]Elementos!$N$21:$O$26,2)</f>
        <v>#N/A</v>
      </c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</row>
    <row r="16" spans="2:70" ht="15.75" thickTop="1" thickBot="1" x14ac:dyDescent="0.35">
      <c r="B16" s="39"/>
      <c r="C16" s="44" t="str">
        <f t="shared" si="2"/>
        <v>Não</v>
      </c>
      <c r="D16" s="44" t="str">
        <f t="shared" si="0"/>
        <v>Não</v>
      </c>
      <c r="E16" s="44" t="str">
        <f t="shared" si="3"/>
        <v>Não</v>
      </c>
      <c r="F16" s="45"/>
      <c r="G16" s="45"/>
      <c r="H16" s="26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37">
        <f t="shared" si="1"/>
        <v>0</v>
      </c>
      <c r="AS16" s="18" t="e" cm="1">
        <f t="array" aca="1" ref="AS16" ca="1">OFFSET('[1]Calc LocDIV'!$X$3,(8*'Data input - PPLA-O'!B16)+B16-1,0)</f>
        <v>#VALUE!</v>
      </c>
      <c r="AT16" s="19">
        <f>'[1]Calc Loc '!X14</f>
        <v>5</v>
      </c>
      <c r="AU16" s="20" t="e" cm="1">
        <f t="array" aca="1" ref="AU16" ca="1">OFFSET('[1]Calc ManSDIV'!$X$3,(8*'Data input - PPLA-O'!B16)+B16-1,0)</f>
        <v>#VALUE!</v>
      </c>
      <c r="AV16" s="21">
        <f>'[1]Calc ManS'!X14</f>
        <v>5</v>
      </c>
      <c r="AW16" s="22" t="e" cm="1">
        <f t="array" aca="1" ref="AW16" ca="1">OFFSET('[1]Calc ManIDIV'!$X$3,(8*'Data input - PPLA-O'!B16)+B16-1,0)</f>
        <v>#VALUE!</v>
      </c>
      <c r="AX16" s="22">
        <f>'[1]Calc ManI'!X14</f>
        <v>4</v>
      </c>
      <c r="AY16" s="23" t="e" cm="1">
        <f t="array" aca="1" ref="AY16" ca="1">OFFSET('[1]Calc EstDIV'!$X$3,(8*'Data input - PPLA-O'!B16)+B16-1,0)</f>
        <v>#VALUE!</v>
      </c>
      <c r="AZ16" s="24">
        <f>'[1]Calc Est'!X14</f>
        <v>5</v>
      </c>
      <c r="BA16" s="19"/>
      <c r="BB16" s="19"/>
      <c r="BC16" s="25" t="e" cm="1">
        <f t="array" ref="BC16">_xlfn.IFS(#REF!&lt;=VLOOKUP(_xlfn.CONCAT(AF16,AG16),[1]Elementos!$N$3:$Q$10,2,FALSE),[1]!Table1[[#Headers],[Pre-Estrutural]],AND(VLOOKUP(_xlfn.CONCAT(AF16,AG16),[1]Elementos!$N$3:$Q$10,2,FALSE)&lt;#REF!,VLOOKUP(_xlfn.CONCAT(AF16,AG16),[1]Elementos!$N$3:$Q$10,3,FALSE)&gt;#REF!),[1]!Table1[[#Headers],[Uniestrutural]],AND(VLOOKUP(_xlfn.CONCAT(AF16,AG16),[1]Elementos!$N$3:$Q$10,3,FALSE)&lt;=#REF!,#REF!&lt;VLOOKUP(_xlfn.CONCAT(AF16,AG16),[1]Elementos!$N$3:$Q$10,4,FALSE)),[1]!Table1[[#Headers],[Multiestrutural]],#REF!=VLOOKUP(_xlfn.CONCAT(AF16,AG16),[1]Elementos!$N$3:$Q$10,4,FALSE),[1]!Table1[[#Headers],[Relacional]],TRUE,[1]!Table1[[#Headers],[Extended ]])</f>
        <v>#REF!</v>
      </c>
      <c r="BD16" s="25" t="e">
        <f>VLOOKUP(_xlfn.IFS('Data input - PPLA-O'!AL16&lt;VLOOKUP(_xlfn.CONCAT('Data input - PPLA-O'!AF16,'Data input - PPLA-O'!AG16),[1]Elementos!$R$3:$T$10,2,FALSE),0,'Data input - PPLA-O'!AL16=VLOOKUP(_xlfn.CONCAT('Data input - PPLA-O'!AF16,'Data input - PPLA-O'!AG16),[1]Elementos!$R$3:$T$10,2,FALSE),1,AND('Data input - PPLA-O'!AL16&gt;VLOOKUP(_xlfn.CONCAT('Data input - PPLA-O'!AF16,'Data input - PPLA-O'!AG16),[1]Elementos!$R$3:$T$10,2,FALSE),'Data input - PPLA-O'!AL16&lt;VLOOKUP(_xlfn.CONCAT('Data input - PPLA-O'!AF16,'Data input - PPLA-O'!AG16),[1]Elementos!$R$3:$T$10,3,FALSE)),1,'Data input - PPLA-O'!AL16=VLOOKUP(_xlfn.CONCAT('Data input - PPLA-O'!AF16,'Data input - PPLA-O'!AG16),[1]Elementos!$R$3:$T$10,3,FALSE),2,'Data input - PPLA-O'!AL16&gt;VLOOKUP(_xlfn.CONCAT('Data input - PPLA-O'!AF16,'Data input - PPLA-O'!AG16),[1]Elementos!$R$3:$T$10,3,FALSE),2.01)+_xlfn.IFS('Data input - PPLA-O'!AM16&lt;VLOOKUP(_xlfn.CONCAT('Data input - PPLA-O'!AF16,'Data input - PPLA-O'!AG16),[1]Elementos!$R$12:$T$19,2,FALSE),0,'Data input - PPLA-O'!AM16=VLOOKUP(_xlfn.CONCAT('Data input - PPLA-O'!AF16,'Data input - PPLA-O'!AG16),[1]Elementos!$R$12:$T$19,2,FALSE),1,AND('Data input - PPLA-O'!AM16&gt;VLOOKUP(_xlfn.CONCAT('Data input - PPLA-O'!AF16,'Data input - PPLA-O'!AG16),[1]Elementos!$R$12:$T$19,2,FALSE),'Data input - PPLA-O'!AM16&lt;VLOOKUP(_xlfn.CONCAT('Data input - PPLA-O'!AF16,'Data input - PPLA-O'!AG16),[1]Elementos!$R$12:$T$19,3,FALSE)),1,'Data input - PPLA-O'!AM16=VLOOKUP(_xlfn.CONCAT('Data input - PPLA-O'!AF16,'Data input - PPLA-O'!AG16),[1]Elementos!$R$12:$T$19,3,FALSE),2,'Data input - PPLA-O'!AM16&gt;VLOOKUP(_xlfn.CONCAT('Data input - PPLA-O'!AF16,'Data input - PPLA-O'!AG16),[1]Elementos!$R$12:$T$19,3,FALSE),2.01),[1]Elementos!$N$21:$O$26,2)</f>
        <v>#N/A</v>
      </c>
      <c r="BE16" s="25" t="e">
        <f>VLOOKUP((AN16+AO16 +(IF(VLOOKUP(_xlfn.CONCAT(AF16,AG16),[1]Elementos!$N$13:$Q$20,4,FALSE)=AP16,1,0))+(IF(VLOOKUP(_xlfn.CONCAT(AF16,AG16),[1]Elementos!$N$13:$Q$20,4,FALSE)=AQ16,1,0))+(IF(VLOOKUP(_xlfn.CONCAT(AF16,AG16),[1]Elementos!$N$13:$Q$20,4,FALSE)&lt;AP16,1.01,0))+(IF(VLOOKUP(_xlfn.CONCAT(AF16,AG16),[1]Elementos!$N$13:$Q$20,4,FALSE)&lt;AQ16,1.01,0))),[1]Elementos!$N$21:$O$26,2)</f>
        <v>#N/A</v>
      </c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</row>
    <row r="17" spans="2:70" ht="15.75" thickTop="1" thickBot="1" x14ac:dyDescent="0.35">
      <c r="B17" s="40"/>
      <c r="C17" s="44" t="str">
        <f t="shared" si="2"/>
        <v>Não</v>
      </c>
      <c r="D17" s="44" t="str">
        <f t="shared" si="0"/>
        <v>Não</v>
      </c>
      <c r="E17" s="44" t="str">
        <f t="shared" si="3"/>
        <v>Não</v>
      </c>
      <c r="F17" s="46"/>
      <c r="G17" s="46"/>
      <c r="H17" s="28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37">
        <f t="shared" si="1"/>
        <v>0</v>
      </c>
      <c r="AS17" s="18" t="e" cm="1">
        <f t="array" aca="1" ref="AS17" ca="1">OFFSET('[1]Calc LocDIV'!$X$3,(8*'Data input - PPLA-O'!B17)+B17-1,0)</f>
        <v>#VALUE!</v>
      </c>
      <c r="AT17" s="19">
        <f>'[1]Calc Loc '!X15</f>
        <v>5</v>
      </c>
      <c r="AU17" s="20" t="e" cm="1">
        <f t="array" aca="1" ref="AU17" ca="1">OFFSET('[1]Calc ManSDIV'!$X$3,(8*'Data input - PPLA-O'!B17)+B17-1,0)</f>
        <v>#VALUE!</v>
      </c>
      <c r="AV17" s="21">
        <f>'[1]Calc ManS'!X15</f>
        <v>5</v>
      </c>
      <c r="AW17" s="22" t="e" cm="1">
        <f t="array" aca="1" ref="AW17" ca="1">OFFSET('[1]Calc ManIDIV'!$X$3,(8*'Data input - PPLA-O'!B17)+B17-1,0)</f>
        <v>#VALUE!</v>
      </c>
      <c r="AX17" s="22">
        <f>'[1]Calc ManI'!X15</f>
        <v>4</v>
      </c>
      <c r="AY17" s="23" t="e" cm="1">
        <f t="array" aca="1" ref="AY17" ca="1">OFFSET('[1]Calc EstDIV'!$X$3,(8*'Data input - PPLA-O'!B17)+B17-1,0)</f>
        <v>#VALUE!</v>
      </c>
      <c r="AZ17" s="24">
        <f>'[1]Calc Est'!X15</f>
        <v>5</v>
      </c>
      <c r="BA17" s="19"/>
      <c r="BB17" s="19"/>
      <c r="BC17" s="25" t="e" cm="1">
        <f t="array" ref="BC17">_xlfn.IFS(#REF!&lt;=VLOOKUP(_xlfn.CONCAT(AF17,AG17),[1]Elementos!$N$3:$Q$10,2,FALSE),[1]!Table1[[#Headers],[Pre-Estrutural]],AND(VLOOKUP(_xlfn.CONCAT(AF17,AG17),[1]Elementos!$N$3:$Q$10,2,FALSE)&lt;#REF!,VLOOKUP(_xlfn.CONCAT(AF17,AG17),[1]Elementos!$N$3:$Q$10,3,FALSE)&gt;#REF!),[1]!Table1[[#Headers],[Uniestrutural]],AND(VLOOKUP(_xlfn.CONCAT(AF17,AG17),[1]Elementos!$N$3:$Q$10,3,FALSE)&lt;=#REF!,#REF!&lt;VLOOKUP(_xlfn.CONCAT(AF17,AG17),[1]Elementos!$N$3:$Q$10,4,FALSE)),[1]!Table1[[#Headers],[Multiestrutural]],#REF!=VLOOKUP(_xlfn.CONCAT(AF17,AG17),[1]Elementos!$N$3:$Q$10,4,FALSE),[1]!Table1[[#Headers],[Relacional]],TRUE,[1]!Table1[[#Headers],[Extended ]])</f>
        <v>#REF!</v>
      </c>
      <c r="BD17" s="25" t="e">
        <f>VLOOKUP(_xlfn.IFS('Data input - PPLA-O'!AL17&lt;VLOOKUP(_xlfn.CONCAT('Data input - PPLA-O'!AF17,'Data input - PPLA-O'!AG17),[1]Elementos!$R$3:$T$10,2,FALSE),0,'Data input - PPLA-O'!AL17=VLOOKUP(_xlfn.CONCAT('Data input - PPLA-O'!AF17,'Data input - PPLA-O'!AG17),[1]Elementos!$R$3:$T$10,2,FALSE),1,AND('Data input - PPLA-O'!AL17&gt;VLOOKUP(_xlfn.CONCAT('Data input - PPLA-O'!AF17,'Data input - PPLA-O'!AG17),[1]Elementos!$R$3:$T$10,2,FALSE),'Data input - PPLA-O'!AL17&lt;VLOOKUP(_xlfn.CONCAT('Data input - PPLA-O'!AF17,'Data input - PPLA-O'!AG17),[1]Elementos!$R$3:$T$10,3,FALSE)),1,'Data input - PPLA-O'!AL17=VLOOKUP(_xlfn.CONCAT('Data input - PPLA-O'!AF17,'Data input - PPLA-O'!AG17),[1]Elementos!$R$3:$T$10,3,FALSE),2,'Data input - PPLA-O'!AL17&gt;VLOOKUP(_xlfn.CONCAT('Data input - PPLA-O'!AF17,'Data input - PPLA-O'!AG17),[1]Elementos!$R$3:$T$10,3,FALSE),2.01)+_xlfn.IFS('Data input - PPLA-O'!AM17&lt;VLOOKUP(_xlfn.CONCAT('Data input - PPLA-O'!AF17,'Data input - PPLA-O'!AG17),[1]Elementos!$R$12:$T$19,2,FALSE),0,'Data input - PPLA-O'!AM17=VLOOKUP(_xlfn.CONCAT('Data input - PPLA-O'!AF17,'Data input - PPLA-O'!AG17),[1]Elementos!$R$12:$T$19,2,FALSE),1,AND('Data input - PPLA-O'!AM17&gt;VLOOKUP(_xlfn.CONCAT('Data input - PPLA-O'!AF17,'Data input - PPLA-O'!AG17),[1]Elementos!$R$12:$T$19,2,FALSE),'Data input - PPLA-O'!AM17&lt;VLOOKUP(_xlfn.CONCAT('Data input - PPLA-O'!AF17,'Data input - PPLA-O'!AG17),[1]Elementos!$R$12:$T$19,3,FALSE)),1,'Data input - PPLA-O'!AM17=VLOOKUP(_xlfn.CONCAT('Data input - PPLA-O'!AF17,'Data input - PPLA-O'!AG17),[1]Elementos!$R$12:$T$19,3,FALSE),2,'Data input - PPLA-O'!AM17&gt;VLOOKUP(_xlfn.CONCAT('Data input - PPLA-O'!AF17,'Data input - PPLA-O'!AG17),[1]Elementos!$R$12:$T$19,3,FALSE),2.01),[1]Elementos!$N$21:$O$26,2)</f>
        <v>#N/A</v>
      </c>
      <c r="BE17" s="25" t="e">
        <f>VLOOKUP((AN17+AO17 +(IF(VLOOKUP(_xlfn.CONCAT(AF17,AG17),[1]Elementos!$N$13:$Q$20,4,FALSE)=AP17,1,0))+(IF(VLOOKUP(_xlfn.CONCAT(AF17,AG17),[1]Elementos!$N$13:$Q$20,4,FALSE)=AQ17,1,0))+(IF(VLOOKUP(_xlfn.CONCAT(AF17,AG17),[1]Elementos!$N$13:$Q$20,4,FALSE)&lt;AP17,1.01,0))+(IF(VLOOKUP(_xlfn.CONCAT(AF17,AG17),[1]Elementos!$N$13:$Q$20,4,FALSE)&lt;AQ17,1.01,0))),[1]Elementos!$N$21:$O$26,2)</f>
        <v>#N/A</v>
      </c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</row>
    <row r="18" spans="2:70" ht="15.75" thickTop="1" thickBot="1" x14ac:dyDescent="0.35">
      <c r="B18" s="39"/>
      <c r="C18" s="44" t="str">
        <f t="shared" si="2"/>
        <v>Não</v>
      </c>
      <c r="D18" s="44" t="str">
        <f t="shared" si="0"/>
        <v>Não</v>
      </c>
      <c r="E18" s="44" t="str">
        <f t="shared" si="3"/>
        <v>Não</v>
      </c>
      <c r="F18" s="45"/>
      <c r="G18" s="45"/>
      <c r="H18" s="26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37">
        <f t="shared" si="1"/>
        <v>0</v>
      </c>
      <c r="AS18" s="18" t="e" cm="1">
        <f t="array" aca="1" ref="AS18" ca="1">OFFSET('[1]Calc LocDIV'!$X$3,(8*'Data input - PPLA-O'!B18)+B18-1,0)</f>
        <v>#VALUE!</v>
      </c>
      <c r="AT18" s="19">
        <f>'[1]Calc Loc '!X16</f>
        <v>5</v>
      </c>
      <c r="AU18" s="20" t="e" cm="1">
        <f t="array" aca="1" ref="AU18" ca="1">OFFSET('[1]Calc ManSDIV'!$X$3,(8*'Data input - PPLA-O'!B18)+B18-1,0)</f>
        <v>#VALUE!</v>
      </c>
      <c r="AV18" s="21">
        <f>'[1]Calc ManS'!X16</f>
        <v>5</v>
      </c>
      <c r="AW18" s="22" t="e" cm="1">
        <f t="array" aca="1" ref="AW18" ca="1">OFFSET('[1]Calc ManIDIV'!$X$3,(8*'Data input - PPLA-O'!B18)+B18-1,0)</f>
        <v>#VALUE!</v>
      </c>
      <c r="AX18" s="22">
        <f>'[1]Calc ManI'!X16</f>
        <v>4</v>
      </c>
      <c r="AY18" s="23" t="e" cm="1">
        <f t="array" aca="1" ref="AY18" ca="1">OFFSET('[1]Calc EstDIV'!$X$3,(8*'Data input - PPLA-O'!B18)+B18-1,0)</f>
        <v>#VALUE!</v>
      </c>
      <c r="AZ18" s="24">
        <f>'[1]Calc Est'!X16</f>
        <v>5</v>
      </c>
      <c r="BA18" s="19"/>
      <c r="BB18" s="19"/>
      <c r="BC18" s="25" t="e" cm="1">
        <f t="array" ref="BC18">_xlfn.IFS(#REF!&lt;=VLOOKUP(_xlfn.CONCAT(AF18,AG18),[1]Elementos!$N$3:$Q$10,2,FALSE),[1]!Table1[[#Headers],[Pre-Estrutural]],AND(VLOOKUP(_xlfn.CONCAT(AF18,AG18),[1]Elementos!$N$3:$Q$10,2,FALSE)&lt;#REF!,VLOOKUP(_xlfn.CONCAT(AF18,AG18),[1]Elementos!$N$3:$Q$10,3,FALSE)&gt;#REF!),[1]!Table1[[#Headers],[Uniestrutural]],AND(VLOOKUP(_xlfn.CONCAT(AF18,AG18),[1]Elementos!$N$3:$Q$10,3,FALSE)&lt;=#REF!,#REF!&lt;VLOOKUP(_xlfn.CONCAT(AF18,AG18),[1]Elementos!$N$3:$Q$10,4,FALSE)),[1]!Table1[[#Headers],[Multiestrutural]],#REF!=VLOOKUP(_xlfn.CONCAT(AF18,AG18),[1]Elementos!$N$3:$Q$10,4,FALSE),[1]!Table1[[#Headers],[Relacional]],TRUE,[1]!Table1[[#Headers],[Extended ]])</f>
        <v>#REF!</v>
      </c>
      <c r="BD18" s="25" t="e">
        <f>VLOOKUP(_xlfn.IFS('Data input - PPLA-O'!AL18&lt;VLOOKUP(_xlfn.CONCAT('Data input - PPLA-O'!AF18,'Data input - PPLA-O'!AG18),[1]Elementos!$R$3:$T$10,2,FALSE),0,'Data input - PPLA-O'!AL18=VLOOKUP(_xlfn.CONCAT('Data input - PPLA-O'!AF18,'Data input - PPLA-O'!AG18),[1]Elementos!$R$3:$T$10,2,FALSE),1,AND('Data input - PPLA-O'!AL18&gt;VLOOKUP(_xlfn.CONCAT('Data input - PPLA-O'!AF18,'Data input - PPLA-O'!AG18),[1]Elementos!$R$3:$T$10,2,FALSE),'Data input - PPLA-O'!AL18&lt;VLOOKUP(_xlfn.CONCAT('Data input - PPLA-O'!AF18,'Data input - PPLA-O'!AG18),[1]Elementos!$R$3:$T$10,3,FALSE)),1,'Data input - PPLA-O'!AL18=VLOOKUP(_xlfn.CONCAT('Data input - PPLA-O'!AF18,'Data input - PPLA-O'!AG18),[1]Elementos!$R$3:$T$10,3,FALSE),2,'Data input - PPLA-O'!AL18&gt;VLOOKUP(_xlfn.CONCAT('Data input - PPLA-O'!AF18,'Data input - PPLA-O'!AG18),[1]Elementos!$R$3:$T$10,3,FALSE),2.01)+_xlfn.IFS('Data input - PPLA-O'!AM18&lt;VLOOKUP(_xlfn.CONCAT('Data input - PPLA-O'!AF18,'Data input - PPLA-O'!AG18),[1]Elementos!$R$12:$T$19,2,FALSE),0,'Data input - PPLA-O'!AM18=VLOOKUP(_xlfn.CONCAT('Data input - PPLA-O'!AF18,'Data input - PPLA-O'!AG18),[1]Elementos!$R$12:$T$19,2,FALSE),1,AND('Data input - PPLA-O'!AM18&gt;VLOOKUP(_xlfn.CONCAT('Data input - PPLA-O'!AF18,'Data input - PPLA-O'!AG18),[1]Elementos!$R$12:$T$19,2,FALSE),'Data input - PPLA-O'!AM18&lt;VLOOKUP(_xlfn.CONCAT('Data input - PPLA-O'!AF18,'Data input - PPLA-O'!AG18),[1]Elementos!$R$12:$T$19,3,FALSE)),1,'Data input - PPLA-O'!AM18=VLOOKUP(_xlfn.CONCAT('Data input - PPLA-O'!AF18,'Data input - PPLA-O'!AG18),[1]Elementos!$R$12:$T$19,3,FALSE),2,'Data input - PPLA-O'!AM18&gt;VLOOKUP(_xlfn.CONCAT('Data input - PPLA-O'!AF18,'Data input - PPLA-O'!AG18),[1]Elementos!$R$12:$T$19,3,FALSE),2.01),[1]Elementos!$N$21:$O$26,2)</f>
        <v>#N/A</v>
      </c>
      <c r="BE18" s="25" t="e">
        <f>VLOOKUP((AN18+AO18 +(IF(VLOOKUP(_xlfn.CONCAT(AF18,AG18),[1]Elementos!$N$13:$Q$20,4,FALSE)=AP18,1,0))+(IF(VLOOKUP(_xlfn.CONCAT(AF18,AG18),[1]Elementos!$N$13:$Q$20,4,FALSE)=AQ18,1,0))+(IF(VLOOKUP(_xlfn.CONCAT(AF18,AG18),[1]Elementos!$N$13:$Q$20,4,FALSE)&lt;AP18,1.01,0))+(IF(VLOOKUP(_xlfn.CONCAT(AF18,AG18),[1]Elementos!$N$13:$Q$20,4,FALSE)&lt;AQ18,1.01,0))),[1]Elementos!$N$21:$O$26,2)</f>
        <v>#N/A</v>
      </c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</row>
    <row r="19" spans="2:70" ht="15.75" thickTop="1" thickBot="1" x14ac:dyDescent="0.35">
      <c r="B19" s="40"/>
      <c r="C19" s="44" t="str">
        <f t="shared" si="2"/>
        <v>Não</v>
      </c>
      <c r="D19" s="44" t="str">
        <f t="shared" si="0"/>
        <v>Não</v>
      </c>
      <c r="E19" s="44" t="str">
        <f t="shared" si="3"/>
        <v>Não</v>
      </c>
      <c r="F19" s="46"/>
      <c r="G19" s="46"/>
      <c r="H19" s="28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37">
        <f t="shared" si="1"/>
        <v>0</v>
      </c>
      <c r="AS19" s="18" t="e" cm="1">
        <f t="array" aca="1" ref="AS19" ca="1">OFFSET('[1]Calc LocDIV'!$X$3,(8*'Data input - PPLA-O'!B19)+B19-1,0)</f>
        <v>#VALUE!</v>
      </c>
      <c r="AT19" s="19">
        <f>'[1]Calc Loc '!X17</f>
        <v>5</v>
      </c>
      <c r="AU19" s="20" t="e" cm="1">
        <f t="array" aca="1" ref="AU19" ca="1">OFFSET('[1]Calc ManSDIV'!$X$3,(8*'Data input - PPLA-O'!B19)+B19-1,0)</f>
        <v>#VALUE!</v>
      </c>
      <c r="AV19" s="21">
        <f>'[1]Calc ManS'!X17</f>
        <v>5</v>
      </c>
      <c r="AW19" s="22" t="e" cm="1">
        <f t="array" aca="1" ref="AW19" ca="1">OFFSET('[1]Calc ManIDIV'!$X$3,(8*'Data input - PPLA-O'!B19)+B19-1,0)</f>
        <v>#VALUE!</v>
      </c>
      <c r="AX19" s="22">
        <f>'[1]Calc ManI'!X17</f>
        <v>4</v>
      </c>
      <c r="AY19" s="23" t="e" cm="1">
        <f t="array" aca="1" ref="AY19" ca="1">OFFSET('[1]Calc EstDIV'!$X$3,(8*'Data input - PPLA-O'!B19)+B19-1,0)</f>
        <v>#VALUE!</v>
      </c>
      <c r="AZ19" s="24">
        <f>'[1]Calc Est'!X17</f>
        <v>5</v>
      </c>
      <c r="BA19" s="19"/>
      <c r="BB19" s="19"/>
      <c r="BC19" s="25" t="e" cm="1">
        <f t="array" ref="BC19">_xlfn.IFS(#REF!&lt;=VLOOKUP(_xlfn.CONCAT(AF19,AG19),[1]Elementos!$N$3:$Q$10,2,FALSE),[1]!Table1[[#Headers],[Pre-Estrutural]],AND(VLOOKUP(_xlfn.CONCAT(AF19,AG19),[1]Elementos!$N$3:$Q$10,2,FALSE)&lt;#REF!,VLOOKUP(_xlfn.CONCAT(AF19,AG19),[1]Elementos!$N$3:$Q$10,3,FALSE)&gt;#REF!),[1]!Table1[[#Headers],[Uniestrutural]],AND(VLOOKUP(_xlfn.CONCAT(AF19,AG19),[1]Elementos!$N$3:$Q$10,3,FALSE)&lt;=#REF!,#REF!&lt;VLOOKUP(_xlfn.CONCAT(AF19,AG19),[1]Elementos!$N$3:$Q$10,4,FALSE)),[1]!Table1[[#Headers],[Multiestrutural]],#REF!=VLOOKUP(_xlfn.CONCAT(AF19,AG19),[1]Elementos!$N$3:$Q$10,4,FALSE),[1]!Table1[[#Headers],[Relacional]],TRUE,[1]!Table1[[#Headers],[Extended ]])</f>
        <v>#REF!</v>
      </c>
      <c r="BD19" s="25" t="e">
        <f>VLOOKUP(_xlfn.IFS('Data input - PPLA-O'!AL19&lt;VLOOKUP(_xlfn.CONCAT('Data input - PPLA-O'!AF19,'Data input - PPLA-O'!AG19),[1]Elementos!$R$3:$T$10,2,FALSE),0,'Data input - PPLA-O'!AL19=VLOOKUP(_xlfn.CONCAT('Data input - PPLA-O'!AF19,'Data input - PPLA-O'!AG19),[1]Elementos!$R$3:$T$10,2,FALSE),1,AND('Data input - PPLA-O'!AL19&gt;VLOOKUP(_xlfn.CONCAT('Data input - PPLA-O'!AF19,'Data input - PPLA-O'!AG19),[1]Elementos!$R$3:$T$10,2,FALSE),'Data input - PPLA-O'!AL19&lt;VLOOKUP(_xlfn.CONCAT('Data input - PPLA-O'!AF19,'Data input - PPLA-O'!AG19),[1]Elementos!$R$3:$T$10,3,FALSE)),1,'Data input - PPLA-O'!AL19=VLOOKUP(_xlfn.CONCAT('Data input - PPLA-O'!AF19,'Data input - PPLA-O'!AG19),[1]Elementos!$R$3:$T$10,3,FALSE),2,'Data input - PPLA-O'!AL19&gt;VLOOKUP(_xlfn.CONCAT('Data input - PPLA-O'!AF19,'Data input - PPLA-O'!AG19),[1]Elementos!$R$3:$T$10,3,FALSE),2.01)+_xlfn.IFS('Data input - PPLA-O'!AM19&lt;VLOOKUP(_xlfn.CONCAT('Data input - PPLA-O'!AF19,'Data input - PPLA-O'!AG19),[1]Elementos!$R$12:$T$19,2,FALSE),0,'Data input - PPLA-O'!AM19=VLOOKUP(_xlfn.CONCAT('Data input - PPLA-O'!AF19,'Data input - PPLA-O'!AG19),[1]Elementos!$R$12:$T$19,2,FALSE),1,AND('Data input - PPLA-O'!AM19&gt;VLOOKUP(_xlfn.CONCAT('Data input - PPLA-O'!AF19,'Data input - PPLA-O'!AG19),[1]Elementos!$R$12:$T$19,2,FALSE),'Data input - PPLA-O'!AM19&lt;VLOOKUP(_xlfn.CONCAT('Data input - PPLA-O'!AF19,'Data input - PPLA-O'!AG19),[1]Elementos!$R$12:$T$19,3,FALSE)),1,'Data input - PPLA-O'!AM19=VLOOKUP(_xlfn.CONCAT('Data input - PPLA-O'!AF19,'Data input - PPLA-O'!AG19),[1]Elementos!$R$12:$T$19,3,FALSE),2,'Data input - PPLA-O'!AM19&gt;VLOOKUP(_xlfn.CONCAT('Data input - PPLA-O'!AF19,'Data input - PPLA-O'!AG19),[1]Elementos!$R$12:$T$19,3,FALSE),2.01),[1]Elementos!$N$21:$O$26,2)</f>
        <v>#N/A</v>
      </c>
      <c r="BE19" s="25" t="e">
        <f>VLOOKUP((AN19+AO19 +(IF(VLOOKUP(_xlfn.CONCAT(AF19,AG19),[1]Elementos!$N$13:$Q$20,4,FALSE)=AP19,1,0))+(IF(VLOOKUP(_xlfn.CONCAT(AF19,AG19),[1]Elementos!$N$13:$Q$20,4,FALSE)=AQ19,1,0))+(IF(VLOOKUP(_xlfn.CONCAT(AF19,AG19),[1]Elementos!$N$13:$Q$20,4,FALSE)&lt;AP19,1.01,0))+(IF(VLOOKUP(_xlfn.CONCAT(AF19,AG19),[1]Elementos!$N$13:$Q$20,4,FALSE)&lt;AQ19,1.01,0))),[1]Elementos!$N$21:$O$26,2)</f>
        <v>#N/A</v>
      </c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</row>
    <row r="20" spans="2:70" ht="15.75" thickTop="1" thickBot="1" x14ac:dyDescent="0.35">
      <c r="B20" s="39"/>
      <c r="C20" s="44" t="str">
        <f t="shared" si="2"/>
        <v>Não</v>
      </c>
      <c r="D20" s="44" t="str">
        <f t="shared" si="0"/>
        <v>Não</v>
      </c>
      <c r="E20" s="44" t="str">
        <f t="shared" si="3"/>
        <v>Não</v>
      </c>
      <c r="F20" s="45"/>
      <c r="G20" s="45"/>
      <c r="H20" s="26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37">
        <f t="shared" si="1"/>
        <v>0</v>
      </c>
      <c r="AS20" s="18" t="e" cm="1">
        <f t="array" aca="1" ref="AS20" ca="1">OFFSET('[1]Calc LocDIV'!$X$3,(8*'Data input - PPLA-O'!B20)+B20-1,0)</f>
        <v>#VALUE!</v>
      </c>
      <c r="AT20" s="19">
        <f>'[1]Calc Loc '!X18</f>
        <v>5</v>
      </c>
      <c r="AU20" s="20" t="e" cm="1">
        <f t="array" aca="1" ref="AU20" ca="1">OFFSET('[1]Calc ManSDIV'!$X$3,(8*'Data input - PPLA-O'!B20)+B20-1,0)</f>
        <v>#VALUE!</v>
      </c>
      <c r="AV20" s="21">
        <f>'[1]Calc ManS'!X18</f>
        <v>5</v>
      </c>
      <c r="AW20" s="22" t="e" cm="1">
        <f t="array" aca="1" ref="AW20" ca="1">OFFSET('[1]Calc ManIDIV'!$X$3,(8*'Data input - PPLA-O'!B20)+B20-1,0)</f>
        <v>#VALUE!</v>
      </c>
      <c r="AX20" s="22">
        <f>'[1]Calc ManI'!X18</f>
        <v>4</v>
      </c>
      <c r="AY20" s="23" t="e" cm="1">
        <f t="array" aca="1" ref="AY20" ca="1">OFFSET('[1]Calc EstDIV'!$X$3,(8*'Data input - PPLA-O'!B20)+B20-1,0)</f>
        <v>#VALUE!</v>
      </c>
      <c r="AZ20" s="24">
        <f>'[1]Calc Est'!X18</f>
        <v>5</v>
      </c>
      <c r="BA20" s="19"/>
      <c r="BB20" s="19"/>
      <c r="BC20" s="25" t="e" cm="1">
        <f t="array" ref="BC20">_xlfn.IFS(#REF!&lt;=VLOOKUP(_xlfn.CONCAT(AF20,AG20),[1]Elementos!$N$3:$Q$10,2,FALSE),[1]!Table1[[#Headers],[Pre-Estrutural]],AND(VLOOKUP(_xlfn.CONCAT(AF20,AG20),[1]Elementos!$N$3:$Q$10,2,FALSE)&lt;#REF!,VLOOKUP(_xlfn.CONCAT(AF20,AG20),[1]Elementos!$N$3:$Q$10,3,FALSE)&gt;#REF!),[1]!Table1[[#Headers],[Uniestrutural]],AND(VLOOKUP(_xlfn.CONCAT(AF20,AG20),[1]Elementos!$N$3:$Q$10,3,FALSE)&lt;=#REF!,#REF!&lt;VLOOKUP(_xlfn.CONCAT(AF20,AG20),[1]Elementos!$N$3:$Q$10,4,FALSE)),[1]!Table1[[#Headers],[Multiestrutural]],#REF!=VLOOKUP(_xlfn.CONCAT(AF20,AG20),[1]Elementos!$N$3:$Q$10,4,FALSE),[1]!Table1[[#Headers],[Relacional]],TRUE,[1]!Table1[[#Headers],[Extended ]])</f>
        <v>#REF!</v>
      </c>
      <c r="BD20" s="25" t="e">
        <f>VLOOKUP(_xlfn.IFS('Data input - PPLA-O'!AL20&lt;VLOOKUP(_xlfn.CONCAT('Data input - PPLA-O'!AF20,'Data input - PPLA-O'!AG20),[1]Elementos!$R$3:$T$10,2,FALSE),0,'Data input - PPLA-O'!AL20=VLOOKUP(_xlfn.CONCAT('Data input - PPLA-O'!AF20,'Data input - PPLA-O'!AG20),[1]Elementos!$R$3:$T$10,2,FALSE),1,AND('Data input - PPLA-O'!AL20&gt;VLOOKUP(_xlfn.CONCAT('Data input - PPLA-O'!AF20,'Data input - PPLA-O'!AG20),[1]Elementos!$R$3:$T$10,2,FALSE),'Data input - PPLA-O'!AL20&lt;VLOOKUP(_xlfn.CONCAT('Data input - PPLA-O'!AF20,'Data input - PPLA-O'!AG20),[1]Elementos!$R$3:$T$10,3,FALSE)),1,'Data input - PPLA-O'!AL20=VLOOKUP(_xlfn.CONCAT('Data input - PPLA-O'!AF20,'Data input - PPLA-O'!AG20),[1]Elementos!$R$3:$T$10,3,FALSE),2,'Data input - PPLA-O'!AL20&gt;VLOOKUP(_xlfn.CONCAT('Data input - PPLA-O'!AF20,'Data input - PPLA-O'!AG20),[1]Elementos!$R$3:$T$10,3,FALSE),2.01)+_xlfn.IFS('Data input - PPLA-O'!AM20&lt;VLOOKUP(_xlfn.CONCAT('Data input - PPLA-O'!AF20,'Data input - PPLA-O'!AG20),[1]Elementos!$R$12:$T$19,2,FALSE),0,'Data input - PPLA-O'!AM20=VLOOKUP(_xlfn.CONCAT('Data input - PPLA-O'!AF20,'Data input - PPLA-O'!AG20),[1]Elementos!$R$12:$T$19,2,FALSE),1,AND('Data input - PPLA-O'!AM20&gt;VLOOKUP(_xlfn.CONCAT('Data input - PPLA-O'!AF20,'Data input - PPLA-O'!AG20),[1]Elementos!$R$12:$T$19,2,FALSE),'Data input - PPLA-O'!AM20&lt;VLOOKUP(_xlfn.CONCAT('Data input - PPLA-O'!AF20,'Data input - PPLA-O'!AG20),[1]Elementos!$R$12:$T$19,3,FALSE)),1,'Data input - PPLA-O'!AM20=VLOOKUP(_xlfn.CONCAT('Data input - PPLA-O'!AF20,'Data input - PPLA-O'!AG20),[1]Elementos!$R$12:$T$19,3,FALSE),2,'Data input - PPLA-O'!AM20&gt;VLOOKUP(_xlfn.CONCAT('Data input - PPLA-O'!AF20,'Data input - PPLA-O'!AG20),[1]Elementos!$R$12:$T$19,3,FALSE),2.01),[1]Elementos!$N$21:$O$26,2)</f>
        <v>#N/A</v>
      </c>
      <c r="BE20" s="25" t="e">
        <f>VLOOKUP((AN20+AO20 +(IF(VLOOKUP(_xlfn.CONCAT(AF20,AG20),[1]Elementos!$N$13:$Q$20,4,FALSE)=AP20,1,0))+(IF(VLOOKUP(_xlfn.CONCAT(AF20,AG20),[1]Elementos!$N$13:$Q$20,4,FALSE)=AQ20,1,0))+(IF(VLOOKUP(_xlfn.CONCAT(AF20,AG20),[1]Elementos!$N$13:$Q$20,4,FALSE)&lt;AP20,1.01,0))+(IF(VLOOKUP(_xlfn.CONCAT(AF20,AG20),[1]Elementos!$N$13:$Q$20,4,FALSE)&lt;AQ20,1.01,0))),[1]Elementos!$N$21:$O$26,2)</f>
        <v>#N/A</v>
      </c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</row>
    <row r="21" spans="2:70" ht="15.75" thickTop="1" thickBot="1" x14ac:dyDescent="0.35">
      <c r="B21" s="40"/>
      <c r="C21" s="44" t="str">
        <f t="shared" si="2"/>
        <v>Não</v>
      </c>
      <c r="D21" s="44" t="str">
        <f t="shared" si="0"/>
        <v>Não</v>
      </c>
      <c r="E21" s="44" t="str">
        <f t="shared" si="3"/>
        <v>Não</v>
      </c>
      <c r="F21" s="46"/>
      <c r="G21" s="46"/>
      <c r="H21" s="28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37">
        <f t="shared" si="1"/>
        <v>0</v>
      </c>
      <c r="AS21" s="18" t="e" cm="1">
        <f t="array" aca="1" ref="AS21" ca="1">OFFSET('[1]Calc LocDIV'!$X$3,(8*'Data input - PPLA-O'!B21)+B21-1,0)</f>
        <v>#VALUE!</v>
      </c>
      <c r="AT21" s="19">
        <f>'[1]Calc Loc '!X19</f>
        <v>5</v>
      </c>
      <c r="AU21" s="20" t="e" cm="1">
        <f t="array" aca="1" ref="AU21" ca="1">OFFSET('[1]Calc ManSDIV'!$X$3,(8*'Data input - PPLA-O'!B21)+B21-1,0)</f>
        <v>#VALUE!</v>
      </c>
      <c r="AV21" s="21">
        <f>'[1]Calc ManS'!X19</f>
        <v>5</v>
      </c>
      <c r="AW21" s="22" t="e" cm="1">
        <f t="array" aca="1" ref="AW21" ca="1">OFFSET('[1]Calc ManIDIV'!$X$3,(8*'Data input - PPLA-O'!B21)+B21-1,0)</f>
        <v>#VALUE!</v>
      </c>
      <c r="AX21" s="22">
        <f>'[1]Calc ManI'!X19</f>
        <v>4</v>
      </c>
      <c r="AY21" s="23" t="e" cm="1">
        <f t="array" aca="1" ref="AY21" ca="1">OFFSET('[1]Calc EstDIV'!$X$3,(8*'Data input - PPLA-O'!B21)+B21-1,0)</f>
        <v>#VALUE!</v>
      </c>
      <c r="AZ21" s="24">
        <f>'[1]Calc Est'!X19</f>
        <v>5</v>
      </c>
      <c r="BA21" s="19"/>
      <c r="BB21" s="19"/>
      <c r="BC21" s="25" t="e" cm="1">
        <f t="array" ref="BC21">_xlfn.IFS(#REF!&lt;=VLOOKUP(_xlfn.CONCAT(AF21,AG21),[1]Elementos!$N$3:$Q$10,2,FALSE),[1]!Table1[[#Headers],[Pre-Estrutural]],AND(VLOOKUP(_xlfn.CONCAT(AF21,AG21),[1]Elementos!$N$3:$Q$10,2,FALSE)&lt;#REF!,VLOOKUP(_xlfn.CONCAT(AF21,AG21),[1]Elementos!$N$3:$Q$10,3,FALSE)&gt;#REF!),[1]!Table1[[#Headers],[Uniestrutural]],AND(VLOOKUP(_xlfn.CONCAT(AF21,AG21),[1]Elementos!$N$3:$Q$10,3,FALSE)&lt;=#REF!,#REF!&lt;VLOOKUP(_xlfn.CONCAT(AF21,AG21),[1]Elementos!$N$3:$Q$10,4,FALSE)),[1]!Table1[[#Headers],[Multiestrutural]],#REF!=VLOOKUP(_xlfn.CONCAT(AF21,AG21),[1]Elementos!$N$3:$Q$10,4,FALSE),[1]!Table1[[#Headers],[Relacional]],TRUE,[1]!Table1[[#Headers],[Extended ]])</f>
        <v>#REF!</v>
      </c>
      <c r="BD21" s="25" t="e">
        <f>VLOOKUP(_xlfn.IFS('Data input - PPLA-O'!AL21&lt;VLOOKUP(_xlfn.CONCAT('Data input - PPLA-O'!AF21,'Data input - PPLA-O'!AG21),[1]Elementos!$R$3:$T$10,2,FALSE),0,'Data input - PPLA-O'!AL21=VLOOKUP(_xlfn.CONCAT('Data input - PPLA-O'!AF21,'Data input - PPLA-O'!AG21),[1]Elementos!$R$3:$T$10,2,FALSE),1,AND('Data input - PPLA-O'!AL21&gt;VLOOKUP(_xlfn.CONCAT('Data input - PPLA-O'!AF21,'Data input - PPLA-O'!AG21),[1]Elementos!$R$3:$T$10,2,FALSE),'Data input - PPLA-O'!AL21&lt;VLOOKUP(_xlfn.CONCAT('Data input - PPLA-O'!AF21,'Data input - PPLA-O'!AG21),[1]Elementos!$R$3:$T$10,3,FALSE)),1,'Data input - PPLA-O'!AL21=VLOOKUP(_xlfn.CONCAT('Data input - PPLA-O'!AF21,'Data input - PPLA-O'!AG21),[1]Elementos!$R$3:$T$10,3,FALSE),2,'Data input - PPLA-O'!AL21&gt;VLOOKUP(_xlfn.CONCAT('Data input - PPLA-O'!AF21,'Data input - PPLA-O'!AG21),[1]Elementos!$R$3:$T$10,3,FALSE),2.01)+_xlfn.IFS('Data input - PPLA-O'!AM21&lt;VLOOKUP(_xlfn.CONCAT('Data input - PPLA-O'!AF21,'Data input - PPLA-O'!AG21),[1]Elementos!$R$12:$T$19,2,FALSE),0,'Data input - PPLA-O'!AM21=VLOOKUP(_xlfn.CONCAT('Data input - PPLA-O'!AF21,'Data input - PPLA-O'!AG21),[1]Elementos!$R$12:$T$19,2,FALSE),1,AND('Data input - PPLA-O'!AM21&gt;VLOOKUP(_xlfn.CONCAT('Data input - PPLA-O'!AF21,'Data input - PPLA-O'!AG21),[1]Elementos!$R$12:$T$19,2,FALSE),'Data input - PPLA-O'!AM21&lt;VLOOKUP(_xlfn.CONCAT('Data input - PPLA-O'!AF21,'Data input - PPLA-O'!AG21),[1]Elementos!$R$12:$T$19,3,FALSE)),1,'Data input - PPLA-O'!AM21=VLOOKUP(_xlfn.CONCAT('Data input - PPLA-O'!AF21,'Data input - PPLA-O'!AG21),[1]Elementos!$R$12:$T$19,3,FALSE),2,'Data input - PPLA-O'!AM21&gt;VLOOKUP(_xlfn.CONCAT('Data input - PPLA-O'!AF21,'Data input - PPLA-O'!AG21),[1]Elementos!$R$12:$T$19,3,FALSE),2.01),[1]Elementos!$N$21:$O$26,2)</f>
        <v>#N/A</v>
      </c>
      <c r="BE21" s="25" t="e">
        <f>VLOOKUP((AN21+AO21 +(IF(VLOOKUP(_xlfn.CONCAT(AF21,AG21),[1]Elementos!$N$13:$Q$20,4,FALSE)=AP21,1,0))+(IF(VLOOKUP(_xlfn.CONCAT(AF21,AG21),[1]Elementos!$N$13:$Q$20,4,FALSE)=AQ21,1,0))+(IF(VLOOKUP(_xlfn.CONCAT(AF21,AG21),[1]Elementos!$N$13:$Q$20,4,FALSE)&lt;AP21,1.01,0))+(IF(VLOOKUP(_xlfn.CONCAT(AF21,AG21),[1]Elementos!$N$13:$Q$20,4,FALSE)&lt;AQ21,1.01,0))),[1]Elementos!$N$21:$O$26,2)</f>
        <v>#N/A</v>
      </c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</row>
    <row r="22" spans="2:70" ht="15.75" thickTop="1" thickBot="1" x14ac:dyDescent="0.35">
      <c r="B22" s="39"/>
      <c r="C22" s="44" t="str">
        <f t="shared" si="2"/>
        <v>Não</v>
      </c>
      <c r="D22" s="44" t="str">
        <f t="shared" si="0"/>
        <v>Não</v>
      </c>
      <c r="E22" s="44" t="str">
        <f t="shared" si="3"/>
        <v>Não</v>
      </c>
      <c r="F22" s="45"/>
      <c r="G22" s="45"/>
      <c r="H22" s="26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37">
        <f t="shared" si="1"/>
        <v>0</v>
      </c>
      <c r="AS22" s="18" t="e" cm="1">
        <f t="array" aca="1" ref="AS22" ca="1">OFFSET('[1]Calc LocDIV'!$X$3,(8*'Data input - PPLA-O'!B22)+B22-1,0)</f>
        <v>#VALUE!</v>
      </c>
      <c r="AT22" s="19">
        <f>'[1]Calc Loc '!X20</f>
        <v>5</v>
      </c>
      <c r="AU22" s="20" t="e" cm="1">
        <f t="array" aca="1" ref="AU22" ca="1">OFFSET('[1]Calc ManSDIV'!$X$3,(8*'Data input - PPLA-O'!B22)+B22-1,0)</f>
        <v>#VALUE!</v>
      </c>
      <c r="AV22" s="21">
        <f>'[1]Calc ManS'!X20</f>
        <v>5</v>
      </c>
      <c r="AW22" s="22" t="e" cm="1">
        <f t="array" aca="1" ref="AW22" ca="1">OFFSET('[1]Calc ManIDIV'!$X$3,(8*'Data input - PPLA-O'!B22)+B22-1,0)</f>
        <v>#VALUE!</v>
      </c>
      <c r="AX22" s="22">
        <f>'[1]Calc ManI'!X20</f>
        <v>4</v>
      </c>
      <c r="AY22" s="23" t="e" cm="1">
        <f t="array" aca="1" ref="AY22" ca="1">OFFSET('[1]Calc EstDIV'!$X$3,(8*'Data input - PPLA-O'!B22)+B22-1,0)</f>
        <v>#VALUE!</v>
      </c>
      <c r="AZ22" s="24">
        <f>'[1]Calc Est'!X20</f>
        <v>5</v>
      </c>
      <c r="BA22" s="19"/>
      <c r="BB22" s="19"/>
      <c r="BC22" s="25" t="e" cm="1">
        <f t="array" ref="BC22">_xlfn.IFS(#REF!&lt;=VLOOKUP(_xlfn.CONCAT(AF22,AG22),[1]Elementos!$N$3:$Q$10,2,FALSE),[1]!Table1[[#Headers],[Pre-Estrutural]],AND(VLOOKUP(_xlfn.CONCAT(AF22,AG22),[1]Elementos!$N$3:$Q$10,2,FALSE)&lt;#REF!,VLOOKUP(_xlfn.CONCAT(AF22,AG22),[1]Elementos!$N$3:$Q$10,3,FALSE)&gt;#REF!),[1]!Table1[[#Headers],[Uniestrutural]],AND(VLOOKUP(_xlfn.CONCAT(AF22,AG22),[1]Elementos!$N$3:$Q$10,3,FALSE)&lt;=#REF!,#REF!&lt;VLOOKUP(_xlfn.CONCAT(AF22,AG22),[1]Elementos!$N$3:$Q$10,4,FALSE)),[1]!Table1[[#Headers],[Multiestrutural]],#REF!=VLOOKUP(_xlfn.CONCAT(AF22,AG22),[1]Elementos!$N$3:$Q$10,4,FALSE),[1]!Table1[[#Headers],[Relacional]],TRUE,[1]!Table1[[#Headers],[Extended ]])</f>
        <v>#REF!</v>
      </c>
      <c r="BD22" s="25" t="e">
        <f>VLOOKUP(_xlfn.IFS('Data input - PPLA-O'!AL22&lt;VLOOKUP(_xlfn.CONCAT('Data input - PPLA-O'!AF22,'Data input - PPLA-O'!AG22),[1]Elementos!$R$3:$T$10,2,FALSE),0,'Data input - PPLA-O'!AL22=VLOOKUP(_xlfn.CONCAT('Data input - PPLA-O'!AF22,'Data input - PPLA-O'!AG22),[1]Elementos!$R$3:$T$10,2,FALSE),1,AND('Data input - PPLA-O'!AL22&gt;VLOOKUP(_xlfn.CONCAT('Data input - PPLA-O'!AF22,'Data input - PPLA-O'!AG22),[1]Elementos!$R$3:$T$10,2,FALSE),'Data input - PPLA-O'!AL22&lt;VLOOKUP(_xlfn.CONCAT('Data input - PPLA-O'!AF22,'Data input - PPLA-O'!AG22),[1]Elementos!$R$3:$T$10,3,FALSE)),1,'Data input - PPLA-O'!AL22=VLOOKUP(_xlfn.CONCAT('Data input - PPLA-O'!AF22,'Data input - PPLA-O'!AG22),[1]Elementos!$R$3:$T$10,3,FALSE),2,'Data input - PPLA-O'!AL22&gt;VLOOKUP(_xlfn.CONCAT('Data input - PPLA-O'!AF22,'Data input - PPLA-O'!AG22),[1]Elementos!$R$3:$T$10,3,FALSE),2.01)+_xlfn.IFS('Data input - PPLA-O'!AM22&lt;VLOOKUP(_xlfn.CONCAT('Data input - PPLA-O'!AF22,'Data input - PPLA-O'!AG22),[1]Elementos!$R$12:$T$19,2,FALSE),0,'Data input - PPLA-O'!AM22=VLOOKUP(_xlfn.CONCAT('Data input - PPLA-O'!AF22,'Data input - PPLA-O'!AG22),[1]Elementos!$R$12:$T$19,2,FALSE),1,AND('Data input - PPLA-O'!AM22&gt;VLOOKUP(_xlfn.CONCAT('Data input - PPLA-O'!AF22,'Data input - PPLA-O'!AG22),[1]Elementos!$R$12:$T$19,2,FALSE),'Data input - PPLA-O'!AM22&lt;VLOOKUP(_xlfn.CONCAT('Data input - PPLA-O'!AF22,'Data input - PPLA-O'!AG22),[1]Elementos!$R$12:$T$19,3,FALSE)),1,'Data input - PPLA-O'!AM22=VLOOKUP(_xlfn.CONCAT('Data input - PPLA-O'!AF22,'Data input - PPLA-O'!AG22),[1]Elementos!$R$12:$T$19,3,FALSE),2,'Data input - PPLA-O'!AM22&gt;VLOOKUP(_xlfn.CONCAT('Data input - PPLA-O'!AF22,'Data input - PPLA-O'!AG22),[1]Elementos!$R$12:$T$19,3,FALSE),2.01),[1]Elementos!$N$21:$O$26,2)</f>
        <v>#N/A</v>
      </c>
      <c r="BE22" s="25" t="e">
        <f>VLOOKUP((AN22+AO22 +(IF(VLOOKUP(_xlfn.CONCAT(AF22,AG22),[1]Elementos!$N$13:$Q$20,4,FALSE)=AP22,1,0))+(IF(VLOOKUP(_xlfn.CONCAT(AF22,AG22),[1]Elementos!$N$13:$Q$20,4,FALSE)=AQ22,1,0))+(IF(VLOOKUP(_xlfn.CONCAT(AF22,AG22),[1]Elementos!$N$13:$Q$20,4,FALSE)&lt;AP22,1.01,0))+(IF(VLOOKUP(_xlfn.CONCAT(AF22,AG22),[1]Elementos!$N$13:$Q$20,4,FALSE)&lt;AQ22,1.01,0))),[1]Elementos!$N$21:$O$26,2)</f>
        <v>#N/A</v>
      </c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</row>
    <row r="23" spans="2:70" ht="15.75" thickTop="1" thickBot="1" x14ac:dyDescent="0.35">
      <c r="B23" s="40"/>
      <c r="C23" s="44" t="str">
        <f t="shared" si="2"/>
        <v>Não</v>
      </c>
      <c r="D23" s="44" t="str">
        <f t="shared" si="0"/>
        <v>Não</v>
      </c>
      <c r="E23" s="44" t="str">
        <f t="shared" si="3"/>
        <v>Não</v>
      </c>
      <c r="F23" s="46"/>
      <c r="G23" s="46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37">
        <f t="shared" si="1"/>
        <v>0</v>
      </c>
      <c r="AS23" s="18" t="e" cm="1">
        <f t="array" aca="1" ref="AS23" ca="1">OFFSET('[1]Calc LocDIV'!$X$3,(8*'Data input - PPLA-O'!B23)+B23-1,0)</f>
        <v>#VALUE!</v>
      </c>
      <c r="AT23" s="19">
        <f>'[1]Calc Loc '!X21</f>
        <v>5</v>
      </c>
      <c r="AU23" s="20" t="e" cm="1">
        <f t="array" aca="1" ref="AU23" ca="1">OFFSET('[1]Calc ManSDIV'!$X$3,(8*'Data input - PPLA-O'!B23)+B23-1,0)</f>
        <v>#VALUE!</v>
      </c>
      <c r="AV23" s="21">
        <f>'[1]Calc ManS'!X21</f>
        <v>5</v>
      </c>
      <c r="AW23" s="22" t="e" cm="1">
        <f t="array" aca="1" ref="AW23" ca="1">OFFSET('[1]Calc ManIDIV'!$X$3,(8*'Data input - PPLA-O'!B23)+B23-1,0)</f>
        <v>#VALUE!</v>
      </c>
      <c r="AX23" s="22">
        <f>'[1]Calc ManI'!X21</f>
        <v>4</v>
      </c>
      <c r="AY23" s="23" t="e" cm="1">
        <f t="array" aca="1" ref="AY23" ca="1">OFFSET('[1]Calc EstDIV'!$X$3,(8*'Data input - PPLA-O'!B23)+B23-1,0)</f>
        <v>#VALUE!</v>
      </c>
      <c r="AZ23" s="24">
        <f>'[1]Calc Est'!X21</f>
        <v>5</v>
      </c>
      <c r="BA23" s="19"/>
      <c r="BB23" s="19"/>
      <c r="BC23" s="25" t="e" cm="1">
        <f t="array" ref="BC23">_xlfn.IFS(#REF!&lt;=VLOOKUP(_xlfn.CONCAT(AF23,AG23),[1]Elementos!$N$3:$Q$10,2,FALSE),[1]!Table1[[#Headers],[Pre-Estrutural]],AND(VLOOKUP(_xlfn.CONCAT(AF23,AG23),[1]Elementos!$N$3:$Q$10,2,FALSE)&lt;#REF!,VLOOKUP(_xlfn.CONCAT(AF23,AG23),[1]Elementos!$N$3:$Q$10,3,FALSE)&gt;#REF!),[1]!Table1[[#Headers],[Uniestrutural]],AND(VLOOKUP(_xlfn.CONCAT(AF23,AG23),[1]Elementos!$N$3:$Q$10,3,FALSE)&lt;=#REF!,#REF!&lt;VLOOKUP(_xlfn.CONCAT(AF23,AG23),[1]Elementos!$N$3:$Q$10,4,FALSE)),[1]!Table1[[#Headers],[Multiestrutural]],#REF!=VLOOKUP(_xlfn.CONCAT(AF23,AG23),[1]Elementos!$N$3:$Q$10,4,FALSE),[1]!Table1[[#Headers],[Relacional]],TRUE,[1]!Table1[[#Headers],[Extended ]])</f>
        <v>#REF!</v>
      </c>
      <c r="BD23" s="25" t="e">
        <f>VLOOKUP(_xlfn.IFS('Data input - PPLA-O'!AL23&lt;VLOOKUP(_xlfn.CONCAT('Data input - PPLA-O'!AF23,'Data input - PPLA-O'!AG23),[1]Elementos!$R$3:$T$10,2,FALSE),0,'Data input - PPLA-O'!AL23=VLOOKUP(_xlfn.CONCAT('Data input - PPLA-O'!AF23,'Data input - PPLA-O'!AG23),[1]Elementos!$R$3:$T$10,2,FALSE),1,AND('Data input - PPLA-O'!AL23&gt;VLOOKUP(_xlfn.CONCAT('Data input - PPLA-O'!AF23,'Data input - PPLA-O'!AG23),[1]Elementos!$R$3:$T$10,2,FALSE),'Data input - PPLA-O'!AL23&lt;VLOOKUP(_xlfn.CONCAT('Data input - PPLA-O'!AF23,'Data input - PPLA-O'!AG23),[1]Elementos!$R$3:$T$10,3,FALSE)),1,'Data input - PPLA-O'!AL23=VLOOKUP(_xlfn.CONCAT('Data input - PPLA-O'!AF23,'Data input - PPLA-O'!AG23),[1]Elementos!$R$3:$T$10,3,FALSE),2,'Data input - PPLA-O'!AL23&gt;VLOOKUP(_xlfn.CONCAT('Data input - PPLA-O'!AF23,'Data input - PPLA-O'!AG23),[1]Elementos!$R$3:$T$10,3,FALSE),2.01)+_xlfn.IFS('Data input - PPLA-O'!AM23&lt;VLOOKUP(_xlfn.CONCAT('Data input - PPLA-O'!AF23,'Data input - PPLA-O'!AG23),[1]Elementos!$R$12:$T$19,2,FALSE),0,'Data input - PPLA-O'!AM23=VLOOKUP(_xlfn.CONCAT('Data input - PPLA-O'!AF23,'Data input - PPLA-O'!AG23),[1]Elementos!$R$12:$T$19,2,FALSE),1,AND('Data input - PPLA-O'!AM23&gt;VLOOKUP(_xlfn.CONCAT('Data input - PPLA-O'!AF23,'Data input - PPLA-O'!AG23),[1]Elementos!$R$12:$T$19,2,FALSE),'Data input - PPLA-O'!AM23&lt;VLOOKUP(_xlfn.CONCAT('Data input - PPLA-O'!AF23,'Data input - PPLA-O'!AG23),[1]Elementos!$R$12:$T$19,3,FALSE)),1,'Data input - PPLA-O'!AM23=VLOOKUP(_xlfn.CONCAT('Data input - PPLA-O'!AF23,'Data input - PPLA-O'!AG23),[1]Elementos!$R$12:$T$19,3,FALSE),2,'Data input - PPLA-O'!AM23&gt;VLOOKUP(_xlfn.CONCAT('Data input - PPLA-O'!AF23,'Data input - PPLA-O'!AG23),[1]Elementos!$R$12:$T$19,3,FALSE),2.01),[1]Elementos!$N$21:$O$26,2)</f>
        <v>#N/A</v>
      </c>
      <c r="BE23" s="25" t="e">
        <f>VLOOKUP((AN23+AO23 +(IF(VLOOKUP(_xlfn.CONCAT(AF23,AG23),[1]Elementos!$N$13:$Q$20,4,FALSE)=AP23,1,0))+(IF(VLOOKUP(_xlfn.CONCAT(AF23,AG23),[1]Elementos!$N$13:$Q$20,4,FALSE)=AQ23,1,0))+(IF(VLOOKUP(_xlfn.CONCAT(AF23,AG23),[1]Elementos!$N$13:$Q$20,4,FALSE)&lt;AP23,1.01,0))+(IF(VLOOKUP(_xlfn.CONCAT(AF23,AG23),[1]Elementos!$N$13:$Q$20,4,FALSE)&lt;AQ23,1.01,0))),[1]Elementos!$N$21:$O$26,2)</f>
        <v>#N/A</v>
      </c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</row>
    <row r="24" spans="2:70" ht="15.75" thickTop="1" thickBot="1" x14ac:dyDescent="0.35">
      <c r="B24" s="39"/>
      <c r="C24" s="44" t="str">
        <f t="shared" si="2"/>
        <v>Não</v>
      </c>
      <c r="D24" s="44" t="str">
        <f t="shared" si="0"/>
        <v>Não</v>
      </c>
      <c r="E24" s="44" t="str">
        <f t="shared" si="3"/>
        <v>Não</v>
      </c>
      <c r="F24" s="45"/>
      <c r="G24" s="45"/>
      <c r="H24" s="26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37">
        <f t="shared" si="1"/>
        <v>0</v>
      </c>
      <c r="AS24" s="18" t="e" cm="1">
        <f t="array" aca="1" ref="AS24" ca="1">OFFSET('[1]Calc LocDIV'!$X$3,(8*'Data input - PPLA-O'!B24)+B24-1,0)</f>
        <v>#VALUE!</v>
      </c>
      <c r="AT24" s="19">
        <f>'[1]Calc Loc '!X22</f>
        <v>5</v>
      </c>
      <c r="AU24" s="20" t="e" cm="1">
        <f t="array" aca="1" ref="AU24" ca="1">OFFSET('[1]Calc ManSDIV'!$X$3,(8*'Data input - PPLA-O'!B24)+B24-1,0)</f>
        <v>#VALUE!</v>
      </c>
      <c r="AV24" s="21">
        <f>'[1]Calc ManS'!X22</f>
        <v>5</v>
      </c>
      <c r="AW24" s="22" t="e" cm="1">
        <f t="array" aca="1" ref="AW24" ca="1">OFFSET('[1]Calc ManIDIV'!$X$3,(8*'Data input - PPLA-O'!B24)+B24-1,0)</f>
        <v>#VALUE!</v>
      </c>
      <c r="AX24" s="22">
        <f>'[1]Calc ManI'!X22</f>
        <v>4</v>
      </c>
      <c r="AY24" s="23" t="e" cm="1">
        <f t="array" aca="1" ref="AY24" ca="1">OFFSET('[1]Calc EstDIV'!$X$3,(8*'Data input - PPLA-O'!B24)+B24-1,0)</f>
        <v>#VALUE!</v>
      </c>
      <c r="AZ24" s="24">
        <f>'[1]Calc Est'!X22</f>
        <v>5</v>
      </c>
      <c r="BA24" s="19"/>
      <c r="BB24" s="19"/>
      <c r="BC24" s="25" t="e" cm="1">
        <f t="array" ref="BC24">_xlfn.IFS(#REF!&lt;=VLOOKUP(_xlfn.CONCAT(AF24,AG24),[1]Elementos!$N$3:$Q$10,2,FALSE),[1]!Table1[[#Headers],[Pre-Estrutural]],AND(VLOOKUP(_xlfn.CONCAT(AF24,AG24),[1]Elementos!$N$3:$Q$10,2,FALSE)&lt;#REF!,VLOOKUP(_xlfn.CONCAT(AF24,AG24),[1]Elementos!$N$3:$Q$10,3,FALSE)&gt;#REF!),[1]!Table1[[#Headers],[Uniestrutural]],AND(VLOOKUP(_xlfn.CONCAT(AF24,AG24),[1]Elementos!$N$3:$Q$10,3,FALSE)&lt;=#REF!,#REF!&lt;VLOOKUP(_xlfn.CONCAT(AF24,AG24),[1]Elementos!$N$3:$Q$10,4,FALSE)),[1]!Table1[[#Headers],[Multiestrutural]],#REF!=VLOOKUP(_xlfn.CONCAT(AF24,AG24),[1]Elementos!$N$3:$Q$10,4,FALSE),[1]!Table1[[#Headers],[Relacional]],TRUE,[1]!Table1[[#Headers],[Extended ]])</f>
        <v>#REF!</v>
      </c>
      <c r="BD24" s="25" t="e">
        <f>VLOOKUP(_xlfn.IFS('Data input - PPLA-O'!AL24&lt;VLOOKUP(_xlfn.CONCAT('Data input - PPLA-O'!AF24,'Data input - PPLA-O'!AG24),[1]Elementos!$R$3:$T$10,2,FALSE),0,'Data input - PPLA-O'!AL24=VLOOKUP(_xlfn.CONCAT('Data input - PPLA-O'!AF24,'Data input - PPLA-O'!AG24),[1]Elementos!$R$3:$T$10,2,FALSE),1,AND('Data input - PPLA-O'!AL24&gt;VLOOKUP(_xlfn.CONCAT('Data input - PPLA-O'!AF24,'Data input - PPLA-O'!AG24),[1]Elementos!$R$3:$T$10,2,FALSE),'Data input - PPLA-O'!AL24&lt;VLOOKUP(_xlfn.CONCAT('Data input - PPLA-O'!AF24,'Data input - PPLA-O'!AG24),[1]Elementos!$R$3:$T$10,3,FALSE)),1,'Data input - PPLA-O'!AL24=VLOOKUP(_xlfn.CONCAT('Data input - PPLA-O'!AF24,'Data input - PPLA-O'!AG24),[1]Elementos!$R$3:$T$10,3,FALSE),2,'Data input - PPLA-O'!AL24&gt;VLOOKUP(_xlfn.CONCAT('Data input - PPLA-O'!AF24,'Data input - PPLA-O'!AG24),[1]Elementos!$R$3:$T$10,3,FALSE),2.01)+_xlfn.IFS('Data input - PPLA-O'!AM24&lt;VLOOKUP(_xlfn.CONCAT('Data input - PPLA-O'!AF24,'Data input - PPLA-O'!AG24),[1]Elementos!$R$12:$T$19,2,FALSE),0,'Data input - PPLA-O'!AM24=VLOOKUP(_xlfn.CONCAT('Data input - PPLA-O'!AF24,'Data input - PPLA-O'!AG24),[1]Elementos!$R$12:$T$19,2,FALSE),1,AND('Data input - PPLA-O'!AM24&gt;VLOOKUP(_xlfn.CONCAT('Data input - PPLA-O'!AF24,'Data input - PPLA-O'!AG24),[1]Elementos!$R$12:$T$19,2,FALSE),'Data input - PPLA-O'!AM24&lt;VLOOKUP(_xlfn.CONCAT('Data input - PPLA-O'!AF24,'Data input - PPLA-O'!AG24),[1]Elementos!$R$12:$T$19,3,FALSE)),1,'Data input - PPLA-O'!AM24=VLOOKUP(_xlfn.CONCAT('Data input - PPLA-O'!AF24,'Data input - PPLA-O'!AG24),[1]Elementos!$R$12:$T$19,3,FALSE),2,'Data input - PPLA-O'!AM24&gt;VLOOKUP(_xlfn.CONCAT('Data input - PPLA-O'!AF24,'Data input - PPLA-O'!AG24),[1]Elementos!$R$12:$T$19,3,FALSE),2.01),[1]Elementos!$N$21:$O$26,2)</f>
        <v>#N/A</v>
      </c>
      <c r="BE24" s="25" t="e">
        <f>VLOOKUP((AN24+AO24 +(IF(VLOOKUP(_xlfn.CONCAT(AF24,AG24),[1]Elementos!$N$13:$Q$20,4,FALSE)=AP24,1,0))+(IF(VLOOKUP(_xlfn.CONCAT(AF24,AG24),[1]Elementos!$N$13:$Q$20,4,FALSE)=AQ24,1,0))+(IF(VLOOKUP(_xlfn.CONCAT(AF24,AG24),[1]Elementos!$N$13:$Q$20,4,FALSE)&lt;AP24,1.01,0))+(IF(VLOOKUP(_xlfn.CONCAT(AF24,AG24),[1]Elementos!$N$13:$Q$20,4,FALSE)&lt;AQ24,1.01,0))),[1]Elementos!$N$21:$O$26,2)</f>
        <v>#N/A</v>
      </c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</row>
    <row r="25" spans="2:70" ht="15.75" thickTop="1" thickBot="1" x14ac:dyDescent="0.35">
      <c r="B25" s="40"/>
      <c r="C25" s="44" t="str">
        <f t="shared" si="2"/>
        <v>Não</v>
      </c>
      <c r="D25" s="44" t="str">
        <f t="shared" si="0"/>
        <v>Não</v>
      </c>
      <c r="E25" s="44" t="str">
        <f t="shared" si="3"/>
        <v>Não</v>
      </c>
      <c r="F25" s="46"/>
      <c r="G25" s="46"/>
      <c r="H25" s="28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37">
        <f t="shared" si="1"/>
        <v>0</v>
      </c>
      <c r="AS25" s="18" t="e" cm="1">
        <f t="array" aca="1" ref="AS25" ca="1">OFFSET('[1]Calc LocDIV'!$X$3,(8*'Data input - PPLA-O'!B25)+B25-1,0)</f>
        <v>#VALUE!</v>
      </c>
      <c r="AT25" s="19">
        <f>'[1]Calc Loc '!X23</f>
        <v>5</v>
      </c>
      <c r="AU25" s="20" t="e" cm="1">
        <f t="array" aca="1" ref="AU25" ca="1">OFFSET('[1]Calc ManSDIV'!$X$3,(8*'Data input - PPLA-O'!B25)+B25-1,0)</f>
        <v>#VALUE!</v>
      </c>
      <c r="AV25" s="21">
        <f>'[1]Calc ManS'!X23</f>
        <v>4</v>
      </c>
      <c r="AW25" s="22" t="e" cm="1">
        <f t="array" aca="1" ref="AW25" ca="1">OFFSET('[1]Calc ManIDIV'!$X$3,(8*'Data input - PPLA-O'!B25)+B25-1,0)</f>
        <v>#VALUE!</v>
      </c>
      <c r="AX25" s="22">
        <f>'[1]Calc ManI'!X23</f>
        <v>4</v>
      </c>
      <c r="AY25" s="23" t="e" cm="1">
        <f t="array" aca="1" ref="AY25" ca="1">OFFSET('[1]Calc EstDIV'!$X$3,(8*'Data input - PPLA-O'!B25)+B25-1,0)</f>
        <v>#VALUE!</v>
      </c>
      <c r="AZ25" s="24">
        <f>'[1]Calc Est'!X23</f>
        <v>5</v>
      </c>
      <c r="BA25" s="19"/>
      <c r="BB25" s="19"/>
      <c r="BC25" s="25" t="e" cm="1">
        <f t="array" ref="BC25">_xlfn.IFS(#REF!&lt;=VLOOKUP(_xlfn.CONCAT(AF25,AG25),[1]Elementos!$N$3:$Q$10,2,FALSE),[1]!Table1[[#Headers],[Pre-Estrutural]],AND(VLOOKUP(_xlfn.CONCAT(AF25,AG25),[1]Elementos!$N$3:$Q$10,2,FALSE)&lt;#REF!,VLOOKUP(_xlfn.CONCAT(AF25,AG25),[1]Elementos!$N$3:$Q$10,3,FALSE)&gt;#REF!),[1]!Table1[[#Headers],[Uniestrutural]],AND(VLOOKUP(_xlfn.CONCAT(AF25,AG25),[1]Elementos!$N$3:$Q$10,3,FALSE)&lt;=#REF!,#REF!&lt;VLOOKUP(_xlfn.CONCAT(AF25,AG25),[1]Elementos!$N$3:$Q$10,4,FALSE)),[1]!Table1[[#Headers],[Multiestrutural]],#REF!=VLOOKUP(_xlfn.CONCAT(AF25,AG25),[1]Elementos!$N$3:$Q$10,4,FALSE),[1]!Table1[[#Headers],[Relacional]],TRUE,[1]!Table1[[#Headers],[Extended ]])</f>
        <v>#REF!</v>
      </c>
      <c r="BD25" s="25" t="e">
        <f>VLOOKUP(_xlfn.IFS('Data input - PPLA-O'!AL25&lt;VLOOKUP(_xlfn.CONCAT('Data input - PPLA-O'!AF25,'Data input - PPLA-O'!AG25),[1]Elementos!$R$3:$T$10,2,FALSE),0,'Data input - PPLA-O'!AL25=VLOOKUP(_xlfn.CONCAT('Data input - PPLA-O'!AF25,'Data input - PPLA-O'!AG25),[1]Elementos!$R$3:$T$10,2,FALSE),1,AND('Data input - PPLA-O'!AL25&gt;VLOOKUP(_xlfn.CONCAT('Data input - PPLA-O'!AF25,'Data input - PPLA-O'!AG25),[1]Elementos!$R$3:$T$10,2,FALSE),'Data input - PPLA-O'!AL25&lt;VLOOKUP(_xlfn.CONCAT('Data input - PPLA-O'!AF25,'Data input - PPLA-O'!AG25),[1]Elementos!$R$3:$T$10,3,FALSE)),1,'Data input - PPLA-O'!AL25=VLOOKUP(_xlfn.CONCAT('Data input - PPLA-O'!AF25,'Data input - PPLA-O'!AG25),[1]Elementos!$R$3:$T$10,3,FALSE),2,'Data input - PPLA-O'!AL25&gt;VLOOKUP(_xlfn.CONCAT('Data input - PPLA-O'!AF25,'Data input - PPLA-O'!AG25),[1]Elementos!$R$3:$T$10,3,FALSE),2.01)+_xlfn.IFS('Data input - PPLA-O'!AM25&lt;VLOOKUP(_xlfn.CONCAT('Data input - PPLA-O'!AF25,'Data input - PPLA-O'!AG25),[1]Elementos!$R$12:$T$19,2,FALSE),0,'Data input - PPLA-O'!AM25=VLOOKUP(_xlfn.CONCAT('Data input - PPLA-O'!AF25,'Data input - PPLA-O'!AG25),[1]Elementos!$R$12:$T$19,2,FALSE),1,AND('Data input - PPLA-O'!AM25&gt;VLOOKUP(_xlfn.CONCAT('Data input - PPLA-O'!AF25,'Data input - PPLA-O'!AG25),[1]Elementos!$R$12:$T$19,2,FALSE),'Data input - PPLA-O'!AM25&lt;VLOOKUP(_xlfn.CONCAT('Data input - PPLA-O'!AF25,'Data input - PPLA-O'!AG25),[1]Elementos!$R$12:$T$19,3,FALSE)),1,'Data input - PPLA-O'!AM25=VLOOKUP(_xlfn.CONCAT('Data input - PPLA-O'!AF25,'Data input - PPLA-O'!AG25),[1]Elementos!$R$12:$T$19,3,FALSE),2,'Data input - PPLA-O'!AM25&gt;VLOOKUP(_xlfn.CONCAT('Data input - PPLA-O'!AF25,'Data input - PPLA-O'!AG25),[1]Elementos!$R$12:$T$19,3,FALSE),2.01),[1]Elementos!$N$21:$O$26,2)</f>
        <v>#N/A</v>
      </c>
      <c r="BE25" s="25" t="e">
        <f>VLOOKUP((AN25+AO25 +(IF(VLOOKUP(_xlfn.CONCAT(AF25,AG25),[1]Elementos!$N$13:$Q$20,4,FALSE)=AP25,1,0))+(IF(VLOOKUP(_xlfn.CONCAT(AF25,AG25),[1]Elementos!$N$13:$Q$20,4,FALSE)=AQ25,1,0))+(IF(VLOOKUP(_xlfn.CONCAT(AF25,AG25),[1]Elementos!$N$13:$Q$20,4,FALSE)&lt;AP25,1.01,0))+(IF(VLOOKUP(_xlfn.CONCAT(AF25,AG25),[1]Elementos!$N$13:$Q$20,4,FALSE)&lt;AQ25,1.01,0))),[1]Elementos!$N$21:$O$26,2)</f>
        <v>#N/A</v>
      </c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</row>
    <row r="26" spans="2:70" ht="15.75" thickTop="1" thickBot="1" x14ac:dyDescent="0.35">
      <c r="B26" s="39"/>
      <c r="C26" s="44" t="str">
        <f t="shared" si="2"/>
        <v>Não</v>
      </c>
      <c r="D26" s="44" t="str">
        <f t="shared" si="0"/>
        <v>Não</v>
      </c>
      <c r="E26" s="44" t="str">
        <f t="shared" si="3"/>
        <v>Não</v>
      </c>
      <c r="F26" s="45"/>
      <c r="G26" s="45"/>
      <c r="H26" s="26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37">
        <f t="shared" si="1"/>
        <v>0</v>
      </c>
      <c r="AS26" s="18" t="e" cm="1">
        <f t="array" aca="1" ref="AS26" ca="1">OFFSET('[1]Calc LocDIV'!$X$3,(8*'Data input - PPLA-O'!B26)+B26-1,0)</f>
        <v>#VALUE!</v>
      </c>
      <c r="AT26" s="19">
        <f>'[1]Calc Loc '!X24</f>
        <v>0</v>
      </c>
      <c r="AU26" s="20" t="e" cm="1">
        <f t="array" aca="1" ref="AU26" ca="1">OFFSET('[1]Calc ManSDIV'!$X$3,(8*'Data input - PPLA-O'!B26)+B26-1,0)</f>
        <v>#VALUE!</v>
      </c>
      <c r="AV26" s="21">
        <f>'[1]Calc ManS'!X24</f>
        <v>0</v>
      </c>
      <c r="AW26" s="22" t="e" cm="1">
        <f t="array" aca="1" ref="AW26" ca="1">OFFSET('[1]Calc ManIDIV'!$X$3,(8*'Data input - PPLA-O'!B26)+B26-1,0)</f>
        <v>#VALUE!</v>
      </c>
      <c r="AX26" s="22">
        <f>'[1]Calc ManI'!X24</f>
        <v>0</v>
      </c>
      <c r="AY26" s="23" t="e" cm="1">
        <f t="array" aca="1" ref="AY26" ca="1">OFFSET('[1]Calc EstDIV'!$X$3,(8*'Data input - PPLA-O'!B26)+B26-1,0)</f>
        <v>#VALUE!</v>
      </c>
      <c r="AZ26" s="24">
        <f>'[1]Calc Est'!X24</f>
        <v>0</v>
      </c>
      <c r="BA26" s="19"/>
      <c r="BB26" s="19"/>
      <c r="BC26" s="25" t="e" cm="1">
        <f t="array" ref="BC26">_xlfn.IFS(#REF!&lt;=VLOOKUP(_xlfn.CONCAT(AF26,AG26),[1]Elementos!$N$3:$Q$10,2,FALSE),[1]!Table1[[#Headers],[Pre-Estrutural]],AND(VLOOKUP(_xlfn.CONCAT(AF26,AG26),[1]Elementos!$N$3:$Q$10,2,FALSE)&lt;#REF!,VLOOKUP(_xlfn.CONCAT(AF26,AG26),[1]Elementos!$N$3:$Q$10,3,FALSE)&gt;#REF!),[1]!Table1[[#Headers],[Uniestrutural]],AND(VLOOKUP(_xlfn.CONCAT(AF26,AG26),[1]Elementos!$N$3:$Q$10,3,FALSE)&lt;=#REF!,#REF!&lt;VLOOKUP(_xlfn.CONCAT(AF26,AG26),[1]Elementos!$N$3:$Q$10,4,FALSE)),[1]!Table1[[#Headers],[Multiestrutural]],#REF!=VLOOKUP(_xlfn.CONCAT(AF26,AG26),[1]Elementos!$N$3:$Q$10,4,FALSE),[1]!Table1[[#Headers],[Relacional]],TRUE,[1]!Table1[[#Headers],[Extended ]])</f>
        <v>#REF!</v>
      </c>
      <c r="BD26" s="25" t="e">
        <f>VLOOKUP(_xlfn.IFS('Data input - PPLA-O'!AL26&lt;VLOOKUP(_xlfn.CONCAT('Data input - PPLA-O'!AF26,'Data input - PPLA-O'!AG26),[1]Elementos!$R$3:$T$10,2,FALSE),0,'Data input - PPLA-O'!AL26=VLOOKUP(_xlfn.CONCAT('Data input - PPLA-O'!AF26,'Data input - PPLA-O'!AG26),[1]Elementos!$R$3:$T$10,2,FALSE),1,AND('Data input - PPLA-O'!AL26&gt;VLOOKUP(_xlfn.CONCAT('Data input - PPLA-O'!AF26,'Data input - PPLA-O'!AG26),[1]Elementos!$R$3:$T$10,2,FALSE),'Data input - PPLA-O'!AL26&lt;VLOOKUP(_xlfn.CONCAT('Data input - PPLA-O'!AF26,'Data input - PPLA-O'!AG26),[1]Elementos!$R$3:$T$10,3,FALSE)),1,'Data input - PPLA-O'!AL26=VLOOKUP(_xlfn.CONCAT('Data input - PPLA-O'!AF26,'Data input - PPLA-O'!AG26),[1]Elementos!$R$3:$T$10,3,FALSE),2,'Data input - PPLA-O'!AL26&gt;VLOOKUP(_xlfn.CONCAT('Data input - PPLA-O'!AF26,'Data input - PPLA-O'!AG26),[1]Elementos!$R$3:$T$10,3,FALSE),2.01)+_xlfn.IFS('Data input - PPLA-O'!AM26&lt;VLOOKUP(_xlfn.CONCAT('Data input - PPLA-O'!AF26,'Data input - PPLA-O'!AG26),[1]Elementos!$R$12:$T$19,2,FALSE),0,'Data input - PPLA-O'!AM26=VLOOKUP(_xlfn.CONCAT('Data input - PPLA-O'!AF26,'Data input - PPLA-O'!AG26),[1]Elementos!$R$12:$T$19,2,FALSE),1,AND('Data input - PPLA-O'!AM26&gt;VLOOKUP(_xlfn.CONCAT('Data input - PPLA-O'!AF26,'Data input - PPLA-O'!AG26),[1]Elementos!$R$12:$T$19,2,FALSE),'Data input - PPLA-O'!AM26&lt;VLOOKUP(_xlfn.CONCAT('Data input - PPLA-O'!AF26,'Data input - PPLA-O'!AG26),[1]Elementos!$R$12:$T$19,3,FALSE)),1,'Data input - PPLA-O'!AM26=VLOOKUP(_xlfn.CONCAT('Data input - PPLA-O'!AF26,'Data input - PPLA-O'!AG26),[1]Elementos!$R$12:$T$19,3,FALSE),2,'Data input - PPLA-O'!AM26&gt;VLOOKUP(_xlfn.CONCAT('Data input - PPLA-O'!AF26,'Data input - PPLA-O'!AG26),[1]Elementos!$R$12:$T$19,3,FALSE),2.01),[1]Elementos!$N$21:$O$26,2)</f>
        <v>#N/A</v>
      </c>
      <c r="BE26" s="25" t="e">
        <f>VLOOKUP((AN26+AO26 +(IF(VLOOKUP(_xlfn.CONCAT(AF26,AG26),[1]Elementos!$N$13:$Q$20,4,FALSE)=AP26,1,0))+(IF(VLOOKUP(_xlfn.CONCAT(AF26,AG26),[1]Elementos!$N$13:$Q$20,4,FALSE)=AQ26,1,0))+(IF(VLOOKUP(_xlfn.CONCAT(AF26,AG26),[1]Elementos!$N$13:$Q$20,4,FALSE)&lt;AP26,1.01,0))+(IF(VLOOKUP(_xlfn.CONCAT(AF26,AG26),[1]Elementos!$N$13:$Q$20,4,FALSE)&lt;AQ26,1.01,0))),[1]Elementos!$N$21:$O$26,2)</f>
        <v>#N/A</v>
      </c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</row>
    <row r="27" spans="2:70" ht="15.75" thickTop="1" thickBot="1" x14ac:dyDescent="0.35">
      <c r="B27" s="40"/>
      <c r="C27" s="44" t="str">
        <f t="shared" si="2"/>
        <v>Não</v>
      </c>
      <c r="D27" s="44" t="str">
        <f t="shared" si="0"/>
        <v>Não</v>
      </c>
      <c r="E27" s="44" t="str">
        <f t="shared" si="3"/>
        <v>Não</v>
      </c>
      <c r="F27" s="46"/>
      <c r="G27" s="46"/>
      <c r="H27" s="2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7">
        <f t="shared" si="1"/>
        <v>0</v>
      </c>
      <c r="AS27" s="18" t="e" cm="1">
        <f t="array" aca="1" ref="AS27" ca="1">OFFSET('[1]Calc LocDIV'!$X$3,(8*'Data input - PPLA-O'!B27)+B27-1,0)</f>
        <v>#VALUE!</v>
      </c>
      <c r="AT27" s="19">
        <f>'[1]Calc Loc '!X25</f>
        <v>0</v>
      </c>
      <c r="AU27" s="20" t="e" cm="1">
        <f t="array" aca="1" ref="AU27" ca="1">OFFSET('[1]Calc ManSDIV'!$X$3,(8*'Data input - PPLA-O'!B27)+B27-1,0)</f>
        <v>#VALUE!</v>
      </c>
      <c r="AV27" s="21">
        <f>'[1]Calc ManS'!X25</f>
        <v>0</v>
      </c>
      <c r="AW27" s="22" t="e" cm="1">
        <f t="array" aca="1" ref="AW27" ca="1">OFFSET('[1]Calc ManIDIV'!$X$3,(8*'Data input - PPLA-O'!B27)+B27-1,0)</f>
        <v>#VALUE!</v>
      </c>
      <c r="AX27" s="22">
        <f>'[1]Calc ManI'!X25</f>
        <v>0</v>
      </c>
      <c r="AY27" s="23" t="e" cm="1">
        <f t="array" aca="1" ref="AY27" ca="1">OFFSET('[1]Calc EstDIV'!$X$3,(8*'Data input - PPLA-O'!B27)+B27-1,0)</f>
        <v>#VALUE!</v>
      </c>
      <c r="AZ27" s="24">
        <f>'[1]Calc Est'!X25</f>
        <v>0</v>
      </c>
      <c r="BA27" s="19"/>
      <c r="BB27" s="19"/>
      <c r="BC27" s="25" t="e" cm="1">
        <f t="array" ref="BC27">_xlfn.IFS(#REF!&lt;=VLOOKUP(_xlfn.CONCAT(AF27,AG27),[1]Elementos!$N$3:$Q$10,2,FALSE),[1]!Table1[[#Headers],[Pre-Estrutural]],AND(VLOOKUP(_xlfn.CONCAT(AF27,AG27),[1]Elementos!$N$3:$Q$10,2,FALSE)&lt;#REF!,VLOOKUP(_xlfn.CONCAT(AF27,AG27),[1]Elementos!$N$3:$Q$10,3,FALSE)&gt;#REF!),[1]!Table1[[#Headers],[Uniestrutural]],AND(VLOOKUP(_xlfn.CONCAT(AF27,AG27),[1]Elementos!$N$3:$Q$10,3,FALSE)&lt;=#REF!,#REF!&lt;VLOOKUP(_xlfn.CONCAT(AF27,AG27),[1]Elementos!$N$3:$Q$10,4,FALSE)),[1]!Table1[[#Headers],[Multiestrutural]],#REF!=VLOOKUP(_xlfn.CONCAT(AF27,AG27),[1]Elementos!$N$3:$Q$10,4,FALSE),[1]!Table1[[#Headers],[Relacional]],TRUE,[1]!Table1[[#Headers],[Extended ]])</f>
        <v>#REF!</v>
      </c>
      <c r="BD27" s="25" t="e">
        <f>VLOOKUP(_xlfn.IFS('Data input - PPLA-O'!AL27&lt;VLOOKUP(_xlfn.CONCAT('Data input - PPLA-O'!AF27,'Data input - PPLA-O'!AG27),[1]Elementos!$R$3:$T$10,2,FALSE),0,'Data input - PPLA-O'!AL27=VLOOKUP(_xlfn.CONCAT('Data input - PPLA-O'!AF27,'Data input - PPLA-O'!AG27),[1]Elementos!$R$3:$T$10,2,FALSE),1,AND('Data input - PPLA-O'!AL27&gt;VLOOKUP(_xlfn.CONCAT('Data input - PPLA-O'!AF27,'Data input - PPLA-O'!AG27),[1]Elementos!$R$3:$T$10,2,FALSE),'Data input - PPLA-O'!AL27&lt;VLOOKUP(_xlfn.CONCAT('Data input - PPLA-O'!AF27,'Data input - PPLA-O'!AG27),[1]Elementos!$R$3:$T$10,3,FALSE)),1,'Data input - PPLA-O'!AL27=VLOOKUP(_xlfn.CONCAT('Data input - PPLA-O'!AF27,'Data input - PPLA-O'!AG27),[1]Elementos!$R$3:$T$10,3,FALSE),2,'Data input - PPLA-O'!AL27&gt;VLOOKUP(_xlfn.CONCAT('Data input - PPLA-O'!AF27,'Data input - PPLA-O'!AG27),[1]Elementos!$R$3:$T$10,3,FALSE),2.01)+_xlfn.IFS('Data input - PPLA-O'!AM27&lt;VLOOKUP(_xlfn.CONCAT('Data input - PPLA-O'!AF27,'Data input - PPLA-O'!AG27),[1]Elementos!$R$12:$T$19,2,FALSE),0,'Data input - PPLA-O'!AM27=VLOOKUP(_xlfn.CONCAT('Data input - PPLA-O'!AF27,'Data input - PPLA-O'!AG27),[1]Elementos!$R$12:$T$19,2,FALSE),1,AND('Data input - PPLA-O'!AM27&gt;VLOOKUP(_xlfn.CONCAT('Data input - PPLA-O'!AF27,'Data input - PPLA-O'!AG27),[1]Elementos!$R$12:$T$19,2,FALSE),'Data input - PPLA-O'!AM27&lt;VLOOKUP(_xlfn.CONCAT('Data input - PPLA-O'!AF27,'Data input - PPLA-O'!AG27),[1]Elementos!$R$12:$T$19,3,FALSE)),1,'Data input - PPLA-O'!AM27=VLOOKUP(_xlfn.CONCAT('Data input - PPLA-O'!AF27,'Data input - PPLA-O'!AG27),[1]Elementos!$R$12:$T$19,3,FALSE),2,'Data input - PPLA-O'!AM27&gt;VLOOKUP(_xlfn.CONCAT('Data input - PPLA-O'!AF27,'Data input - PPLA-O'!AG27),[1]Elementos!$R$12:$T$19,3,FALSE),2.01),[1]Elementos!$N$21:$O$26,2)</f>
        <v>#N/A</v>
      </c>
      <c r="BE27" s="25" t="e">
        <f>VLOOKUP((AN27+AO27 +(IF(VLOOKUP(_xlfn.CONCAT(AF27,AG27),[1]Elementos!$N$13:$Q$20,4,FALSE)=AP27,1,0))+(IF(VLOOKUP(_xlfn.CONCAT(AF27,AG27),[1]Elementos!$N$13:$Q$20,4,FALSE)=AQ27,1,0))+(IF(VLOOKUP(_xlfn.CONCAT(AF27,AG27),[1]Elementos!$N$13:$Q$20,4,FALSE)&lt;AP27,1.01,0))+(IF(VLOOKUP(_xlfn.CONCAT(AF27,AG27),[1]Elementos!$N$13:$Q$20,4,FALSE)&lt;AQ27,1.01,0))),[1]Elementos!$N$21:$O$26,2)</f>
        <v>#N/A</v>
      </c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</row>
    <row r="28" spans="2:70" ht="15.75" thickTop="1" thickBot="1" x14ac:dyDescent="0.35">
      <c r="B28" s="39"/>
      <c r="C28" s="44" t="str">
        <f t="shared" si="2"/>
        <v>Não</v>
      </c>
      <c r="D28" s="44" t="str">
        <f t="shared" si="0"/>
        <v>Não</v>
      </c>
      <c r="E28" s="44" t="str">
        <f t="shared" si="3"/>
        <v>Não</v>
      </c>
      <c r="F28" s="45"/>
      <c r="G28" s="45"/>
      <c r="H28" s="26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37">
        <f t="shared" si="1"/>
        <v>0</v>
      </c>
      <c r="AS28" s="18" t="e" cm="1">
        <f t="array" aca="1" ref="AS28" ca="1">OFFSET('[1]Calc LocDIV'!$X$3,(8*'Data input - PPLA-O'!B28)+B28-1,0)</f>
        <v>#VALUE!</v>
      </c>
      <c r="AT28" s="19">
        <f>'[1]Calc Loc '!X26</f>
        <v>0</v>
      </c>
      <c r="AU28" s="20" t="e" cm="1">
        <f t="array" aca="1" ref="AU28" ca="1">OFFSET('[1]Calc ManSDIV'!$X$3,(8*'Data input - PPLA-O'!B28)+B28-1,0)</f>
        <v>#VALUE!</v>
      </c>
      <c r="AV28" s="21">
        <f>'[1]Calc ManS'!X26</f>
        <v>0</v>
      </c>
      <c r="AW28" s="22" t="e" cm="1">
        <f t="array" aca="1" ref="AW28" ca="1">OFFSET('[1]Calc ManIDIV'!$X$3,(8*'Data input - PPLA-O'!B28)+B28-1,0)</f>
        <v>#VALUE!</v>
      </c>
      <c r="AX28" s="22">
        <f>'[1]Calc ManI'!X26</f>
        <v>0</v>
      </c>
      <c r="AY28" s="23" t="e" cm="1">
        <f t="array" aca="1" ref="AY28" ca="1">OFFSET('[1]Calc EstDIV'!$X$3,(8*'Data input - PPLA-O'!B28)+B28-1,0)</f>
        <v>#VALUE!</v>
      </c>
      <c r="AZ28" s="24">
        <f>'[1]Calc Est'!X26</f>
        <v>0</v>
      </c>
      <c r="BA28" s="19"/>
      <c r="BB28" s="19"/>
      <c r="BC28" s="25" t="e" cm="1">
        <f t="array" ref="BC28">_xlfn.IFS(#REF!&lt;=VLOOKUP(_xlfn.CONCAT(AF28,AG28),[1]Elementos!$N$3:$Q$10,2,FALSE),[1]!Table1[[#Headers],[Pre-Estrutural]],AND(VLOOKUP(_xlfn.CONCAT(AF28,AG28),[1]Elementos!$N$3:$Q$10,2,FALSE)&lt;#REF!,VLOOKUP(_xlfn.CONCAT(AF28,AG28),[1]Elementos!$N$3:$Q$10,3,FALSE)&gt;#REF!),[1]!Table1[[#Headers],[Uniestrutural]],AND(VLOOKUP(_xlfn.CONCAT(AF28,AG28),[1]Elementos!$N$3:$Q$10,3,FALSE)&lt;=#REF!,#REF!&lt;VLOOKUP(_xlfn.CONCAT(AF28,AG28),[1]Elementos!$N$3:$Q$10,4,FALSE)),[1]!Table1[[#Headers],[Multiestrutural]],#REF!=VLOOKUP(_xlfn.CONCAT(AF28,AG28),[1]Elementos!$N$3:$Q$10,4,FALSE),[1]!Table1[[#Headers],[Relacional]],TRUE,[1]!Table1[[#Headers],[Extended ]])</f>
        <v>#REF!</v>
      </c>
      <c r="BD28" s="25" t="e">
        <f>VLOOKUP(_xlfn.IFS('Data input - PPLA-O'!AL28&lt;VLOOKUP(_xlfn.CONCAT('Data input - PPLA-O'!AF28,'Data input - PPLA-O'!AG28),[1]Elementos!$R$3:$T$10,2,FALSE),0,'Data input - PPLA-O'!AL28=VLOOKUP(_xlfn.CONCAT('Data input - PPLA-O'!AF28,'Data input - PPLA-O'!AG28),[1]Elementos!$R$3:$T$10,2,FALSE),1,AND('Data input - PPLA-O'!AL28&gt;VLOOKUP(_xlfn.CONCAT('Data input - PPLA-O'!AF28,'Data input - PPLA-O'!AG28),[1]Elementos!$R$3:$T$10,2,FALSE),'Data input - PPLA-O'!AL28&lt;VLOOKUP(_xlfn.CONCAT('Data input - PPLA-O'!AF28,'Data input - PPLA-O'!AG28),[1]Elementos!$R$3:$T$10,3,FALSE)),1,'Data input - PPLA-O'!AL28=VLOOKUP(_xlfn.CONCAT('Data input - PPLA-O'!AF28,'Data input - PPLA-O'!AG28),[1]Elementos!$R$3:$T$10,3,FALSE),2,'Data input - PPLA-O'!AL28&gt;VLOOKUP(_xlfn.CONCAT('Data input - PPLA-O'!AF28,'Data input - PPLA-O'!AG28),[1]Elementos!$R$3:$T$10,3,FALSE),2.01)+_xlfn.IFS('Data input - PPLA-O'!AM28&lt;VLOOKUP(_xlfn.CONCAT('Data input - PPLA-O'!AF28,'Data input - PPLA-O'!AG28),[1]Elementos!$R$12:$T$19,2,FALSE),0,'Data input - PPLA-O'!AM28=VLOOKUP(_xlfn.CONCAT('Data input - PPLA-O'!AF28,'Data input - PPLA-O'!AG28),[1]Elementos!$R$12:$T$19,2,FALSE),1,AND('Data input - PPLA-O'!AM28&gt;VLOOKUP(_xlfn.CONCAT('Data input - PPLA-O'!AF28,'Data input - PPLA-O'!AG28),[1]Elementos!$R$12:$T$19,2,FALSE),'Data input - PPLA-O'!AM28&lt;VLOOKUP(_xlfn.CONCAT('Data input - PPLA-O'!AF28,'Data input - PPLA-O'!AG28),[1]Elementos!$R$12:$T$19,3,FALSE)),1,'Data input - PPLA-O'!AM28=VLOOKUP(_xlfn.CONCAT('Data input - PPLA-O'!AF28,'Data input - PPLA-O'!AG28),[1]Elementos!$R$12:$T$19,3,FALSE),2,'Data input - PPLA-O'!AM28&gt;VLOOKUP(_xlfn.CONCAT('Data input - PPLA-O'!AF28,'Data input - PPLA-O'!AG28),[1]Elementos!$R$12:$T$19,3,FALSE),2.01),[1]Elementos!$N$21:$O$26,2)</f>
        <v>#N/A</v>
      </c>
      <c r="BE28" s="25" t="e">
        <f>VLOOKUP((AN28+AO28 +(IF(VLOOKUP(_xlfn.CONCAT(AF28,AG28),[1]Elementos!$N$13:$Q$20,4,FALSE)=AP28,1,0))+(IF(VLOOKUP(_xlfn.CONCAT(AF28,AG28),[1]Elementos!$N$13:$Q$20,4,FALSE)=AQ28,1,0))+(IF(VLOOKUP(_xlfn.CONCAT(AF28,AG28),[1]Elementos!$N$13:$Q$20,4,FALSE)&lt;AP28,1.01,0))+(IF(VLOOKUP(_xlfn.CONCAT(AF28,AG28),[1]Elementos!$N$13:$Q$20,4,FALSE)&lt;AQ28,1.01,0))),[1]Elementos!$N$21:$O$26,2)</f>
        <v>#N/A</v>
      </c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</row>
    <row r="29" spans="2:70" ht="15.75" thickTop="1" thickBot="1" x14ac:dyDescent="0.35">
      <c r="B29" s="40"/>
      <c r="C29" s="44" t="str">
        <f t="shared" si="2"/>
        <v>Não</v>
      </c>
      <c r="D29" s="44" t="str">
        <f t="shared" si="0"/>
        <v>Não</v>
      </c>
      <c r="E29" s="44" t="str">
        <f t="shared" si="3"/>
        <v>Não</v>
      </c>
      <c r="F29" s="46"/>
      <c r="G29" s="46"/>
      <c r="H29" s="28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37">
        <f t="shared" si="1"/>
        <v>0</v>
      </c>
      <c r="AS29" s="18" t="e" cm="1">
        <f t="array" aca="1" ref="AS29" ca="1">OFFSET('[1]Calc LocDIV'!$X$3,(8*'Data input - PPLA-O'!B29)+B29-1,0)</f>
        <v>#VALUE!</v>
      </c>
      <c r="AT29" s="19">
        <f>'[1]Calc Loc '!X27</f>
        <v>0</v>
      </c>
      <c r="AU29" s="20" t="e" cm="1">
        <f t="array" aca="1" ref="AU29" ca="1">OFFSET('[1]Calc ManSDIV'!$X$3,(8*'Data input - PPLA-O'!B29)+B29-1,0)</f>
        <v>#VALUE!</v>
      </c>
      <c r="AV29" s="21">
        <f>'[1]Calc ManS'!X27</f>
        <v>0</v>
      </c>
      <c r="AW29" s="22" t="e" cm="1">
        <f t="array" aca="1" ref="AW29" ca="1">OFFSET('[1]Calc ManIDIV'!$X$3,(8*'Data input - PPLA-O'!B29)+B29-1,0)</f>
        <v>#VALUE!</v>
      </c>
      <c r="AX29" s="22">
        <f>'[1]Calc ManI'!X27</f>
        <v>0</v>
      </c>
      <c r="AY29" s="23" t="e" cm="1">
        <f t="array" aca="1" ref="AY29" ca="1">OFFSET('[1]Calc EstDIV'!$X$3,(8*'Data input - PPLA-O'!B29)+B29-1,0)</f>
        <v>#VALUE!</v>
      </c>
      <c r="AZ29" s="24">
        <f>'[1]Calc Est'!X27</f>
        <v>0</v>
      </c>
      <c r="BA29" s="19"/>
      <c r="BB29" s="19"/>
      <c r="BC29" s="25" t="e" cm="1">
        <f t="array" ref="BC29">_xlfn.IFS(#REF!&lt;=VLOOKUP(_xlfn.CONCAT(AF29,AG29),[1]Elementos!$N$3:$Q$10,2,FALSE),[1]!Table1[[#Headers],[Pre-Estrutural]],AND(VLOOKUP(_xlfn.CONCAT(AF29,AG29),[1]Elementos!$N$3:$Q$10,2,FALSE)&lt;#REF!,VLOOKUP(_xlfn.CONCAT(AF29,AG29),[1]Elementos!$N$3:$Q$10,3,FALSE)&gt;#REF!),[1]!Table1[[#Headers],[Uniestrutural]],AND(VLOOKUP(_xlfn.CONCAT(AF29,AG29),[1]Elementos!$N$3:$Q$10,3,FALSE)&lt;=#REF!,#REF!&lt;VLOOKUP(_xlfn.CONCAT(AF29,AG29),[1]Elementos!$N$3:$Q$10,4,FALSE)),[1]!Table1[[#Headers],[Multiestrutural]],#REF!=VLOOKUP(_xlfn.CONCAT(AF29,AG29),[1]Elementos!$N$3:$Q$10,4,FALSE),[1]!Table1[[#Headers],[Relacional]],TRUE,[1]!Table1[[#Headers],[Extended ]])</f>
        <v>#REF!</v>
      </c>
      <c r="BD29" s="25" t="e">
        <f>VLOOKUP(_xlfn.IFS('Data input - PPLA-O'!AL29&lt;VLOOKUP(_xlfn.CONCAT('Data input - PPLA-O'!AF29,'Data input - PPLA-O'!AG29),[1]Elementos!$R$3:$T$10,2,FALSE),0,'Data input - PPLA-O'!AL29=VLOOKUP(_xlfn.CONCAT('Data input - PPLA-O'!AF29,'Data input - PPLA-O'!AG29),[1]Elementos!$R$3:$T$10,2,FALSE),1,AND('Data input - PPLA-O'!AL29&gt;VLOOKUP(_xlfn.CONCAT('Data input - PPLA-O'!AF29,'Data input - PPLA-O'!AG29),[1]Elementos!$R$3:$T$10,2,FALSE),'Data input - PPLA-O'!AL29&lt;VLOOKUP(_xlfn.CONCAT('Data input - PPLA-O'!AF29,'Data input - PPLA-O'!AG29),[1]Elementos!$R$3:$T$10,3,FALSE)),1,'Data input - PPLA-O'!AL29=VLOOKUP(_xlfn.CONCAT('Data input - PPLA-O'!AF29,'Data input - PPLA-O'!AG29),[1]Elementos!$R$3:$T$10,3,FALSE),2,'Data input - PPLA-O'!AL29&gt;VLOOKUP(_xlfn.CONCAT('Data input - PPLA-O'!AF29,'Data input - PPLA-O'!AG29),[1]Elementos!$R$3:$T$10,3,FALSE),2.01)+_xlfn.IFS('Data input - PPLA-O'!AM29&lt;VLOOKUP(_xlfn.CONCAT('Data input - PPLA-O'!AF29,'Data input - PPLA-O'!AG29),[1]Elementos!$R$12:$T$19,2,FALSE),0,'Data input - PPLA-O'!AM29=VLOOKUP(_xlfn.CONCAT('Data input - PPLA-O'!AF29,'Data input - PPLA-O'!AG29),[1]Elementos!$R$12:$T$19,2,FALSE),1,AND('Data input - PPLA-O'!AM29&gt;VLOOKUP(_xlfn.CONCAT('Data input - PPLA-O'!AF29,'Data input - PPLA-O'!AG29),[1]Elementos!$R$12:$T$19,2,FALSE),'Data input - PPLA-O'!AM29&lt;VLOOKUP(_xlfn.CONCAT('Data input - PPLA-O'!AF29,'Data input - PPLA-O'!AG29),[1]Elementos!$R$12:$T$19,3,FALSE)),1,'Data input - PPLA-O'!AM29=VLOOKUP(_xlfn.CONCAT('Data input - PPLA-O'!AF29,'Data input - PPLA-O'!AG29),[1]Elementos!$R$12:$T$19,3,FALSE),2,'Data input - PPLA-O'!AM29&gt;VLOOKUP(_xlfn.CONCAT('Data input - PPLA-O'!AF29,'Data input - PPLA-O'!AG29),[1]Elementos!$R$12:$T$19,3,FALSE),2.01),[1]Elementos!$N$21:$O$26,2)</f>
        <v>#N/A</v>
      </c>
      <c r="BE29" s="25" t="e">
        <f>VLOOKUP((AN29+AO29 +(IF(VLOOKUP(_xlfn.CONCAT(AF29,AG29),[1]Elementos!$N$13:$Q$20,4,FALSE)=AP29,1,0))+(IF(VLOOKUP(_xlfn.CONCAT(AF29,AG29),[1]Elementos!$N$13:$Q$20,4,FALSE)=AQ29,1,0))+(IF(VLOOKUP(_xlfn.CONCAT(AF29,AG29),[1]Elementos!$N$13:$Q$20,4,FALSE)&lt;AP29,1.01,0))+(IF(VLOOKUP(_xlfn.CONCAT(AF29,AG29),[1]Elementos!$N$13:$Q$20,4,FALSE)&lt;AQ29,1.01,0))),[1]Elementos!$N$21:$O$26,2)</f>
        <v>#N/A</v>
      </c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</row>
    <row r="30" spans="2:70" ht="15.75" thickTop="1" thickBot="1" x14ac:dyDescent="0.35">
      <c r="B30" s="39"/>
      <c r="C30" s="44" t="str">
        <f t="shared" si="2"/>
        <v>Não</v>
      </c>
      <c r="D30" s="44" t="str">
        <f t="shared" si="0"/>
        <v>Não</v>
      </c>
      <c r="E30" s="44" t="str">
        <f t="shared" si="3"/>
        <v>Não</v>
      </c>
      <c r="F30" s="45"/>
      <c r="G30" s="45"/>
      <c r="H30" s="26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37">
        <f t="shared" si="1"/>
        <v>0</v>
      </c>
      <c r="AS30" s="18" t="e" cm="1">
        <f t="array" aca="1" ref="AS30" ca="1">OFFSET('[1]Calc LocDIV'!$X$3,(8*'Data input - PPLA-O'!B30)+B30-1,0)</f>
        <v>#VALUE!</v>
      </c>
      <c r="AT30" s="19">
        <f>'[1]Calc Loc '!X28</f>
        <v>0</v>
      </c>
      <c r="AU30" s="20" t="e" cm="1">
        <f t="array" aca="1" ref="AU30" ca="1">OFFSET('[1]Calc ManSDIV'!$X$3,(8*'Data input - PPLA-O'!B30)+B30-1,0)</f>
        <v>#VALUE!</v>
      </c>
      <c r="AV30" s="21">
        <f>'[1]Calc ManS'!X28</f>
        <v>0</v>
      </c>
      <c r="AW30" s="22" t="e" cm="1">
        <f t="array" aca="1" ref="AW30" ca="1">OFFSET('[1]Calc ManIDIV'!$X$3,(8*'Data input - PPLA-O'!B30)+B30-1,0)</f>
        <v>#VALUE!</v>
      </c>
      <c r="AX30" s="22">
        <f>'[1]Calc ManI'!X28</f>
        <v>0</v>
      </c>
      <c r="AY30" s="23" t="e" cm="1">
        <f t="array" aca="1" ref="AY30" ca="1">OFFSET('[1]Calc EstDIV'!$X$3,(8*'Data input - PPLA-O'!B30)+B30-1,0)</f>
        <v>#VALUE!</v>
      </c>
      <c r="AZ30" s="24">
        <f>'[1]Calc Est'!X28</f>
        <v>0</v>
      </c>
      <c r="BA30" s="19"/>
      <c r="BB30" s="19"/>
      <c r="BC30" s="25" t="e" cm="1">
        <f t="array" ref="BC30">_xlfn.IFS(#REF!&lt;=VLOOKUP(_xlfn.CONCAT(AF30,AG30),[1]Elementos!$N$3:$Q$10,2,FALSE),[1]!Table1[[#Headers],[Pre-Estrutural]],AND(VLOOKUP(_xlfn.CONCAT(AF30,AG30),[1]Elementos!$N$3:$Q$10,2,FALSE)&lt;#REF!,VLOOKUP(_xlfn.CONCAT(AF30,AG30),[1]Elementos!$N$3:$Q$10,3,FALSE)&gt;#REF!),[1]!Table1[[#Headers],[Uniestrutural]],AND(VLOOKUP(_xlfn.CONCAT(AF30,AG30),[1]Elementos!$N$3:$Q$10,3,FALSE)&lt;=#REF!,#REF!&lt;VLOOKUP(_xlfn.CONCAT(AF30,AG30),[1]Elementos!$N$3:$Q$10,4,FALSE)),[1]!Table1[[#Headers],[Multiestrutural]],#REF!=VLOOKUP(_xlfn.CONCAT(AF30,AG30),[1]Elementos!$N$3:$Q$10,4,FALSE),[1]!Table1[[#Headers],[Relacional]],TRUE,[1]!Table1[[#Headers],[Extended ]])</f>
        <v>#REF!</v>
      </c>
      <c r="BD30" s="25" t="e">
        <f>VLOOKUP(_xlfn.IFS('Data input - PPLA-O'!AL30&lt;VLOOKUP(_xlfn.CONCAT('Data input - PPLA-O'!AF30,'Data input - PPLA-O'!AG30),[1]Elementos!$R$3:$T$10,2,FALSE),0,'Data input - PPLA-O'!AL30=VLOOKUP(_xlfn.CONCAT('Data input - PPLA-O'!AF30,'Data input - PPLA-O'!AG30),[1]Elementos!$R$3:$T$10,2,FALSE),1,AND('Data input - PPLA-O'!AL30&gt;VLOOKUP(_xlfn.CONCAT('Data input - PPLA-O'!AF30,'Data input - PPLA-O'!AG30),[1]Elementos!$R$3:$T$10,2,FALSE),'Data input - PPLA-O'!AL30&lt;VLOOKUP(_xlfn.CONCAT('Data input - PPLA-O'!AF30,'Data input - PPLA-O'!AG30),[1]Elementos!$R$3:$T$10,3,FALSE)),1,'Data input - PPLA-O'!AL30=VLOOKUP(_xlfn.CONCAT('Data input - PPLA-O'!AF30,'Data input - PPLA-O'!AG30),[1]Elementos!$R$3:$T$10,3,FALSE),2,'Data input - PPLA-O'!AL30&gt;VLOOKUP(_xlfn.CONCAT('Data input - PPLA-O'!AF30,'Data input - PPLA-O'!AG30),[1]Elementos!$R$3:$T$10,3,FALSE),2.01)+_xlfn.IFS('Data input - PPLA-O'!AM30&lt;VLOOKUP(_xlfn.CONCAT('Data input - PPLA-O'!AF30,'Data input - PPLA-O'!AG30),[1]Elementos!$R$12:$T$19,2,FALSE),0,'Data input - PPLA-O'!AM30=VLOOKUP(_xlfn.CONCAT('Data input - PPLA-O'!AF30,'Data input - PPLA-O'!AG30),[1]Elementos!$R$12:$T$19,2,FALSE),1,AND('Data input - PPLA-O'!AM30&gt;VLOOKUP(_xlfn.CONCAT('Data input - PPLA-O'!AF30,'Data input - PPLA-O'!AG30),[1]Elementos!$R$12:$T$19,2,FALSE),'Data input - PPLA-O'!AM30&lt;VLOOKUP(_xlfn.CONCAT('Data input - PPLA-O'!AF30,'Data input - PPLA-O'!AG30),[1]Elementos!$R$12:$T$19,3,FALSE)),1,'Data input - PPLA-O'!AM30=VLOOKUP(_xlfn.CONCAT('Data input - PPLA-O'!AF30,'Data input - PPLA-O'!AG30),[1]Elementos!$R$12:$T$19,3,FALSE),2,'Data input - PPLA-O'!AM30&gt;VLOOKUP(_xlfn.CONCAT('Data input - PPLA-O'!AF30,'Data input - PPLA-O'!AG30),[1]Elementos!$R$12:$T$19,3,FALSE),2.01),[1]Elementos!$N$21:$O$26,2)</f>
        <v>#N/A</v>
      </c>
      <c r="BE30" s="25" t="e">
        <f>VLOOKUP((AN30+AO30 +(IF(VLOOKUP(_xlfn.CONCAT(AF30,AG30),[1]Elementos!$N$13:$Q$20,4,FALSE)=AP30,1,0))+(IF(VLOOKUP(_xlfn.CONCAT(AF30,AG30),[1]Elementos!$N$13:$Q$20,4,FALSE)=AQ30,1,0))+(IF(VLOOKUP(_xlfn.CONCAT(AF30,AG30),[1]Elementos!$N$13:$Q$20,4,FALSE)&lt;AP30,1.01,0))+(IF(VLOOKUP(_xlfn.CONCAT(AF30,AG30),[1]Elementos!$N$13:$Q$20,4,FALSE)&lt;AQ30,1.01,0))),[1]Elementos!$N$21:$O$26,2)</f>
        <v>#N/A</v>
      </c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</row>
    <row r="31" spans="2:70" ht="15.75" thickTop="1" thickBot="1" x14ac:dyDescent="0.35">
      <c r="B31" s="40"/>
      <c r="C31" s="44" t="str">
        <f t="shared" si="2"/>
        <v>Não</v>
      </c>
      <c r="D31" s="44" t="str">
        <f t="shared" si="0"/>
        <v>Não</v>
      </c>
      <c r="E31" s="44" t="str">
        <f t="shared" si="3"/>
        <v>Não</v>
      </c>
      <c r="F31" s="46"/>
      <c r="G31" s="46"/>
      <c r="H31" s="28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37">
        <f t="shared" si="1"/>
        <v>0</v>
      </c>
      <c r="AS31" s="18" t="e" cm="1">
        <f t="array" aca="1" ref="AS31" ca="1">OFFSET('[1]Calc LocDIV'!$X$3,(8*'Data input - PPLA-O'!B31)+B31-1,0)</f>
        <v>#VALUE!</v>
      </c>
      <c r="AT31" s="19">
        <f>'[1]Calc Loc '!X29</f>
        <v>0</v>
      </c>
      <c r="AU31" s="20" t="e" cm="1">
        <f t="array" aca="1" ref="AU31" ca="1">OFFSET('[1]Calc ManSDIV'!$X$3,(8*'Data input - PPLA-O'!B31)+B31-1,0)</f>
        <v>#VALUE!</v>
      </c>
      <c r="AV31" s="21">
        <f>'[1]Calc ManS'!X29</f>
        <v>0</v>
      </c>
      <c r="AW31" s="22" t="e" cm="1">
        <f t="array" aca="1" ref="AW31" ca="1">OFFSET('[1]Calc ManIDIV'!$X$3,(8*'Data input - PPLA-O'!B31)+B31-1,0)</f>
        <v>#VALUE!</v>
      </c>
      <c r="AX31" s="22">
        <f>'[1]Calc ManI'!X29</f>
        <v>0</v>
      </c>
      <c r="AY31" s="23" t="e" cm="1">
        <f t="array" aca="1" ref="AY31" ca="1">OFFSET('[1]Calc EstDIV'!$X$3,(8*'Data input - PPLA-O'!B31)+B31-1,0)</f>
        <v>#VALUE!</v>
      </c>
      <c r="AZ31" s="24">
        <f>'[1]Calc Est'!X29</f>
        <v>0</v>
      </c>
      <c r="BA31" s="19"/>
      <c r="BB31" s="19"/>
      <c r="BC31" s="25" t="e" cm="1">
        <f t="array" ref="BC31">_xlfn.IFS(#REF!&lt;=VLOOKUP(_xlfn.CONCAT(AF31,AG31),[1]Elementos!$N$3:$Q$10,2,FALSE),[1]!Table1[[#Headers],[Pre-Estrutural]],AND(VLOOKUP(_xlfn.CONCAT(AF31,AG31),[1]Elementos!$N$3:$Q$10,2,FALSE)&lt;#REF!,VLOOKUP(_xlfn.CONCAT(AF31,AG31),[1]Elementos!$N$3:$Q$10,3,FALSE)&gt;#REF!),[1]!Table1[[#Headers],[Uniestrutural]],AND(VLOOKUP(_xlfn.CONCAT(AF31,AG31),[1]Elementos!$N$3:$Q$10,3,FALSE)&lt;=#REF!,#REF!&lt;VLOOKUP(_xlfn.CONCAT(AF31,AG31),[1]Elementos!$N$3:$Q$10,4,FALSE)),[1]!Table1[[#Headers],[Multiestrutural]],#REF!=VLOOKUP(_xlfn.CONCAT(AF31,AG31),[1]Elementos!$N$3:$Q$10,4,FALSE),[1]!Table1[[#Headers],[Relacional]],TRUE,[1]!Table1[[#Headers],[Extended ]])</f>
        <v>#REF!</v>
      </c>
      <c r="BD31" s="25" t="e">
        <f>VLOOKUP(_xlfn.IFS('Data input - PPLA-O'!AL31&lt;VLOOKUP(_xlfn.CONCAT('Data input - PPLA-O'!AF31,'Data input - PPLA-O'!AG31),[1]Elementos!$R$3:$T$10,2,FALSE),0,'Data input - PPLA-O'!AL31=VLOOKUP(_xlfn.CONCAT('Data input - PPLA-O'!AF31,'Data input - PPLA-O'!AG31),[1]Elementos!$R$3:$T$10,2,FALSE),1,AND('Data input - PPLA-O'!AL31&gt;VLOOKUP(_xlfn.CONCAT('Data input - PPLA-O'!AF31,'Data input - PPLA-O'!AG31),[1]Elementos!$R$3:$T$10,2,FALSE),'Data input - PPLA-O'!AL31&lt;VLOOKUP(_xlfn.CONCAT('Data input - PPLA-O'!AF31,'Data input - PPLA-O'!AG31),[1]Elementos!$R$3:$T$10,3,FALSE)),1,'Data input - PPLA-O'!AL31=VLOOKUP(_xlfn.CONCAT('Data input - PPLA-O'!AF31,'Data input - PPLA-O'!AG31),[1]Elementos!$R$3:$T$10,3,FALSE),2,'Data input - PPLA-O'!AL31&gt;VLOOKUP(_xlfn.CONCAT('Data input - PPLA-O'!AF31,'Data input - PPLA-O'!AG31),[1]Elementos!$R$3:$T$10,3,FALSE),2.01)+_xlfn.IFS('Data input - PPLA-O'!AM31&lt;VLOOKUP(_xlfn.CONCAT('Data input - PPLA-O'!AF31,'Data input - PPLA-O'!AG31),[1]Elementos!$R$12:$T$19,2,FALSE),0,'Data input - PPLA-O'!AM31=VLOOKUP(_xlfn.CONCAT('Data input - PPLA-O'!AF31,'Data input - PPLA-O'!AG31),[1]Elementos!$R$12:$T$19,2,FALSE),1,AND('Data input - PPLA-O'!AM31&gt;VLOOKUP(_xlfn.CONCAT('Data input - PPLA-O'!AF31,'Data input - PPLA-O'!AG31),[1]Elementos!$R$12:$T$19,2,FALSE),'Data input - PPLA-O'!AM31&lt;VLOOKUP(_xlfn.CONCAT('Data input - PPLA-O'!AF31,'Data input - PPLA-O'!AG31),[1]Elementos!$R$12:$T$19,3,FALSE)),1,'Data input - PPLA-O'!AM31=VLOOKUP(_xlfn.CONCAT('Data input - PPLA-O'!AF31,'Data input - PPLA-O'!AG31),[1]Elementos!$R$12:$T$19,3,FALSE),2,'Data input - PPLA-O'!AM31&gt;VLOOKUP(_xlfn.CONCAT('Data input - PPLA-O'!AF31,'Data input - PPLA-O'!AG31),[1]Elementos!$R$12:$T$19,3,FALSE),2.01),[1]Elementos!$N$21:$O$26,2)</f>
        <v>#N/A</v>
      </c>
      <c r="BE31" s="25" t="e">
        <f>VLOOKUP((AN31+AO31 +(IF(VLOOKUP(_xlfn.CONCAT(AF31,AG31),[1]Elementos!$N$13:$Q$20,4,FALSE)=AP31,1,0))+(IF(VLOOKUP(_xlfn.CONCAT(AF31,AG31),[1]Elementos!$N$13:$Q$20,4,FALSE)=AQ31,1,0))+(IF(VLOOKUP(_xlfn.CONCAT(AF31,AG31),[1]Elementos!$N$13:$Q$20,4,FALSE)&lt;AP31,1.01,0))+(IF(VLOOKUP(_xlfn.CONCAT(AF31,AG31),[1]Elementos!$N$13:$Q$20,4,FALSE)&lt;AQ31,1.01,0))),[1]Elementos!$N$21:$O$26,2)</f>
        <v>#N/A</v>
      </c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</row>
    <row r="32" spans="2:70" ht="15.75" thickTop="1" thickBot="1" x14ac:dyDescent="0.35">
      <c r="B32" s="39"/>
      <c r="C32" s="44" t="str">
        <f t="shared" si="2"/>
        <v>Não</v>
      </c>
      <c r="D32" s="44" t="str">
        <f t="shared" si="0"/>
        <v>Não</v>
      </c>
      <c r="E32" s="44" t="str">
        <f t="shared" si="3"/>
        <v>Não</v>
      </c>
      <c r="F32" s="45"/>
      <c r="G32" s="45"/>
      <c r="H32" s="26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37">
        <f t="shared" si="1"/>
        <v>0</v>
      </c>
      <c r="AS32" s="18" t="e" cm="1">
        <f t="array" aca="1" ref="AS32" ca="1">OFFSET('[1]Calc LocDIV'!$X$3,(8*'Data input - PPLA-O'!B32)+B32-1,0)</f>
        <v>#VALUE!</v>
      </c>
      <c r="AT32" s="19">
        <f>'[1]Calc Loc '!X30</f>
        <v>0</v>
      </c>
      <c r="AU32" s="20" t="e" cm="1">
        <f t="array" aca="1" ref="AU32" ca="1">OFFSET('[1]Calc ManSDIV'!$X$3,(8*'Data input - PPLA-O'!B32)+B32-1,0)</f>
        <v>#VALUE!</v>
      </c>
      <c r="AV32" s="21">
        <f>'[1]Calc ManS'!X30</f>
        <v>0</v>
      </c>
      <c r="AW32" s="22" t="e" cm="1">
        <f t="array" aca="1" ref="AW32" ca="1">OFFSET('[1]Calc ManIDIV'!$X$3,(8*'Data input - PPLA-O'!B32)+B32-1,0)</f>
        <v>#VALUE!</v>
      </c>
      <c r="AX32" s="22">
        <f>'[1]Calc ManI'!X30</f>
        <v>0</v>
      </c>
      <c r="AY32" s="23" t="e" cm="1">
        <f t="array" aca="1" ref="AY32" ca="1">OFFSET('[1]Calc EstDIV'!$X$3,(8*'Data input - PPLA-O'!B32)+B32-1,0)</f>
        <v>#VALUE!</v>
      </c>
      <c r="AZ32" s="24">
        <f>'[1]Calc Est'!X30</f>
        <v>0</v>
      </c>
      <c r="BA32" s="19"/>
      <c r="BB32" s="19"/>
      <c r="BC32" s="25" t="e" cm="1">
        <f t="array" ref="BC32">_xlfn.IFS(#REF!&lt;=VLOOKUP(_xlfn.CONCAT(AF32,AG32),[1]Elementos!$N$3:$Q$10,2,FALSE),[1]!Table1[[#Headers],[Pre-Estrutural]],AND(VLOOKUP(_xlfn.CONCAT(AF32,AG32),[1]Elementos!$N$3:$Q$10,2,FALSE)&lt;#REF!,VLOOKUP(_xlfn.CONCAT(AF32,AG32),[1]Elementos!$N$3:$Q$10,3,FALSE)&gt;#REF!),[1]!Table1[[#Headers],[Uniestrutural]],AND(VLOOKUP(_xlfn.CONCAT(AF32,AG32),[1]Elementos!$N$3:$Q$10,3,FALSE)&lt;=#REF!,#REF!&lt;VLOOKUP(_xlfn.CONCAT(AF32,AG32),[1]Elementos!$N$3:$Q$10,4,FALSE)),[1]!Table1[[#Headers],[Multiestrutural]],#REF!=VLOOKUP(_xlfn.CONCAT(AF32,AG32),[1]Elementos!$N$3:$Q$10,4,FALSE),[1]!Table1[[#Headers],[Relacional]],TRUE,[1]!Table1[[#Headers],[Extended ]])</f>
        <v>#REF!</v>
      </c>
      <c r="BD32" s="25" t="e">
        <f>VLOOKUP(_xlfn.IFS('Data input - PPLA-O'!AL32&lt;VLOOKUP(_xlfn.CONCAT('Data input - PPLA-O'!AF32,'Data input - PPLA-O'!AG32),[1]Elementos!$R$3:$T$10,2,FALSE),0,'Data input - PPLA-O'!AL32=VLOOKUP(_xlfn.CONCAT('Data input - PPLA-O'!AF32,'Data input - PPLA-O'!AG32),[1]Elementos!$R$3:$T$10,2,FALSE),1,AND('Data input - PPLA-O'!AL32&gt;VLOOKUP(_xlfn.CONCAT('Data input - PPLA-O'!AF32,'Data input - PPLA-O'!AG32),[1]Elementos!$R$3:$T$10,2,FALSE),'Data input - PPLA-O'!AL32&lt;VLOOKUP(_xlfn.CONCAT('Data input - PPLA-O'!AF32,'Data input - PPLA-O'!AG32),[1]Elementos!$R$3:$T$10,3,FALSE)),1,'Data input - PPLA-O'!AL32=VLOOKUP(_xlfn.CONCAT('Data input - PPLA-O'!AF32,'Data input - PPLA-O'!AG32),[1]Elementos!$R$3:$T$10,3,FALSE),2,'Data input - PPLA-O'!AL32&gt;VLOOKUP(_xlfn.CONCAT('Data input - PPLA-O'!AF32,'Data input - PPLA-O'!AG32),[1]Elementos!$R$3:$T$10,3,FALSE),2.01)+_xlfn.IFS('Data input - PPLA-O'!AM32&lt;VLOOKUP(_xlfn.CONCAT('Data input - PPLA-O'!AF32,'Data input - PPLA-O'!AG32),[1]Elementos!$R$12:$T$19,2,FALSE),0,'Data input - PPLA-O'!AM32=VLOOKUP(_xlfn.CONCAT('Data input - PPLA-O'!AF32,'Data input - PPLA-O'!AG32),[1]Elementos!$R$12:$T$19,2,FALSE),1,AND('Data input - PPLA-O'!AM32&gt;VLOOKUP(_xlfn.CONCAT('Data input - PPLA-O'!AF32,'Data input - PPLA-O'!AG32),[1]Elementos!$R$12:$T$19,2,FALSE),'Data input - PPLA-O'!AM32&lt;VLOOKUP(_xlfn.CONCAT('Data input - PPLA-O'!AF32,'Data input - PPLA-O'!AG32),[1]Elementos!$R$12:$T$19,3,FALSE)),1,'Data input - PPLA-O'!AM32=VLOOKUP(_xlfn.CONCAT('Data input - PPLA-O'!AF32,'Data input - PPLA-O'!AG32),[1]Elementos!$R$12:$T$19,3,FALSE),2,'Data input - PPLA-O'!AM32&gt;VLOOKUP(_xlfn.CONCAT('Data input - PPLA-O'!AF32,'Data input - PPLA-O'!AG32),[1]Elementos!$R$12:$T$19,3,FALSE),2.01),[1]Elementos!$N$21:$O$26,2)</f>
        <v>#N/A</v>
      </c>
      <c r="BE32" s="25" t="e">
        <f>VLOOKUP((AN32+AO32 +(IF(VLOOKUP(_xlfn.CONCAT(AF32,AG32),[1]Elementos!$N$13:$Q$20,4,FALSE)=AP32,1,0))+(IF(VLOOKUP(_xlfn.CONCAT(AF32,AG32),[1]Elementos!$N$13:$Q$20,4,FALSE)=AQ32,1,0))+(IF(VLOOKUP(_xlfn.CONCAT(AF32,AG32),[1]Elementos!$N$13:$Q$20,4,FALSE)&lt;AP32,1.01,0))+(IF(VLOOKUP(_xlfn.CONCAT(AF32,AG32),[1]Elementos!$N$13:$Q$20,4,FALSE)&lt;AQ32,1.01,0))),[1]Elementos!$N$21:$O$26,2)</f>
        <v>#N/A</v>
      </c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</row>
    <row r="33" spans="2:70" ht="15.75" thickTop="1" thickBot="1" x14ac:dyDescent="0.35">
      <c r="B33" s="40"/>
      <c r="C33" s="44" t="str">
        <f t="shared" si="2"/>
        <v>Não</v>
      </c>
      <c r="D33" s="44" t="str">
        <f t="shared" si="0"/>
        <v>Não</v>
      </c>
      <c r="E33" s="44" t="str">
        <f t="shared" si="3"/>
        <v>Não</v>
      </c>
      <c r="F33" s="46"/>
      <c r="G33" s="46"/>
      <c r="H33" s="28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37">
        <f t="shared" si="1"/>
        <v>0</v>
      </c>
      <c r="AS33" s="18" t="e" cm="1">
        <f t="array" aca="1" ref="AS33" ca="1">OFFSET('[1]Calc LocDIV'!$X$3,(8*'Data input - PPLA-O'!B33)+B33-1,0)</f>
        <v>#VALUE!</v>
      </c>
      <c r="AT33" s="19">
        <f>'[1]Calc Loc '!X31</f>
        <v>0</v>
      </c>
      <c r="AU33" s="20" t="e" cm="1">
        <f t="array" aca="1" ref="AU33" ca="1">OFFSET('[1]Calc ManSDIV'!$X$3,(8*'Data input - PPLA-O'!B33)+B33-1,0)</f>
        <v>#VALUE!</v>
      </c>
      <c r="AV33" s="21">
        <f>'[1]Calc ManS'!X31</f>
        <v>0</v>
      </c>
      <c r="AW33" s="22" t="e" cm="1">
        <f t="array" aca="1" ref="AW33" ca="1">OFFSET('[1]Calc ManIDIV'!$X$3,(8*'Data input - PPLA-O'!B33)+B33-1,0)</f>
        <v>#VALUE!</v>
      </c>
      <c r="AX33" s="22">
        <f>'[1]Calc ManI'!X31</f>
        <v>0</v>
      </c>
      <c r="AY33" s="23" t="e" cm="1">
        <f t="array" aca="1" ref="AY33" ca="1">OFFSET('[1]Calc EstDIV'!$X$3,(8*'Data input - PPLA-O'!B33)+B33-1,0)</f>
        <v>#VALUE!</v>
      </c>
      <c r="AZ33" s="24">
        <f>'[1]Calc Est'!X31</f>
        <v>0</v>
      </c>
      <c r="BA33" s="19"/>
      <c r="BB33" s="19"/>
      <c r="BC33" s="25" t="e" cm="1">
        <f t="array" ref="BC33">_xlfn.IFS(#REF!&lt;=VLOOKUP(_xlfn.CONCAT(AF33,AG33),[1]Elementos!$N$3:$Q$10,2,FALSE),[1]!Table1[[#Headers],[Pre-Estrutural]],AND(VLOOKUP(_xlfn.CONCAT(AF33,AG33),[1]Elementos!$N$3:$Q$10,2,FALSE)&lt;#REF!,VLOOKUP(_xlfn.CONCAT(AF33,AG33),[1]Elementos!$N$3:$Q$10,3,FALSE)&gt;#REF!),[1]!Table1[[#Headers],[Uniestrutural]],AND(VLOOKUP(_xlfn.CONCAT(AF33,AG33),[1]Elementos!$N$3:$Q$10,3,FALSE)&lt;=#REF!,#REF!&lt;VLOOKUP(_xlfn.CONCAT(AF33,AG33),[1]Elementos!$N$3:$Q$10,4,FALSE)),[1]!Table1[[#Headers],[Multiestrutural]],#REF!=VLOOKUP(_xlfn.CONCAT(AF33,AG33),[1]Elementos!$N$3:$Q$10,4,FALSE),[1]!Table1[[#Headers],[Relacional]],TRUE,[1]!Table1[[#Headers],[Extended ]])</f>
        <v>#REF!</v>
      </c>
      <c r="BD33" s="25" t="e">
        <f>VLOOKUP(_xlfn.IFS('Data input - PPLA-O'!AL33&lt;VLOOKUP(_xlfn.CONCAT('Data input - PPLA-O'!AF33,'Data input - PPLA-O'!AG33),[1]Elementos!$R$3:$T$10,2,FALSE),0,'Data input - PPLA-O'!AL33=VLOOKUP(_xlfn.CONCAT('Data input - PPLA-O'!AF33,'Data input - PPLA-O'!AG33),[1]Elementos!$R$3:$T$10,2,FALSE),1,AND('Data input - PPLA-O'!AL33&gt;VLOOKUP(_xlfn.CONCAT('Data input - PPLA-O'!AF33,'Data input - PPLA-O'!AG33),[1]Elementos!$R$3:$T$10,2,FALSE),'Data input - PPLA-O'!AL33&lt;VLOOKUP(_xlfn.CONCAT('Data input - PPLA-O'!AF33,'Data input - PPLA-O'!AG33),[1]Elementos!$R$3:$T$10,3,FALSE)),1,'Data input - PPLA-O'!AL33=VLOOKUP(_xlfn.CONCAT('Data input - PPLA-O'!AF33,'Data input - PPLA-O'!AG33),[1]Elementos!$R$3:$T$10,3,FALSE),2,'Data input - PPLA-O'!AL33&gt;VLOOKUP(_xlfn.CONCAT('Data input - PPLA-O'!AF33,'Data input - PPLA-O'!AG33),[1]Elementos!$R$3:$T$10,3,FALSE),2.01)+_xlfn.IFS('Data input - PPLA-O'!AM33&lt;VLOOKUP(_xlfn.CONCAT('Data input - PPLA-O'!AF33,'Data input - PPLA-O'!AG33),[1]Elementos!$R$12:$T$19,2,FALSE),0,'Data input - PPLA-O'!AM33=VLOOKUP(_xlfn.CONCAT('Data input - PPLA-O'!AF33,'Data input - PPLA-O'!AG33),[1]Elementos!$R$12:$T$19,2,FALSE),1,AND('Data input - PPLA-O'!AM33&gt;VLOOKUP(_xlfn.CONCAT('Data input - PPLA-O'!AF33,'Data input - PPLA-O'!AG33),[1]Elementos!$R$12:$T$19,2,FALSE),'Data input - PPLA-O'!AM33&lt;VLOOKUP(_xlfn.CONCAT('Data input - PPLA-O'!AF33,'Data input - PPLA-O'!AG33),[1]Elementos!$R$12:$T$19,3,FALSE)),1,'Data input - PPLA-O'!AM33=VLOOKUP(_xlfn.CONCAT('Data input - PPLA-O'!AF33,'Data input - PPLA-O'!AG33),[1]Elementos!$R$12:$T$19,3,FALSE),2,'Data input - PPLA-O'!AM33&gt;VLOOKUP(_xlfn.CONCAT('Data input - PPLA-O'!AF33,'Data input - PPLA-O'!AG33),[1]Elementos!$R$12:$T$19,3,FALSE),2.01),[1]Elementos!$N$21:$O$26,2)</f>
        <v>#N/A</v>
      </c>
      <c r="BE33" s="25" t="e">
        <f>VLOOKUP((AN33+AO33 +(IF(VLOOKUP(_xlfn.CONCAT(AF33,AG33),[1]Elementos!$N$13:$Q$20,4,FALSE)=AP33,1,0))+(IF(VLOOKUP(_xlfn.CONCAT(AF33,AG33),[1]Elementos!$N$13:$Q$20,4,FALSE)=AQ33,1,0))+(IF(VLOOKUP(_xlfn.CONCAT(AF33,AG33),[1]Elementos!$N$13:$Q$20,4,FALSE)&lt;AP33,1.01,0))+(IF(VLOOKUP(_xlfn.CONCAT(AF33,AG33),[1]Elementos!$N$13:$Q$20,4,FALSE)&lt;AQ33,1.01,0))),[1]Elementos!$N$21:$O$26,2)</f>
        <v>#N/A</v>
      </c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</row>
    <row r="34" spans="2:70" ht="15.75" thickTop="1" thickBot="1" x14ac:dyDescent="0.35">
      <c r="B34" s="39"/>
      <c r="C34" s="44" t="str">
        <f t="shared" si="2"/>
        <v>Não</v>
      </c>
      <c r="D34" s="44" t="str">
        <f t="shared" si="0"/>
        <v>Não</v>
      </c>
      <c r="E34" s="44" t="str">
        <f t="shared" si="3"/>
        <v>Não</v>
      </c>
      <c r="F34" s="45"/>
      <c r="G34" s="45"/>
      <c r="H34" s="26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37">
        <f t="shared" si="1"/>
        <v>0</v>
      </c>
      <c r="AS34" s="18" t="e" cm="1">
        <f t="array" aca="1" ref="AS34" ca="1">OFFSET('[1]Calc LocDIV'!$X$3,(8*'Data input - PPLA-O'!B34)+B34-1,0)</f>
        <v>#VALUE!</v>
      </c>
      <c r="AT34" s="19">
        <f>'[1]Calc Loc '!X32</f>
        <v>0</v>
      </c>
      <c r="AU34" s="20" t="e" cm="1">
        <f t="array" aca="1" ref="AU34" ca="1">OFFSET('[1]Calc ManSDIV'!$X$3,(8*'Data input - PPLA-O'!B34)+B34-1,0)</f>
        <v>#VALUE!</v>
      </c>
      <c r="AV34" s="21">
        <f>'[1]Calc ManS'!X32</f>
        <v>0</v>
      </c>
      <c r="AW34" s="22" t="e" cm="1">
        <f t="array" aca="1" ref="AW34" ca="1">OFFSET('[1]Calc ManIDIV'!$X$3,(8*'Data input - PPLA-O'!B34)+B34-1,0)</f>
        <v>#VALUE!</v>
      </c>
      <c r="AX34" s="22">
        <f>'[1]Calc ManI'!X32</f>
        <v>0</v>
      </c>
      <c r="AY34" s="23" t="e" cm="1">
        <f t="array" aca="1" ref="AY34" ca="1">OFFSET('[1]Calc EstDIV'!$X$3,(8*'Data input - PPLA-O'!B34)+B34-1,0)</f>
        <v>#VALUE!</v>
      </c>
      <c r="AZ34" s="24">
        <f>'[1]Calc Est'!X32</f>
        <v>0</v>
      </c>
      <c r="BA34" s="19"/>
      <c r="BB34" s="19"/>
      <c r="BC34" s="25" t="e" cm="1">
        <f t="array" ref="BC34">_xlfn.IFS(#REF!&lt;=VLOOKUP(_xlfn.CONCAT(AF34,AG34),[1]Elementos!$N$3:$Q$10,2,FALSE),[1]!Table1[[#Headers],[Pre-Estrutural]],AND(VLOOKUP(_xlfn.CONCAT(AF34,AG34),[1]Elementos!$N$3:$Q$10,2,FALSE)&lt;#REF!,VLOOKUP(_xlfn.CONCAT(AF34,AG34),[1]Elementos!$N$3:$Q$10,3,FALSE)&gt;#REF!),[1]!Table1[[#Headers],[Uniestrutural]],AND(VLOOKUP(_xlfn.CONCAT(AF34,AG34),[1]Elementos!$N$3:$Q$10,3,FALSE)&lt;=#REF!,#REF!&lt;VLOOKUP(_xlfn.CONCAT(AF34,AG34),[1]Elementos!$N$3:$Q$10,4,FALSE)),[1]!Table1[[#Headers],[Multiestrutural]],#REF!=VLOOKUP(_xlfn.CONCAT(AF34,AG34),[1]Elementos!$N$3:$Q$10,4,FALSE),[1]!Table1[[#Headers],[Relacional]],TRUE,[1]!Table1[[#Headers],[Extended ]])</f>
        <v>#REF!</v>
      </c>
      <c r="BD34" s="25" t="e">
        <f>VLOOKUP(_xlfn.IFS('Data input - PPLA-O'!AL34&lt;VLOOKUP(_xlfn.CONCAT('Data input - PPLA-O'!AF34,'Data input - PPLA-O'!AG34),[1]Elementos!$R$3:$T$10,2,FALSE),0,'Data input - PPLA-O'!AL34=VLOOKUP(_xlfn.CONCAT('Data input - PPLA-O'!AF34,'Data input - PPLA-O'!AG34),[1]Elementos!$R$3:$T$10,2,FALSE),1,AND('Data input - PPLA-O'!AL34&gt;VLOOKUP(_xlfn.CONCAT('Data input - PPLA-O'!AF34,'Data input - PPLA-O'!AG34),[1]Elementos!$R$3:$T$10,2,FALSE),'Data input - PPLA-O'!AL34&lt;VLOOKUP(_xlfn.CONCAT('Data input - PPLA-O'!AF34,'Data input - PPLA-O'!AG34),[1]Elementos!$R$3:$T$10,3,FALSE)),1,'Data input - PPLA-O'!AL34=VLOOKUP(_xlfn.CONCAT('Data input - PPLA-O'!AF34,'Data input - PPLA-O'!AG34),[1]Elementos!$R$3:$T$10,3,FALSE),2,'Data input - PPLA-O'!AL34&gt;VLOOKUP(_xlfn.CONCAT('Data input - PPLA-O'!AF34,'Data input - PPLA-O'!AG34),[1]Elementos!$R$3:$T$10,3,FALSE),2.01)+_xlfn.IFS('Data input - PPLA-O'!AM34&lt;VLOOKUP(_xlfn.CONCAT('Data input - PPLA-O'!AF34,'Data input - PPLA-O'!AG34),[1]Elementos!$R$12:$T$19,2,FALSE),0,'Data input - PPLA-O'!AM34=VLOOKUP(_xlfn.CONCAT('Data input - PPLA-O'!AF34,'Data input - PPLA-O'!AG34),[1]Elementos!$R$12:$T$19,2,FALSE),1,AND('Data input - PPLA-O'!AM34&gt;VLOOKUP(_xlfn.CONCAT('Data input - PPLA-O'!AF34,'Data input - PPLA-O'!AG34),[1]Elementos!$R$12:$T$19,2,FALSE),'Data input - PPLA-O'!AM34&lt;VLOOKUP(_xlfn.CONCAT('Data input - PPLA-O'!AF34,'Data input - PPLA-O'!AG34),[1]Elementos!$R$12:$T$19,3,FALSE)),1,'Data input - PPLA-O'!AM34=VLOOKUP(_xlfn.CONCAT('Data input - PPLA-O'!AF34,'Data input - PPLA-O'!AG34),[1]Elementos!$R$12:$T$19,3,FALSE),2,'Data input - PPLA-O'!AM34&gt;VLOOKUP(_xlfn.CONCAT('Data input - PPLA-O'!AF34,'Data input - PPLA-O'!AG34),[1]Elementos!$R$12:$T$19,3,FALSE),2.01),[1]Elementos!$N$21:$O$26,2)</f>
        <v>#N/A</v>
      </c>
      <c r="BE34" s="25" t="e">
        <f>VLOOKUP((AN34+AO34 +(IF(VLOOKUP(_xlfn.CONCAT(AF34,AG34),[1]Elementos!$N$13:$Q$20,4,FALSE)=AP34,1,0))+(IF(VLOOKUP(_xlfn.CONCAT(AF34,AG34),[1]Elementos!$N$13:$Q$20,4,FALSE)=AQ34,1,0))+(IF(VLOOKUP(_xlfn.CONCAT(AF34,AG34),[1]Elementos!$N$13:$Q$20,4,FALSE)&lt;AP34,1.01,0))+(IF(VLOOKUP(_xlfn.CONCAT(AF34,AG34),[1]Elementos!$N$13:$Q$20,4,FALSE)&lt;AQ34,1.01,0))),[1]Elementos!$N$21:$O$26,2)</f>
        <v>#N/A</v>
      </c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</row>
    <row r="35" spans="2:70" ht="15.75" thickTop="1" thickBot="1" x14ac:dyDescent="0.35">
      <c r="B35" s="40"/>
      <c r="C35" s="44" t="str">
        <f t="shared" si="2"/>
        <v>Não</v>
      </c>
      <c r="D35" s="44" t="str">
        <f t="shared" si="0"/>
        <v>Não</v>
      </c>
      <c r="E35" s="44" t="str">
        <f t="shared" si="3"/>
        <v>Não</v>
      </c>
      <c r="F35" s="46"/>
      <c r="G35" s="46"/>
      <c r="H35" s="28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37">
        <f t="shared" si="1"/>
        <v>0</v>
      </c>
      <c r="AS35" s="18" t="e" cm="1">
        <f t="array" aca="1" ref="AS35" ca="1">OFFSET('[1]Calc LocDIV'!$X$3,(8*'Data input - PPLA-O'!B35)+B35-1,0)</f>
        <v>#VALUE!</v>
      </c>
      <c r="AT35" s="19">
        <f>'[1]Calc Loc '!X33</f>
        <v>0</v>
      </c>
      <c r="AU35" s="20" t="e" cm="1">
        <f t="array" aca="1" ref="AU35" ca="1">OFFSET('[1]Calc ManSDIV'!$X$3,(8*'Data input - PPLA-O'!B35)+B35-1,0)</f>
        <v>#VALUE!</v>
      </c>
      <c r="AV35" s="21">
        <f>'[1]Calc ManS'!X33</f>
        <v>0</v>
      </c>
      <c r="AW35" s="22" t="e" cm="1">
        <f t="array" aca="1" ref="AW35" ca="1">OFFSET('[1]Calc ManIDIV'!$X$3,(8*'Data input - PPLA-O'!B35)+B35-1,0)</f>
        <v>#VALUE!</v>
      </c>
      <c r="AX35" s="22">
        <f>'[1]Calc ManI'!X33</f>
        <v>0</v>
      </c>
      <c r="AY35" s="23" t="e" cm="1">
        <f t="array" aca="1" ref="AY35" ca="1">OFFSET('[1]Calc EstDIV'!$X$3,(8*'Data input - PPLA-O'!B35)+B35-1,0)</f>
        <v>#VALUE!</v>
      </c>
      <c r="AZ35" s="24">
        <f>'[1]Calc Est'!X33</f>
        <v>0</v>
      </c>
      <c r="BA35" s="19"/>
      <c r="BB35" s="19"/>
      <c r="BC35" s="25" t="e" cm="1">
        <f t="array" ref="BC35">_xlfn.IFS(#REF!&lt;=VLOOKUP(_xlfn.CONCAT(AF35,AG35),[1]Elementos!$N$3:$Q$10,2,FALSE),[1]!Table1[[#Headers],[Pre-Estrutural]],AND(VLOOKUP(_xlfn.CONCAT(AF35,AG35),[1]Elementos!$N$3:$Q$10,2,FALSE)&lt;#REF!,VLOOKUP(_xlfn.CONCAT(AF35,AG35),[1]Elementos!$N$3:$Q$10,3,FALSE)&gt;#REF!),[1]!Table1[[#Headers],[Uniestrutural]],AND(VLOOKUP(_xlfn.CONCAT(AF35,AG35),[1]Elementos!$N$3:$Q$10,3,FALSE)&lt;=#REF!,#REF!&lt;VLOOKUP(_xlfn.CONCAT(AF35,AG35),[1]Elementos!$N$3:$Q$10,4,FALSE)),[1]!Table1[[#Headers],[Multiestrutural]],#REF!=VLOOKUP(_xlfn.CONCAT(AF35,AG35),[1]Elementos!$N$3:$Q$10,4,FALSE),[1]!Table1[[#Headers],[Relacional]],TRUE,[1]!Table1[[#Headers],[Extended ]])</f>
        <v>#REF!</v>
      </c>
      <c r="BD35" s="25" t="e">
        <f>VLOOKUP(_xlfn.IFS('Data input - PPLA-O'!AL35&lt;VLOOKUP(_xlfn.CONCAT('Data input - PPLA-O'!AF35,'Data input - PPLA-O'!AG35),[1]Elementos!$R$3:$T$10,2,FALSE),0,'Data input - PPLA-O'!AL35=VLOOKUP(_xlfn.CONCAT('Data input - PPLA-O'!AF35,'Data input - PPLA-O'!AG35),[1]Elementos!$R$3:$T$10,2,FALSE),1,AND('Data input - PPLA-O'!AL35&gt;VLOOKUP(_xlfn.CONCAT('Data input - PPLA-O'!AF35,'Data input - PPLA-O'!AG35),[1]Elementos!$R$3:$T$10,2,FALSE),'Data input - PPLA-O'!AL35&lt;VLOOKUP(_xlfn.CONCAT('Data input - PPLA-O'!AF35,'Data input - PPLA-O'!AG35),[1]Elementos!$R$3:$T$10,3,FALSE)),1,'Data input - PPLA-O'!AL35=VLOOKUP(_xlfn.CONCAT('Data input - PPLA-O'!AF35,'Data input - PPLA-O'!AG35),[1]Elementos!$R$3:$T$10,3,FALSE),2,'Data input - PPLA-O'!AL35&gt;VLOOKUP(_xlfn.CONCAT('Data input - PPLA-O'!AF35,'Data input - PPLA-O'!AG35),[1]Elementos!$R$3:$T$10,3,FALSE),2.01)+_xlfn.IFS('Data input - PPLA-O'!AM35&lt;VLOOKUP(_xlfn.CONCAT('Data input - PPLA-O'!AF35,'Data input - PPLA-O'!AG35),[1]Elementos!$R$12:$T$19,2,FALSE),0,'Data input - PPLA-O'!AM35=VLOOKUP(_xlfn.CONCAT('Data input - PPLA-O'!AF35,'Data input - PPLA-O'!AG35),[1]Elementos!$R$12:$T$19,2,FALSE),1,AND('Data input - PPLA-O'!AM35&gt;VLOOKUP(_xlfn.CONCAT('Data input - PPLA-O'!AF35,'Data input - PPLA-O'!AG35),[1]Elementos!$R$12:$T$19,2,FALSE),'Data input - PPLA-O'!AM35&lt;VLOOKUP(_xlfn.CONCAT('Data input - PPLA-O'!AF35,'Data input - PPLA-O'!AG35),[1]Elementos!$R$12:$T$19,3,FALSE)),1,'Data input - PPLA-O'!AM35=VLOOKUP(_xlfn.CONCAT('Data input - PPLA-O'!AF35,'Data input - PPLA-O'!AG35),[1]Elementos!$R$12:$T$19,3,FALSE),2,'Data input - PPLA-O'!AM35&gt;VLOOKUP(_xlfn.CONCAT('Data input - PPLA-O'!AF35,'Data input - PPLA-O'!AG35),[1]Elementos!$R$12:$T$19,3,FALSE),2.01),[1]Elementos!$N$21:$O$26,2)</f>
        <v>#N/A</v>
      </c>
      <c r="BE35" s="25" t="e">
        <f>VLOOKUP((AN35+AO35 +(IF(VLOOKUP(_xlfn.CONCAT(AF35,AG35),[1]Elementos!$N$13:$Q$20,4,FALSE)=AP35,1,0))+(IF(VLOOKUP(_xlfn.CONCAT(AF35,AG35),[1]Elementos!$N$13:$Q$20,4,FALSE)=AQ35,1,0))+(IF(VLOOKUP(_xlfn.CONCAT(AF35,AG35),[1]Elementos!$N$13:$Q$20,4,FALSE)&lt;AP35,1.01,0))+(IF(VLOOKUP(_xlfn.CONCAT(AF35,AG35),[1]Elementos!$N$13:$Q$20,4,FALSE)&lt;AQ35,1.01,0))),[1]Elementos!$N$21:$O$26,2)</f>
        <v>#N/A</v>
      </c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</row>
    <row r="36" spans="2:70" ht="15.75" thickTop="1" thickBot="1" x14ac:dyDescent="0.35">
      <c r="B36" s="39"/>
      <c r="C36" s="44" t="str">
        <f t="shared" si="2"/>
        <v>Não</v>
      </c>
      <c r="D36" s="44" t="str">
        <f t="shared" si="0"/>
        <v>Não</v>
      </c>
      <c r="E36" s="44" t="str">
        <f t="shared" si="3"/>
        <v>Não</v>
      </c>
      <c r="F36" s="45"/>
      <c r="G36" s="45"/>
      <c r="H36" s="26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37">
        <f t="shared" si="1"/>
        <v>0</v>
      </c>
      <c r="AS36" s="18" t="e" cm="1">
        <f t="array" aca="1" ref="AS36" ca="1">OFFSET('[1]Calc LocDIV'!$X$3,(8*'Data input - PPLA-O'!B36)+B36-1,0)</f>
        <v>#VALUE!</v>
      </c>
      <c r="AT36" s="19">
        <f>'[1]Calc Loc '!X34</f>
        <v>0</v>
      </c>
      <c r="AU36" s="20" t="e" cm="1">
        <f t="array" aca="1" ref="AU36" ca="1">OFFSET('[1]Calc ManSDIV'!$X$3,(8*'Data input - PPLA-O'!B36)+B36-1,0)</f>
        <v>#VALUE!</v>
      </c>
      <c r="AV36" s="21">
        <f>'[1]Calc ManS'!X34</f>
        <v>0</v>
      </c>
      <c r="AW36" s="22" t="e" cm="1">
        <f t="array" aca="1" ref="AW36" ca="1">OFFSET('[1]Calc ManIDIV'!$X$3,(8*'Data input - PPLA-O'!B36)+B36-1,0)</f>
        <v>#VALUE!</v>
      </c>
      <c r="AX36" s="22">
        <f>'[1]Calc ManI'!X34</f>
        <v>0</v>
      </c>
      <c r="AY36" s="23" t="e" cm="1">
        <f t="array" aca="1" ref="AY36" ca="1">OFFSET('[1]Calc EstDIV'!$X$3,(8*'Data input - PPLA-O'!B36)+B36-1,0)</f>
        <v>#VALUE!</v>
      </c>
      <c r="AZ36" s="24">
        <f>'[1]Calc Est'!X34</f>
        <v>0</v>
      </c>
      <c r="BA36" s="19"/>
      <c r="BB36" s="19"/>
      <c r="BC36" s="25" t="e" cm="1">
        <f t="array" ref="BC36">_xlfn.IFS(#REF!&lt;=VLOOKUP(_xlfn.CONCAT(AF36,AG36),[1]Elementos!$N$3:$Q$10,2,FALSE),[1]!Table1[[#Headers],[Pre-Estrutural]],AND(VLOOKUP(_xlfn.CONCAT(AF36,AG36),[1]Elementos!$N$3:$Q$10,2,FALSE)&lt;#REF!,VLOOKUP(_xlfn.CONCAT(AF36,AG36),[1]Elementos!$N$3:$Q$10,3,FALSE)&gt;#REF!),[1]!Table1[[#Headers],[Uniestrutural]],AND(VLOOKUP(_xlfn.CONCAT(AF36,AG36),[1]Elementos!$N$3:$Q$10,3,FALSE)&lt;=#REF!,#REF!&lt;VLOOKUP(_xlfn.CONCAT(AF36,AG36),[1]Elementos!$N$3:$Q$10,4,FALSE)),[1]!Table1[[#Headers],[Multiestrutural]],#REF!=VLOOKUP(_xlfn.CONCAT(AF36,AG36),[1]Elementos!$N$3:$Q$10,4,FALSE),[1]!Table1[[#Headers],[Relacional]],TRUE,[1]!Table1[[#Headers],[Extended ]])</f>
        <v>#REF!</v>
      </c>
      <c r="BD36" s="25" t="e">
        <f>VLOOKUP(_xlfn.IFS('Data input - PPLA-O'!AL36&lt;VLOOKUP(_xlfn.CONCAT('Data input - PPLA-O'!AF36,'Data input - PPLA-O'!AG36),[1]Elementos!$R$3:$T$10,2,FALSE),0,'Data input - PPLA-O'!AL36=VLOOKUP(_xlfn.CONCAT('Data input - PPLA-O'!AF36,'Data input - PPLA-O'!AG36),[1]Elementos!$R$3:$T$10,2,FALSE),1,AND('Data input - PPLA-O'!AL36&gt;VLOOKUP(_xlfn.CONCAT('Data input - PPLA-O'!AF36,'Data input - PPLA-O'!AG36),[1]Elementos!$R$3:$T$10,2,FALSE),'Data input - PPLA-O'!AL36&lt;VLOOKUP(_xlfn.CONCAT('Data input - PPLA-O'!AF36,'Data input - PPLA-O'!AG36),[1]Elementos!$R$3:$T$10,3,FALSE)),1,'Data input - PPLA-O'!AL36=VLOOKUP(_xlfn.CONCAT('Data input - PPLA-O'!AF36,'Data input - PPLA-O'!AG36),[1]Elementos!$R$3:$T$10,3,FALSE),2,'Data input - PPLA-O'!AL36&gt;VLOOKUP(_xlfn.CONCAT('Data input - PPLA-O'!AF36,'Data input - PPLA-O'!AG36),[1]Elementos!$R$3:$T$10,3,FALSE),2.01)+_xlfn.IFS('Data input - PPLA-O'!AM36&lt;VLOOKUP(_xlfn.CONCAT('Data input - PPLA-O'!AF36,'Data input - PPLA-O'!AG36),[1]Elementos!$R$12:$T$19,2,FALSE),0,'Data input - PPLA-O'!AM36=VLOOKUP(_xlfn.CONCAT('Data input - PPLA-O'!AF36,'Data input - PPLA-O'!AG36),[1]Elementos!$R$12:$T$19,2,FALSE),1,AND('Data input - PPLA-O'!AM36&gt;VLOOKUP(_xlfn.CONCAT('Data input - PPLA-O'!AF36,'Data input - PPLA-O'!AG36),[1]Elementos!$R$12:$T$19,2,FALSE),'Data input - PPLA-O'!AM36&lt;VLOOKUP(_xlfn.CONCAT('Data input - PPLA-O'!AF36,'Data input - PPLA-O'!AG36),[1]Elementos!$R$12:$T$19,3,FALSE)),1,'Data input - PPLA-O'!AM36=VLOOKUP(_xlfn.CONCAT('Data input - PPLA-O'!AF36,'Data input - PPLA-O'!AG36),[1]Elementos!$R$12:$T$19,3,FALSE),2,'Data input - PPLA-O'!AM36&gt;VLOOKUP(_xlfn.CONCAT('Data input - PPLA-O'!AF36,'Data input - PPLA-O'!AG36),[1]Elementos!$R$12:$T$19,3,FALSE),2.01),[1]Elementos!$N$21:$O$26,2)</f>
        <v>#N/A</v>
      </c>
      <c r="BE36" s="25" t="e">
        <f>VLOOKUP((AN36+AO36 +(IF(VLOOKUP(_xlfn.CONCAT(AF36,AG36),[1]Elementos!$N$13:$Q$20,4,FALSE)=AP36,1,0))+(IF(VLOOKUP(_xlfn.CONCAT(AF36,AG36),[1]Elementos!$N$13:$Q$20,4,FALSE)=AQ36,1,0))+(IF(VLOOKUP(_xlfn.CONCAT(AF36,AG36),[1]Elementos!$N$13:$Q$20,4,FALSE)&lt;AP36,1.01,0))+(IF(VLOOKUP(_xlfn.CONCAT(AF36,AG36),[1]Elementos!$N$13:$Q$20,4,FALSE)&lt;AQ36,1.01,0))),[1]Elementos!$N$21:$O$26,2)</f>
        <v>#N/A</v>
      </c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</row>
    <row r="37" spans="2:70" ht="15.75" thickTop="1" thickBot="1" x14ac:dyDescent="0.35">
      <c r="B37" s="40"/>
      <c r="C37" s="44" t="str">
        <f t="shared" si="2"/>
        <v>Não</v>
      </c>
      <c r="D37" s="44" t="str">
        <f t="shared" si="0"/>
        <v>Não</v>
      </c>
      <c r="E37" s="44" t="str">
        <f t="shared" si="3"/>
        <v>Não</v>
      </c>
      <c r="F37" s="46"/>
      <c r="G37" s="46"/>
      <c r="H37" s="28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7">
        <f t="shared" si="1"/>
        <v>0</v>
      </c>
      <c r="AS37" s="18" t="e" cm="1">
        <f t="array" aca="1" ref="AS37" ca="1">OFFSET('[1]Calc LocDIV'!$X$3,(8*'Data input - PPLA-O'!B37)+B37-1,0)</f>
        <v>#VALUE!</v>
      </c>
      <c r="AT37" s="19">
        <f>'[1]Calc Loc '!X35</f>
        <v>0</v>
      </c>
      <c r="AU37" s="20" t="e" cm="1">
        <f t="array" aca="1" ref="AU37" ca="1">OFFSET('[1]Calc ManSDIV'!$X$3,(8*'Data input - PPLA-O'!B37)+B37-1,0)</f>
        <v>#VALUE!</v>
      </c>
      <c r="AV37" s="21">
        <f>'[1]Calc ManS'!X35</f>
        <v>0</v>
      </c>
      <c r="AW37" s="22" t="e" cm="1">
        <f t="array" aca="1" ref="AW37" ca="1">OFFSET('[1]Calc ManIDIV'!$X$3,(8*'Data input - PPLA-O'!B37)+B37-1,0)</f>
        <v>#VALUE!</v>
      </c>
      <c r="AX37" s="22">
        <f>'[1]Calc ManI'!X35</f>
        <v>0</v>
      </c>
      <c r="AY37" s="23" t="e" cm="1">
        <f t="array" aca="1" ref="AY37" ca="1">OFFSET('[1]Calc EstDIV'!$X$3,(8*'Data input - PPLA-O'!B37)+B37-1,0)</f>
        <v>#VALUE!</v>
      </c>
      <c r="AZ37" s="24">
        <f>'[1]Calc Est'!X35</f>
        <v>0</v>
      </c>
      <c r="BA37" s="19"/>
      <c r="BB37" s="19"/>
      <c r="BC37" s="25" t="e" cm="1">
        <f t="array" ref="BC37">_xlfn.IFS(#REF!&lt;=VLOOKUP(_xlfn.CONCAT(AF37,AG37),[1]Elementos!$N$3:$Q$10,2,FALSE),[1]!Table1[[#Headers],[Pre-Estrutural]],AND(VLOOKUP(_xlfn.CONCAT(AF37,AG37),[1]Elementos!$N$3:$Q$10,2,FALSE)&lt;#REF!,VLOOKUP(_xlfn.CONCAT(AF37,AG37),[1]Elementos!$N$3:$Q$10,3,FALSE)&gt;#REF!),[1]!Table1[[#Headers],[Uniestrutural]],AND(VLOOKUP(_xlfn.CONCAT(AF37,AG37),[1]Elementos!$N$3:$Q$10,3,FALSE)&lt;=#REF!,#REF!&lt;VLOOKUP(_xlfn.CONCAT(AF37,AG37),[1]Elementos!$N$3:$Q$10,4,FALSE)),[1]!Table1[[#Headers],[Multiestrutural]],#REF!=VLOOKUP(_xlfn.CONCAT(AF37,AG37),[1]Elementos!$N$3:$Q$10,4,FALSE),[1]!Table1[[#Headers],[Relacional]],TRUE,[1]!Table1[[#Headers],[Extended ]])</f>
        <v>#REF!</v>
      </c>
      <c r="BD37" s="25" t="e">
        <f>VLOOKUP(_xlfn.IFS('Data input - PPLA-O'!AL37&lt;VLOOKUP(_xlfn.CONCAT('Data input - PPLA-O'!AF37,'Data input - PPLA-O'!AG37),[1]Elementos!$R$3:$T$10,2,FALSE),0,'Data input - PPLA-O'!AL37=VLOOKUP(_xlfn.CONCAT('Data input - PPLA-O'!AF37,'Data input - PPLA-O'!AG37),[1]Elementos!$R$3:$T$10,2,FALSE),1,AND('Data input - PPLA-O'!AL37&gt;VLOOKUP(_xlfn.CONCAT('Data input - PPLA-O'!AF37,'Data input - PPLA-O'!AG37),[1]Elementos!$R$3:$T$10,2,FALSE),'Data input - PPLA-O'!AL37&lt;VLOOKUP(_xlfn.CONCAT('Data input - PPLA-O'!AF37,'Data input - PPLA-O'!AG37),[1]Elementos!$R$3:$T$10,3,FALSE)),1,'Data input - PPLA-O'!AL37=VLOOKUP(_xlfn.CONCAT('Data input - PPLA-O'!AF37,'Data input - PPLA-O'!AG37),[1]Elementos!$R$3:$T$10,3,FALSE),2,'Data input - PPLA-O'!AL37&gt;VLOOKUP(_xlfn.CONCAT('Data input - PPLA-O'!AF37,'Data input - PPLA-O'!AG37),[1]Elementos!$R$3:$T$10,3,FALSE),2.01)+_xlfn.IFS('Data input - PPLA-O'!AM37&lt;VLOOKUP(_xlfn.CONCAT('Data input - PPLA-O'!AF37,'Data input - PPLA-O'!AG37),[1]Elementos!$R$12:$T$19,2,FALSE),0,'Data input - PPLA-O'!AM37=VLOOKUP(_xlfn.CONCAT('Data input - PPLA-O'!AF37,'Data input - PPLA-O'!AG37),[1]Elementos!$R$12:$T$19,2,FALSE),1,AND('Data input - PPLA-O'!AM37&gt;VLOOKUP(_xlfn.CONCAT('Data input - PPLA-O'!AF37,'Data input - PPLA-O'!AG37),[1]Elementos!$R$12:$T$19,2,FALSE),'Data input - PPLA-O'!AM37&lt;VLOOKUP(_xlfn.CONCAT('Data input - PPLA-O'!AF37,'Data input - PPLA-O'!AG37),[1]Elementos!$R$12:$T$19,3,FALSE)),1,'Data input - PPLA-O'!AM37=VLOOKUP(_xlfn.CONCAT('Data input - PPLA-O'!AF37,'Data input - PPLA-O'!AG37),[1]Elementos!$R$12:$T$19,3,FALSE),2,'Data input - PPLA-O'!AM37&gt;VLOOKUP(_xlfn.CONCAT('Data input - PPLA-O'!AF37,'Data input - PPLA-O'!AG37),[1]Elementos!$R$12:$T$19,3,FALSE),2.01),[1]Elementos!$N$21:$O$26,2)</f>
        <v>#N/A</v>
      </c>
      <c r="BE37" s="25" t="e">
        <f>VLOOKUP((AN37+AO37 +(IF(VLOOKUP(_xlfn.CONCAT(AF37,AG37),[1]Elementos!$N$13:$Q$20,4,FALSE)=AP37,1,0))+(IF(VLOOKUP(_xlfn.CONCAT(AF37,AG37),[1]Elementos!$N$13:$Q$20,4,FALSE)=AQ37,1,0))+(IF(VLOOKUP(_xlfn.CONCAT(AF37,AG37),[1]Elementos!$N$13:$Q$20,4,FALSE)&lt;AP37,1.01,0))+(IF(VLOOKUP(_xlfn.CONCAT(AF37,AG37),[1]Elementos!$N$13:$Q$20,4,FALSE)&lt;AQ37,1.01,0))),[1]Elementos!$N$21:$O$26,2)</f>
        <v>#N/A</v>
      </c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</row>
    <row r="38" spans="2:70" ht="15.75" thickTop="1" thickBot="1" x14ac:dyDescent="0.35">
      <c r="B38" s="39"/>
      <c r="C38" s="44" t="str">
        <f t="shared" si="2"/>
        <v>Não</v>
      </c>
      <c r="D38" s="44" t="str">
        <f t="shared" si="0"/>
        <v>Não</v>
      </c>
      <c r="E38" s="44" t="str">
        <f t="shared" si="3"/>
        <v>Não</v>
      </c>
      <c r="F38" s="45"/>
      <c r="G38" s="45"/>
      <c r="H38" s="26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37">
        <f t="shared" si="1"/>
        <v>0</v>
      </c>
      <c r="AS38" s="18" t="e" cm="1">
        <f t="array" aca="1" ref="AS38" ca="1">OFFSET('[1]Calc LocDIV'!$X$3,(8*'Data input - PPLA-O'!B38)+B38-1,0)</f>
        <v>#VALUE!</v>
      </c>
      <c r="AT38" s="19">
        <f>'[1]Calc Loc '!X36</f>
        <v>0</v>
      </c>
      <c r="AU38" s="20" t="e" cm="1">
        <f t="array" aca="1" ref="AU38" ca="1">OFFSET('[1]Calc ManSDIV'!$X$3,(8*'Data input - PPLA-O'!B38)+B38-1,0)</f>
        <v>#VALUE!</v>
      </c>
      <c r="AV38" s="21">
        <f>'[1]Calc ManS'!X36</f>
        <v>0</v>
      </c>
      <c r="AW38" s="22" t="e" cm="1">
        <f t="array" aca="1" ref="AW38" ca="1">OFFSET('[1]Calc ManIDIV'!$X$3,(8*'Data input - PPLA-O'!B38)+B38-1,0)</f>
        <v>#VALUE!</v>
      </c>
      <c r="AX38" s="22">
        <f>'[1]Calc ManI'!X36</f>
        <v>0</v>
      </c>
      <c r="AY38" s="23" t="e" cm="1">
        <f t="array" aca="1" ref="AY38" ca="1">OFFSET('[1]Calc EstDIV'!$X$3,(8*'Data input - PPLA-O'!B38)+B38-1,0)</f>
        <v>#VALUE!</v>
      </c>
      <c r="AZ38" s="24">
        <f>'[1]Calc Est'!X36</f>
        <v>0</v>
      </c>
      <c r="BA38" s="19"/>
      <c r="BB38" s="19"/>
      <c r="BC38" s="25" t="e" cm="1">
        <f t="array" ref="BC38">_xlfn.IFS(#REF!&lt;=VLOOKUP(_xlfn.CONCAT(AF38,AG38),[1]Elementos!$N$3:$Q$10,2,FALSE),[1]!Table1[[#Headers],[Pre-Estrutural]],AND(VLOOKUP(_xlfn.CONCAT(AF38,AG38),[1]Elementos!$N$3:$Q$10,2,FALSE)&lt;#REF!,VLOOKUP(_xlfn.CONCAT(AF38,AG38),[1]Elementos!$N$3:$Q$10,3,FALSE)&gt;#REF!),[1]!Table1[[#Headers],[Uniestrutural]],AND(VLOOKUP(_xlfn.CONCAT(AF38,AG38),[1]Elementos!$N$3:$Q$10,3,FALSE)&lt;=#REF!,#REF!&lt;VLOOKUP(_xlfn.CONCAT(AF38,AG38),[1]Elementos!$N$3:$Q$10,4,FALSE)),[1]!Table1[[#Headers],[Multiestrutural]],#REF!=VLOOKUP(_xlfn.CONCAT(AF38,AG38),[1]Elementos!$N$3:$Q$10,4,FALSE),[1]!Table1[[#Headers],[Relacional]],TRUE,[1]!Table1[[#Headers],[Extended ]])</f>
        <v>#REF!</v>
      </c>
      <c r="BD38" s="25" t="e">
        <f>VLOOKUP(_xlfn.IFS('Data input - PPLA-O'!AL38&lt;VLOOKUP(_xlfn.CONCAT('Data input - PPLA-O'!AF38,'Data input - PPLA-O'!AG38),[1]Elementos!$R$3:$T$10,2,FALSE),0,'Data input - PPLA-O'!AL38=VLOOKUP(_xlfn.CONCAT('Data input - PPLA-O'!AF38,'Data input - PPLA-O'!AG38),[1]Elementos!$R$3:$T$10,2,FALSE),1,AND('Data input - PPLA-O'!AL38&gt;VLOOKUP(_xlfn.CONCAT('Data input - PPLA-O'!AF38,'Data input - PPLA-O'!AG38),[1]Elementos!$R$3:$T$10,2,FALSE),'Data input - PPLA-O'!AL38&lt;VLOOKUP(_xlfn.CONCAT('Data input - PPLA-O'!AF38,'Data input - PPLA-O'!AG38),[1]Elementos!$R$3:$T$10,3,FALSE)),1,'Data input - PPLA-O'!AL38=VLOOKUP(_xlfn.CONCAT('Data input - PPLA-O'!AF38,'Data input - PPLA-O'!AG38),[1]Elementos!$R$3:$T$10,3,FALSE),2,'Data input - PPLA-O'!AL38&gt;VLOOKUP(_xlfn.CONCAT('Data input - PPLA-O'!AF38,'Data input - PPLA-O'!AG38),[1]Elementos!$R$3:$T$10,3,FALSE),2.01)+_xlfn.IFS('Data input - PPLA-O'!AM38&lt;VLOOKUP(_xlfn.CONCAT('Data input - PPLA-O'!AF38,'Data input - PPLA-O'!AG38),[1]Elementos!$R$12:$T$19,2,FALSE),0,'Data input - PPLA-O'!AM38=VLOOKUP(_xlfn.CONCAT('Data input - PPLA-O'!AF38,'Data input - PPLA-O'!AG38),[1]Elementos!$R$12:$T$19,2,FALSE),1,AND('Data input - PPLA-O'!AM38&gt;VLOOKUP(_xlfn.CONCAT('Data input - PPLA-O'!AF38,'Data input - PPLA-O'!AG38),[1]Elementos!$R$12:$T$19,2,FALSE),'Data input - PPLA-O'!AM38&lt;VLOOKUP(_xlfn.CONCAT('Data input - PPLA-O'!AF38,'Data input - PPLA-O'!AG38),[1]Elementos!$R$12:$T$19,3,FALSE)),1,'Data input - PPLA-O'!AM38=VLOOKUP(_xlfn.CONCAT('Data input - PPLA-O'!AF38,'Data input - PPLA-O'!AG38),[1]Elementos!$R$12:$T$19,3,FALSE),2,'Data input - PPLA-O'!AM38&gt;VLOOKUP(_xlfn.CONCAT('Data input - PPLA-O'!AF38,'Data input - PPLA-O'!AG38),[1]Elementos!$R$12:$T$19,3,FALSE),2.01),[1]Elementos!$N$21:$O$26,2)</f>
        <v>#N/A</v>
      </c>
      <c r="BE38" s="25" t="e">
        <f>VLOOKUP((AN38+AO38 +(IF(VLOOKUP(_xlfn.CONCAT(AF38,AG38),[1]Elementos!$N$13:$Q$20,4,FALSE)=AP38,1,0))+(IF(VLOOKUP(_xlfn.CONCAT(AF38,AG38),[1]Elementos!$N$13:$Q$20,4,FALSE)=AQ38,1,0))+(IF(VLOOKUP(_xlfn.CONCAT(AF38,AG38),[1]Elementos!$N$13:$Q$20,4,FALSE)&lt;AP38,1.01,0))+(IF(VLOOKUP(_xlfn.CONCAT(AF38,AG38),[1]Elementos!$N$13:$Q$20,4,FALSE)&lt;AQ38,1.01,0))),[1]Elementos!$N$21:$O$26,2)</f>
        <v>#N/A</v>
      </c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</row>
    <row r="39" spans="2:70" ht="15" thickTop="1" x14ac:dyDescent="0.3">
      <c r="B39" s="40"/>
      <c r="C39" s="44" t="str">
        <f t="shared" si="2"/>
        <v>Não</v>
      </c>
      <c r="D39" s="44" t="str">
        <f t="shared" si="0"/>
        <v>Não</v>
      </c>
      <c r="E39" s="44" t="str">
        <f t="shared" si="3"/>
        <v>Não</v>
      </c>
      <c r="F39" s="46"/>
      <c r="G39" s="46"/>
      <c r="H39" s="28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37">
        <f t="shared" si="1"/>
        <v>0</v>
      </c>
      <c r="AS39" s="18" t="e" cm="1">
        <f t="array" aca="1" ref="AS39" ca="1">OFFSET('[1]Calc LocDIV'!$X$3,(8*'Data input - PPLA-O'!B39)+B39-1,0)</f>
        <v>#VALUE!</v>
      </c>
      <c r="AT39" s="19">
        <f>'[1]Calc Loc '!X37</f>
        <v>0</v>
      </c>
      <c r="AU39" s="20" t="e" cm="1">
        <f t="array" aca="1" ref="AU39" ca="1">OFFSET('[1]Calc ManSDIV'!$X$3,(8*'Data input - PPLA-O'!B39)+B39-1,0)</f>
        <v>#VALUE!</v>
      </c>
      <c r="AV39" s="21">
        <f>'[1]Calc ManS'!X37</f>
        <v>0</v>
      </c>
      <c r="AW39" s="22" t="e" cm="1">
        <f t="array" aca="1" ref="AW39" ca="1">OFFSET('[1]Calc ManIDIV'!$X$3,(8*'Data input - PPLA-O'!B39)+B39-1,0)</f>
        <v>#VALUE!</v>
      </c>
      <c r="AX39" s="22">
        <f>'[1]Calc ManI'!X37</f>
        <v>0</v>
      </c>
      <c r="AY39" s="23" t="e" cm="1">
        <f t="array" aca="1" ref="AY39" ca="1">OFFSET('[1]Calc EstDIV'!$X$3,(8*'Data input - PPLA-O'!B39)+B39-1,0)</f>
        <v>#VALUE!</v>
      </c>
      <c r="AZ39" s="24">
        <f>'[1]Calc Est'!X37</f>
        <v>0</v>
      </c>
      <c r="BA39" s="19"/>
      <c r="BB39" s="19"/>
      <c r="BC39" s="25" t="e" cm="1">
        <f t="array" ref="BC39">_xlfn.IFS(#REF!&lt;=VLOOKUP(_xlfn.CONCAT(AF39,AG39),[1]Elementos!$N$3:$Q$10,2,FALSE),[1]!Table1[[#Headers],[Pre-Estrutural]],AND(VLOOKUP(_xlfn.CONCAT(AF39,AG39),[1]Elementos!$N$3:$Q$10,2,FALSE)&lt;#REF!,VLOOKUP(_xlfn.CONCAT(AF39,AG39),[1]Elementos!$N$3:$Q$10,3,FALSE)&gt;#REF!),[1]!Table1[[#Headers],[Uniestrutural]],AND(VLOOKUP(_xlfn.CONCAT(AF39,AG39),[1]Elementos!$N$3:$Q$10,3,FALSE)&lt;=#REF!,#REF!&lt;VLOOKUP(_xlfn.CONCAT(AF39,AG39),[1]Elementos!$N$3:$Q$10,4,FALSE)),[1]!Table1[[#Headers],[Multiestrutural]],#REF!=VLOOKUP(_xlfn.CONCAT(AF39,AG39),[1]Elementos!$N$3:$Q$10,4,FALSE),[1]!Table1[[#Headers],[Relacional]],TRUE,[1]!Table1[[#Headers],[Extended ]])</f>
        <v>#REF!</v>
      </c>
      <c r="BD39" s="25" t="e">
        <f>VLOOKUP(_xlfn.IFS('Data input - PPLA-O'!AL39&lt;VLOOKUP(_xlfn.CONCAT('Data input - PPLA-O'!AF39,'Data input - PPLA-O'!AG39),[1]Elementos!$R$3:$T$10,2,FALSE),0,'Data input - PPLA-O'!AL39=VLOOKUP(_xlfn.CONCAT('Data input - PPLA-O'!AF39,'Data input - PPLA-O'!AG39),[1]Elementos!$R$3:$T$10,2,FALSE),1,AND('Data input - PPLA-O'!AL39&gt;VLOOKUP(_xlfn.CONCAT('Data input - PPLA-O'!AF39,'Data input - PPLA-O'!AG39),[1]Elementos!$R$3:$T$10,2,FALSE),'Data input - PPLA-O'!AL39&lt;VLOOKUP(_xlfn.CONCAT('Data input - PPLA-O'!AF39,'Data input - PPLA-O'!AG39),[1]Elementos!$R$3:$T$10,3,FALSE)),1,'Data input - PPLA-O'!AL39=VLOOKUP(_xlfn.CONCAT('Data input - PPLA-O'!AF39,'Data input - PPLA-O'!AG39),[1]Elementos!$R$3:$T$10,3,FALSE),2,'Data input - PPLA-O'!AL39&gt;VLOOKUP(_xlfn.CONCAT('Data input - PPLA-O'!AF39,'Data input - PPLA-O'!AG39),[1]Elementos!$R$3:$T$10,3,FALSE),2.01)+_xlfn.IFS('Data input - PPLA-O'!AM39&lt;VLOOKUP(_xlfn.CONCAT('Data input - PPLA-O'!AF39,'Data input - PPLA-O'!AG39),[1]Elementos!$R$12:$T$19,2,FALSE),0,'Data input - PPLA-O'!AM39=VLOOKUP(_xlfn.CONCAT('Data input - PPLA-O'!AF39,'Data input - PPLA-O'!AG39),[1]Elementos!$R$12:$T$19,2,FALSE),1,AND('Data input - PPLA-O'!AM39&gt;VLOOKUP(_xlfn.CONCAT('Data input - PPLA-O'!AF39,'Data input - PPLA-O'!AG39),[1]Elementos!$R$12:$T$19,2,FALSE),'Data input - PPLA-O'!AM39&lt;VLOOKUP(_xlfn.CONCAT('Data input - PPLA-O'!AF39,'Data input - PPLA-O'!AG39),[1]Elementos!$R$12:$T$19,3,FALSE)),1,'Data input - PPLA-O'!AM39=VLOOKUP(_xlfn.CONCAT('Data input - PPLA-O'!AF39,'Data input - PPLA-O'!AG39),[1]Elementos!$R$12:$T$19,3,FALSE),2,'Data input - PPLA-O'!AM39&gt;VLOOKUP(_xlfn.CONCAT('Data input - PPLA-O'!AF39,'Data input - PPLA-O'!AG39),[1]Elementos!$R$12:$T$19,3,FALSE),2.01),[1]Elementos!$N$21:$O$26,2)</f>
        <v>#N/A</v>
      </c>
      <c r="BE39" s="25" t="e">
        <f>VLOOKUP((AN39+AO39 +(IF(VLOOKUP(_xlfn.CONCAT(AF39,AG39),[1]Elementos!$N$13:$Q$20,4,FALSE)=AP39,1,0))+(IF(VLOOKUP(_xlfn.CONCAT(AF39,AG39),[1]Elementos!$N$13:$Q$20,4,FALSE)=AQ39,1,0))+(IF(VLOOKUP(_xlfn.CONCAT(AF39,AG39),[1]Elementos!$N$13:$Q$20,4,FALSE)&lt;AP39,1.01,0))+(IF(VLOOKUP(_xlfn.CONCAT(AF39,AG39),[1]Elementos!$N$13:$Q$20,4,FALSE)&lt;AQ39,1.01,0))),[1]Elementos!$N$21:$O$26,2)</f>
        <v>#N/A</v>
      </c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</row>
    <row r="40" spans="2:70" x14ac:dyDescent="0.2">
      <c r="B40" s="40"/>
      <c r="C40" s="44" t="str">
        <f t="shared" si="2"/>
        <v>Não</v>
      </c>
      <c r="D40" s="44" t="str">
        <f t="shared" si="0"/>
        <v>Não</v>
      </c>
      <c r="E40" s="44" t="str">
        <f t="shared" si="3"/>
        <v>Não</v>
      </c>
      <c r="F40" s="46"/>
      <c r="G40" s="46"/>
      <c r="H40" s="28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7"/>
      <c r="AK40" s="27"/>
      <c r="AL40" s="27"/>
      <c r="AM40" s="27"/>
      <c r="AN40" s="27"/>
      <c r="AO40" s="27"/>
      <c r="AP40" s="27"/>
      <c r="AQ40" s="27"/>
      <c r="AR40" s="37">
        <f t="shared" si="1"/>
        <v>0</v>
      </c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</row>
    <row r="41" spans="2:70" ht="15" thickBot="1" x14ac:dyDescent="0.25">
      <c r="B41" s="42"/>
      <c r="C41" s="44" t="str">
        <f t="shared" si="2"/>
        <v>Não</v>
      </c>
      <c r="D41" s="44" t="str">
        <f t="shared" si="0"/>
        <v>Não</v>
      </c>
      <c r="E41" s="44" t="str">
        <f t="shared" si="3"/>
        <v>Não</v>
      </c>
      <c r="F41" s="48"/>
      <c r="G41" s="48"/>
      <c r="H41" s="28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37">
        <f t="shared" si="1"/>
        <v>0</v>
      </c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</row>
    <row r="42" spans="2:70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5"/>
      <c r="Y42" s="5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5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</row>
    <row r="43" spans="2:70" x14ac:dyDescent="0.2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5"/>
      <c r="Y43" s="5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5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</row>
    <row r="44" spans="2:70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5"/>
      <c r="Y44" s="5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5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</row>
    <row r="45" spans="2:70" x14ac:dyDescent="0.2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5"/>
      <c r="Y45" s="5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5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</row>
    <row r="46" spans="2:70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5"/>
      <c r="Y46" s="5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5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</row>
  </sheetData>
  <mergeCells count="4">
    <mergeCell ref="AJ3:AQ3"/>
    <mergeCell ref="H3:AC3"/>
    <mergeCell ref="I2:AQ2"/>
    <mergeCell ref="B2:H2"/>
  </mergeCells>
  <conditionalFormatting sqref="AS5:AS39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{50D6BB02-2711-4C69-BAD5-788C0EC41115}</x14:id>
        </ext>
      </extLst>
    </cfRule>
  </conditionalFormatting>
  <conditionalFormatting sqref="AT5:AT39">
    <cfRule type="dataBar" priority="1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{1FCC0A0E-194F-4792-9D7C-8C2B18AE605E}</x14:id>
        </ext>
      </extLst>
    </cfRule>
  </conditionalFormatting>
  <conditionalFormatting sqref="AU5:AU39">
    <cfRule type="dataBar" priority="1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{5432156F-7098-4C00-BE47-32F439776F9A}</x14:id>
        </ext>
      </extLst>
    </cfRule>
  </conditionalFormatting>
  <conditionalFormatting sqref="AW5:AW39">
    <cfRule type="dataBar" priority="1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{DE7E62BF-CED5-4627-8B98-824ED234EFD8}</x14:id>
        </ext>
      </extLst>
    </cfRule>
  </conditionalFormatting>
  <conditionalFormatting sqref="AX5:AX39">
    <cfRule type="dataBar" priority="1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{E0211D53-5EFA-4FBA-9A0F-7AC39E891082}</x14:id>
        </ext>
      </extLst>
    </cfRule>
  </conditionalFormatting>
  <conditionalFormatting sqref="AV5:AV39">
    <cfRule type="dataBar" priority="1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{5077FE3F-48FC-4BD8-8707-A6ED5908FCB7}</x14:id>
        </ext>
      </extLst>
    </cfRule>
  </conditionalFormatting>
  <conditionalFormatting sqref="AY5:AY39">
    <cfRule type="dataBar" priority="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{2B10D430-7806-43A0-AA27-0D873C52BF42}</x14:id>
        </ext>
      </extLst>
    </cfRule>
  </conditionalFormatting>
  <conditionalFormatting sqref="AZ5:AZ39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{91D5DBE2-9B86-4FDB-90B0-36D11A5D4C07}</x14:id>
        </ext>
      </extLst>
    </cfRule>
  </conditionalFormatting>
  <conditionalFormatting sqref="I2:AR2">
    <cfRule type="notContainsText" dxfId="3" priority="6" operator="notContains" text="Thank ">
      <formula>ISERROR(SEARCH("Thank ",I2))</formula>
    </cfRule>
    <cfRule type="containsText" dxfId="2" priority="7" operator="containsText" text="Thank ">
      <formula>NOT(ISERROR(SEARCH("Thank ",I2)))</formula>
    </cfRule>
  </conditionalFormatting>
  <conditionalFormatting sqref="B5:B41">
    <cfRule type="expression" dxfId="1" priority="1">
      <formula>AND(ISBLANK($B5), $E5 = "Sim")</formula>
    </cfRule>
  </conditionalFormatting>
  <conditionalFormatting sqref="B5:AQ41">
    <cfRule type="expression" dxfId="0" priority="29">
      <formula>AND(LEN($B5), OR(COLUMN()&lt;1, AND(COLUMN()&gt;1, COUNTBLANK(B5))), COUNTBLANK($B5:$AQ5))</formula>
    </cfRule>
  </conditionalFormatting>
  <dataValidations count="4">
    <dataValidation type="whole" allowBlank="1" showInputMessage="1" showErrorMessage="1" sqref="AF5:AF41" xr:uid="{37950C9D-33A7-4725-8AD5-3BF37B0B2430}">
      <formula1>10</formula1>
      <formula2>30</formula2>
    </dataValidation>
    <dataValidation type="list" allowBlank="1" showInputMessage="1" showErrorMessage="1" sqref="AG5:AG41" xr:uid="{79CDCC55-2571-46B2-99A3-22B9CD6E240F}">
      <formula1>"F,M"</formula1>
    </dataValidation>
    <dataValidation type="list" allowBlank="1" showInputMessage="1" showErrorMessage="1" prompt="Input 1 if student has success, 0 if student has no success." sqref="AN5:AO41" xr:uid="{056987F6-CD81-46DC-82FC-C90C91E9A298}">
      <formula1>"NA,0,1"</formula1>
    </dataValidation>
    <dataValidation type="list" allowBlank="1" showInputMessage="1" showErrorMessage="1" sqref="H5:AE41" xr:uid="{6E16D82F-7265-4412-902A-A5B87F4919EF}">
      <formula1>"NA,NI,PI,I,PE,E,PA,A"</formula1>
    </dataValidation>
  </dataValidations>
  <pageMargins left="0.70866141732283472" right="0.70866141732283472" top="0.74803149606299213" bottom="0.74803149606299213" header="0.31496062992125984" footer="0.31496062992125984"/>
  <pageSetup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0D6BB02-2711-4C69-BAD5-788C0EC411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AS5:AS39</xm:sqref>
        </x14:conditionalFormatting>
        <x14:conditionalFormatting xmlns:xm="http://schemas.microsoft.com/office/excel/2006/main">
          <x14:cfRule type="dataBar" id="{1FCC0A0E-194F-4792-9D7C-8C2B18AE60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AT5:AT39</xm:sqref>
        </x14:conditionalFormatting>
        <x14:conditionalFormatting xmlns:xm="http://schemas.microsoft.com/office/excel/2006/main">
          <x14:cfRule type="dataBar" id="{5432156F-7098-4C00-BE47-32F439776F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AU5:AU39</xm:sqref>
        </x14:conditionalFormatting>
        <x14:conditionalFormatting xmlns:xm="http://schemas.microsoft.com/office/excel/2006/main">
          <x14:cfRule type="dataBar" id="{DE7E62BF-CED5-4627-8B98-824ED234EF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AW5:AW39</xm:sqref>
        </x14:conditionalFormatting>
        <x14:conditionalFormatting xmlns:xm="http://schemas.microsoft.com/office/excel/2006/main">
          <x14:cfRule type="dataBar" id="{E0211D53-5EFA-4FBA-9A0F-7AC39E89108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AX5:AX39</xm:sqref>
        </x14:conditionalFormatting>
        <x14:conditionalFormatting xmlns:xm="http://schemas.microsoft.com/office/excel/2006/main">
          <x14:cfRule type="dataBar" id="{5077FE3F-48FC-4BD8-8707-A6ED5908FCB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AV5:AV39</xm:sqref>
        </x14:conditionalFormatting>
        <x14:conditionalFormatting xmlns:xm="http://schemas.microsoft.com/office/excel/2006/main">
          <x14:cfRule type="dataBar" id="{2B10D430-7806-43A0-AA27-0D873C52BF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AY5:AY39</xm:sqref>
        </x14:conditionalFormatting>
        <x14:conditionalFormatting xmlns:xm="http://schemas.microsoft.com/office/excel/2006/main">
          <x14:cfRule type="dataBar" id="{91D5DBE2-9B86-4FDB-90B0-36D11A5D4C0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AZ5:AZ39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input - PPLA-O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Mota</dc:creator>
  <cp:lastModifiedBy>João Mota Rodrigues</cp:lastModifiedBy>
  <cp:lastPrinted>2021-12-28T17:10:05Z</cp:lastPrinted>
  <dcterms:created xsi:type="dcterms:W3CDTF">2019-11-15T10:05:25Z</dcterms:created>
  <dcterms:modified xsi:type="dcterms:W3CDTF">2022-03-25T10:55:21Z</dcterms:modified>
</cp:coreProperties>
</file>