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1 - References" sheetId="1" r:id="rId4"/>
    <sheet state="visible" name="SI2 - Archaeological sites" sheetId="2" r:id="rId5"/>
    <sheet state="visible" name="SI3 - Qualitative data" sheetId="3" r:id="rId6"/>
    <sheet state="visible" name="SI4 - Quantitative data" sheetId="4" r:id="rId7"/>
    <sheet state="visible" name="SI5 - Dating" sheetId="5" r:id="rId8"/>
    <sheet state="visible" name="SI6 - Modeling Babitonga" sheetId="6" r:id="rId9"/>
    <sheet state="visible" name="SI6 - Modeling References" sheetId="7" r:id="rId10"/>
  </sheets>
  <definedNames>
    <definedName hidden="1" localSheetId="3" name="_xlnm._FilterDatabase">'SI4 - Quantitative data'!$A$3:$FW$53</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A1">
      <text>
        <t xml:space="preserve">use this for ecological analysis, because it's the most conservative data
	-Thiago Fossile
----
not including Bos taurus (post-depositional remains)
	-Thiago Fossile
----
not including Bos taurus (post-depositional remains)
	-Thiago Fossile
----
not including Bos taurus (post-depositional remains)
	-Thiago Fossile
----
no fish here?
	-Andre Colonese
----
no fish here?
	-Andre Colonese
----
ALMEIDA, Graciele Tules de. A paisagem desvelada: os sambaquis da Bupeva no extremo sul da Praia Grande em São Francisco do Sul-SC. 2015, 170 fl. Monografia (Especialização em Arqueologia), Universidade da Região de Joinville – Univille, Joinville
	-Thiago Fossile
----
quando Família é a menor unidade taxonômica identificada
	-Thiago Fossile
----
Domestic dog only
	-Thiago Fossile</t>
      </text>
    </comment>
    <comment authorId="0" ref="E1">
      <text>
        <t xml:space="preserve">tirar antes de submeter este coluna
	-Andre Colonese</t>
      </text>
    </comment>
  </commentList>
</comments>
</file>

<file path=xl/comments2.xml><?xml version="1.0" encoding="utf-8"?>
<comments xmlns:r="http://schemas.openxmlformats.org/officeDocument/2006/relationships" xmlns="http://schemas.openxmlformats.org/spreadsheetml/2006/main">
  <authors>
    <author/>
  </authors>
  <commentList>
    <comment authorId="0" ref="I115">
      <text>
        <t xml:space="preserve">Ler o artigo que fala que não se tem G. brasiliensis no RS - https://www.sciencedirect.com/science/article/abs/pii/S1055790320301275
	-Thiago Fossile</t>
      </text>
    </comment>
  </commentList>
</comments>
</file>

<file path=xl/sharedStrings.xml><?xml version="1.0" encoding="utf-8"?>
<sst xmlns="http://schemas.openxmlformats.org/spreadsheetml/2006/main" count="15370" uniqueCount="3086">
  <si>
    <t>Citation</t>
  </si>
  <si>
    <t>Category</t>
  </si>
  <si>
    <t>Classification</t>
  </si>
  <si>
    <t>Locality</t>
  </si>
  <si>
    <t>Reference</t>
  </si>
  <si>
    <t>Bager-Junior 2013</t>
  </si>
  <si>
    <t>Undergraduate thesis</t>
  </si>
  <si>
    <t>Qualitative</t>
  </si>
  <si>
    <t>Rio Grande do Sul</t>
  </si>
  <si>
    <t>Bager-Junior, F. Análise do sítio arqueológico Nilton Dutra RS-LC: 42. Universidade Federal de Rio Grande (FURG), 2013. Unpublished undergraduate thesis</t>
  </si>
  <si>
    <t>Bandeira 1992</t>
  </si>
  <si>
    <t>Master dissertation</t>
  </si>
  <si>
    <t>Qualitative-quantitative</t>
  </si>
  <si>
    <t>Santa Catarina</t>
  </si>
  <si>
    <t>Bandeira D.R., Mudança na estratégia de subsistência: o sítio arqueológico Enseada I - um estudo de caso, Universidade Federal de Santa Catarina (UFSC), 1992. Unpublished MA dissertation</t>
  </si>
  <si>
    <t>Bandeira 2004</t>
  </si>
  <si>
    <t>PhD thesis</t>
  </si>
  <si>
    <t>Bandeira D.R., Cerâmistas pré-coloniais da Baía da Babitonga, SC - Arqueologia e Etnicidade. Universidade Estadual de Campinas (Unicamp). 2004. Unpublished PhD thesis</t>
  </si>
  <si>
    <t>Bandeira 2015</t>
  </si>
  <si>
    <t>Article</t>
  </si>
  <si>
    <t>Bandeira D.R., The use of Wildlife by Sambaquianos in prehistoric Babitonga bay, North coast, Rev. Chil. Antropol. 31, 2015, 117–124.</t>
  </si>
  <si>
    <r>
      <rPr>
        <rFont val="Calibri"/>
        <color theme="1"/>
        <sz val="11.0"/>
      </rPr>
      <t xml:space="preserve">Bandeira </t>
    </r>
    <r>
      <rPr>
        <rFont val="Calibri"/>
        <i/>
        <color theme="1"/>
        <sz val="11.0"/>
      </rPr>
      <t xml:space="preserve">et al </t>
    </r>
    <r>
      <rPr>
        <rFont val="Calibri"/>
        <color theme="1"/>
        <sz val="11.0"/>
      </rPr>
      <t>2013</t>
    </r>
  </si>
  <si>
    <t>Bandeira D.R., Dos-Santos G.S.M. and Krassota A.K., Sambaquis Fluviais em SC - Reflexões a partir da pesquisa da fauna do sítio Itacoara, Revista Tempos Acadêmicos, Dossiê Arqueologia Pré-Histórica 11, 2013, 68–83.</t>
  </si>
  <si>
    <r>
      <rPr>
        <rFont val="Calibri"/>
        <color theme="1"/>
        <sz val="11.0"/>
      </rPr>
      <t xml:space="preserve">Bandeira </t>
    </r>
    <r>
      <rPr>
        <rFont val="Calibri"/>
        <i/>
        <color theme="1"/>
        <sz val="11.0"/>
      </rPr>
      <t xml:space="preserve">et al </t>
    </r>
    <r>
      <rPr>
        <rFont val="Calibri"/>
        <color theme="1"/>
        <sz val="11.0"/>
      </rPr>
      <t>2018a</t>
    </r>
  </si>
  <si>
    <t>Bandeira D.R., Alves M.C., Almeida G.T., Sá J.C., Ferreira J., Vieira C.V., Amaral V.M.C., da C., Bartz M.C. and Melo J.C.F. de., Jr., Resultados preliminares da pesquisa no sambaqui sob rocha Casa de Pedra, São Francisco do Sul, Santa Catarina, Brasil. Boletim do Museu Paraense Emílio Goeldi, Ciências Humanas 13 (1), 2018, 207–225.</t>
  </si>
  <si>
    <r>
      <rPr>
        <rFont val="Calibri"/>
        <color theme="1"/>
        <sz val="11.0"/>
      </rPr>
      <t xml:space="preserve">Bandeira </t>
    </r>
    <r>
      <rPr>
        <rFont val="Calibri"/>
        <i/>
        <color theme="1"/>
        <sz val="11.0"/>
      </rPr>
      <t xml:space="preserve">et al </t>
    </r>
    <r>
      <rPr>
        <rFont val="Calibri"/>
        <color theme="1"/>
        <sz val="11.0"/>
      </rPr>
      <t>2018b</t>
    </r>
  </si>
  <si>
    <t>Report</t>
  </si>
  <si>
    <t>Bandeira D.R., Alves M.C., Almeida G.T., Ferreira J., Sá J.C., Silva J.R.C., Amaral V.M.C.C. and Bartz M.C., Cultura material e patrimônio arqueológico pré-colonial da costa leste da ilha de São Francisco do Sul/SC - contribuição para uma arqueologia da paisagem costeira e estudos de etnicidade, In: Final Report Univille/FAPESC, Brazil, 2018.</t>
  </si>
  <si>
    <t>Benz 2000</t>
  </si>
  <si>
    <t>Benz D.M., Levantamento preliminar de algumas espécies de vertebrados pretéritos do sítio arqueológico Ilha dos Espinheiros II Joinville – SC. Universidade da Região de Joinville (Univille), 2000, unpublished undergraduate thesis.</t>
  </si>
  <si>
    <t>Bibow 1997</t>
  </si>
  <si>
    <t>Bibow D., Análise do Acervo Malacológico Pretérito do Museu Arqueológico de Sambaqui de Joinville-SC. Universidade da Região de Joinville (Univille), 1997, unpublished undergraduate thesis.</t>
  </si>
  <si>
    <t>Brentano, Rosa and Schmitz 2006</t>
  </si>
  <si>
    <t>Semi-quantitative</t>
  </si>
  <si>
    <t>Brentano, C., Rosa, A.O., Schmitz, P.I. Uma abordagem zooarqueológica do sítio RS-LC-97. Pesquisas Antropologia, n.63. 203-218, 2006</t>
  </si>
  <si>
    <t>Bryan 1993</t>
  </si>
  <si>
    <t>Book</t>
  </si>
  <si>
    <t>Bryan A.L., The Sambaqui at Forte Marechal Luz, State of Santa Catarina, Brazil, 1993, Center for the Study of the First Americans, Oregon State University, Oregon/EUA; Corvallis.</t>
  </si>
  <si>
    <t>Calippo 2000</t>
  </si>
  <si>
    <t>Calippo, F. R. Análise da ocorrência de otólitos de bagres da Família Ariidae (Teleostei), Micropogonias furnieri e Pogonias cromis (Teleostei: Sciaenidae) em sítios arqueológicos da restinga da Laguna dos Patos, Rio Grande do Sul, Brasil. Universidade Federal de Rio Grande (FURG), 2000. Unpublished undergraduate thesis</t>
  </si>
  <si>
    <t>Cardoso 2011</t>
  </si>
  <si>
    <t>Cardoso, D. M. 2011. Interação entre população pré-histórica sambaquiana e elasmobrânquios em um sítio arqueológico em Bombinhas, SC. 2011. 59 f. Monografia (Graduação) - Unesc, Criciúma</t>
  </si>
  <si>
    <t>Cardoso 2018</t>
  </si>
  <si>
    <t>Cardoso, J.M. O sítio costeiro Galheta IV: uma perspectiva zooarqueológica. Universidade de São Paulo (USP), 2018, unpublished MA dissertation.</t>
  </si>
  <si>
    <t>Castilho 2008</t>
  </si>
  <si>
    <t>Castilho, P. V. Utilization of cetaceans in shell mounds from the southern coast of Brazil. Quaternary International 180 (2008), 107–114. DOI: 10.1016/j.quaint.2007.09.015</t>
  </si>
  <si>
    <t>Castilho and Simões-Lopes 2001</t>
  </si>
  <si>
    <t>Castilho, P. V., Simões-Lopes, P. C. Zooarqueologia dos mamíferos aquáticos e semi-aquáticos da Ilha de Santa Catarina, sul do Brasil. Revista Brasileira de Zoologia. 18 (3): 719-727, 2001.</t>
  </si>
  <si>
    <t>Chim 2013</t>
  </si>
  <si>
    <t>Chim, E. N. Análise dos otólitos provenientes do sítio RS-LS-11 - Rio Grande/RS. Universidade Federal do Rio Grande (FURG), 2013. Unpublished undergraduate thesis</t>
  </si>
  <si>
    <t>Chim 2016</t>
  </si>
  <si>
    <t>Chim, E. N. 2016. Análise de otólitos do cerrito RS-LS-11 e reconstrução do tamanho de corvina, Micropogonias furnieri Demarest 1823 (Osteichthyes, Scianidae). Tessituras, Pelotas, v. 4, n. 1, p. 188-207, jan./jun. 2016.</t>
  </si>
  <si>
    <t>Ferreira 2017</t>
  </si>
  <si>
    <t>Ferreira J., Estudos preliminares da malacofauna nos sítios arqueológicos (sambaquis) da costa leste da ilha de São Francisco do Sul-SC. Universidade da Região de Joinville (Univille), 2017. Unpublished udergraduate thesis</t>
  </si>
  <si>
    <t>Figuti and Klökler 1996</t>
  </si>
  <si>
    <t>Figuti L. and Klokler M.D., Resultados Preliminares Do Sambaqui Espinheiro II - Joinville, SC vol. 6, 1996, Revista do Museu de Arqueologia e Etnologia, 169–187.</t>
  </si>
  <si>
    <t>Fossile et al 2019</t>
  </si>
  <si>
    <t>Fossile, T., Ferreira, J., Bandeira, D.R., Figuti, L., Dias-da-Silva, S., Hausmann, N., Robson, H.K., Orton, D., Colonese, A.C. Pre‐Columbian fisheries catch reconstruction for a subtropical estuary in South America. Fish and Fisheries. 2019 ; 00 : 1-14. 10.1111/faf.12401</t>
  </si>
  <si>
    <t>Gaspar, Klokler, DeBlasis 2011</t>
  </si>
  <si>
    <t>Gaspar, M.D., Klokler, D.M., DeBlasis, P. 2011. Traditional fishing, mollusk gathering and the shell mound builders of Santa Catarina, Brazil. Journal of Ethnobiology 31(2): 188–212</t>
  </si>
  <si>
    <t>Gernet and Birckolz 2011</t>
  </si>
  <si>
    <t>Paraná</t>
  </si>
  <si>
    <t>Gernet, M.V, Birckolz, E C. J. Fauna malacológica em dois sambaquis do litoral do Estado do Paraná, Brasil. Biotemas, 24 (3): 39-49, setembro de 2011. doi: 10.5007/2175-7925.2011v24n3p39.</t>
  </si>
  <si>
    <t>Gernet et al 2014</t>
  </si>
  <si>
    <t>Gernet. M.V., Melo, V.F., Dieckov, J., Lima, V.C., Silva, W.T.L. Genesis and occupancy of a shell midden on Parana State coast, Brazil. Quaternary International 352, p. 135-146, 2014</t>
  </si>
  <si>
    <t>Gernet, Gernet and Santos 2019</t>
  </si>
  <si>
    <t>Gernet M.V., Gernet E.V.V.V., Santos E.V. Conchas de moluscos com vestígios de utilização por seres humanos, encontradas no Sambaqui do Boguaçu, Guaratuba, Paraná. Pesquisa e Ensino em Ciências Exatas e da Natureza, 3(2): 142–146, 2019. http://dx.doi.org/10.29215/pecen.v3i2.1260</t>
  </si>
  <si>
    <t>Gilson and Lessa 2018a</t>
  </si>
  <si>
    <t>Gilson, S.P.; Lessa, A. 2018. Thinking about diet and reassessing sharks as important subsistence resources in a late Holocene coastal site from southern Brazil. In: Alcántara, M.; Montero, M. G.; López, F. S. Arqueología - 56º Congreso Internacional de Americanistas (Salamanca, 2018). Ediciones Universidad de Salamanca. DOI: http://dx.doi.org/10.14201/0AQ0251_2</t>
  </si>
  <si>
    <t>Gilson and Lessa 2018b</t>
  </si>
  <si>
    <t>Gilson, S.P.; Lessa, A. 2018. Neither to bury, nor to live: Rio do Meio, a specialized late Holocene site in Santa Catarina State, southern Brazil. In: Alcántara, M.; Montero, M. G.; López, F. S. Arqueología - 56º Congreso Internacional de Americanistas (Salamanca, 2018). Ediciones Universidad de Salamanca. DOI: http://dx.doi.org/10.14201/0AQ0251_2</t>
  </si>
  <si>
    <t>Gilson and Lessa 2019</t>
  </si>
  <si>
    <t>Gilson, S.P, Lessa, A. Pre-colonial groups from Brazilian coast and sharks: first glimpse on a complex relationship through the case study of the shallow site Rio do Meio, Santa Catarina. In: Cadernos do Lepaarq, v. XVI, n.32., p. 156-168, Jul-Dez. 2019.</t>
  </si>
  <si>
    <t>Gilson and Lessa 2021</t>
  </si>
  <si>
    <t>Gilson, S..P, Lessa, A. Arqueozoologia do sítio Rio do Meio (SC): discutindo estilo de vida de pescadores-caçadores-coletores através de uma abordagem ecossistêmica. Revista de Arqueologia (SAB), v.34, n.1, Jan-Abr. 2021</t>
  </si>
  <si>
    <t>Hilbert 2011</t>
  </si>
  <si>
    <t>Hilbert, L. M. Análise ictioarqueológica dos sítios: Sambaqui do Recreio, Itapeva e Dorva, municípios de Torres e Três Cachoeiras, Rio Grande do Sul Brasil. Universidade Católica do Rio Grande do Sul (PUC-RS), 2011. Unpublished MA dissertation</t>
  </si>
  <si>
    <t>Jacobus and Rosa 2013</t>
  </si>
  <si>
    <t>Jacobus, A.L., Rosa, A.O. Antigos habitantes do quadrante patrulhense e os animais. Pesquisas, Antropologia n.70: 241-254, 2013</t>
  </si>
  <si>
    <t>Klokler 2001</t>
  </si>
  <si>
    <t>Klokler, D. Construindo ou deixando um sambaqui? Análise de sedimentos de um sambaqui do litoral meridional brasileiro – processos formativos. Região de Laguna-SC. Museu de Arqueologia e Etnologia da Universidade de São Paulo (MAE-USP), 2001. Unpublished MA dissertation</t>
  </si>
  <si>
    <t>Klokler 2008</t>
  </si>
  <si>
    <t>Klokler, D. Food for body and soul: Mortuary ritual in shell mounds (Laguna – Brazil). University of Arizona, 2008. Unpublished PhD thesis</t>
  </si>
  <si>
    <t>Klokler 2017</t>
  </si>
  <si>
    <t>Book chapter</t>
  </si>
  <si>
    <t>Klokler, D. Zooarchaeology of Brazilian shell-mounds. In: Albarella, U., Rizzeto, M., Russ, H., Vickers, K.,Viner-Daniels. The Oxford Handbook of Zooarchaeology. Print Publication Date: Mar 2017. DOI: 10.1093/oxfordhb/9780199686476.013.44</t>
  </si>
  <si>
    <t>Klokler 2020</t>
  </si>
  <si>
    <t>Klokler, D. Fishing for "lucky stones": Symbolic uses of otoliths in Brazilian shell sites. Journal of Anthropological Archaeology 58 (2020) 101167. https://doi.org/10.1016/j.jaa.2020.101167</t>
  </si>
  <si>
    <t>Klokler et al 2010</t>
  </si>
  <si>
    <t>Klokler, D., Villagran X. S., Giannini, P.C.F., Peixoto, S., DeBlasis, P. Juntos na costa: zooarqueologia e geoarqueologia de sambaquis do litoral sul catarinense. Revista do Museu de Arqueologia e Etnologia, São Paulo, 20:53-75, 2010.</t>
  </si>
  <si>
    <t>Mayer 2017</t>
  </si>
  <si>
    <t>Mayer, G.B. 2017. Identificação de restos faunísticos de tubarões no sítio arqueológico Rio do Meio - Florianópolis e suas implicações ecológicas e antrópicas. Trabalho de conclusão de curso em Ciências Biológicas, Universidade Federal de Santa Catarina (UFSC).</t>
  </si>
  <si>
    <t>Mayer et al 2022</t>
  </si>
  <si>
    <t>Mayer GB, Souza ECS, Gilson S-P, Freitas RHA. South Brazil pre-colonial sharks: insights on biodiversity and species distributions. J Fish Biol. 2022. doi:10.1111/jfb.14998</t>
  </si>
  <si>
    <t>Milheira and Ulguim 2008</t>
  </si>
  <si>
    <t>Milheira, R.G., Ulguim, P.F. Uma Contribuicao para a Zooarqueologia de sítios Guarani no Sul do Brasil. Clio 23(1):84-107, 2008.</t>
  </si>
  <si>
    <t>Milheira et al 2016</t>
  </si>
  <si>
    <t>Milheira, R.G., Loponte, D.M, Esponda, C.G., Acosta, A., Ulguim, P. The First Record of a Pre-Columbian Domestic Dog (Canis lupus familiaris) in Brazil. International Journal of Osteoarchaeology, 2016. DOI: 10.1002/oa.2546</t>
  </si>
  <si>
    <t>Oliveira 2006</t>
  </si>
  <si>
    <t>Oliveira, K. de. Um sítio de pesca na margem ocidental da Lagoa dos Patos: RS-RG-48. Pesquisas Antropologia, n.63, 307-336, 2006.</t>
  </si>
  <si>
    <t>Pavei 2019</t>
  </si>
  <si>
    <t>Pavei, D.D. Arqueofauna de vertebrados do Holoceno final na planície costeira do extremo sul catarinense: o caso do sítio sambaqui Lagoa dos Freitas. Universidade Federal de Pelotas (UFPel), 2019. Unpublished MA dissertation</t>
  </si>
  <si>
    <t>Pavei et al 2015</t>
  </si>
  <si>
    <t>Pavei, D.D., Campos, J.B., Santos, M.C.P. 2015. Zooarqueologia de vertebrados do Sambaqui do Papagaio, Bombinhas, Santa Catarina. Revista Tecnologia e Ambiente, Dossiê IX Reunião da Sociedade de Arqueologia Brasileira / Regional Sul, v. 21, n. 1, 2015, Criciúma, Santa Catarina. ISSN 1413 8131.</t>
  </si>
  <si>
    <t>Ramos-Junior 2011</t>
  </si>
  <si>
    <t>Ramos-Junior, M. 2011. A subsistência dos sambaquieiros: estudo zooarqueológico na Lagoa da Conceição, Ilha de Santa Catarina. Anais da V Semana de Arqueologia e Patrimônio da UFSC.</t>
  </si>
  <si>
    <t>Ramos-Junior 2014</t>
  </si>
  <si>
    <t>Ramos-Junior, M. Pescando, capturando ou coletando? Interpretação zooestratigráfica de um sambaqui com terra preta na Baía de Paranaguá, Paraná. Universidade Federal do Paraná (UFPR), 2014. Unpublished MA dissertation</t>
  </si>
  <si>
    <t>Ricken 2015</t>
  </si>
  <si>
    <t>Ricken, C. Vestígios de peixes em sítios arqueológicos de caçadores-coletores do Rio Grande do Sul, Brasil. Universidade Federal do Rio Grande do Sul (UFRGS), 2015. Unpublished MA dissertation</t>
  </si>
  <si>
    <t>Ricken et al 2014</t>
  </si>
  <si>
    <t>Ricken, C., Pavei, D.D., Zocche, J.J., Campos, J.B., Santos, M.C.P. 2014. Análise prévia da Arqueologia do Sítio Sambaqui da Rua 13, Bombinhas, Santa Catarina, Brasil. Clio Arq. V.29, n.2, p. 109-126.</t>
  </si>
  <si>
    <t>Ricken et al 2016</t>
  </si>
  <si>
    <t>Ricken, C., Herberts, A.L., Wagner, G.P., Malabarba, L.R. 2016. Coastal hunter-gatherers fishing from the site RS-AS-01, Arroio do Sal, Rio Grande do Sul, Brazil. PESQUISAS, ANTROPOLOGIA n.72: 209-224 São Leopoldo: Instituto Anchietano de Pesquisas.</t>
  </si>
  <si>
    <t>Rosa 2006a</t>
  </si>
  <si>
    <t>Rosa, A.O. Composição e diversidade da arqueofauna dos sítios de Içara: SC-IÇ-01 e SC-IÇ-06. Pesquisas Antropologia, n.63, 33-54, 2006a</t>
  </si>
  <si>
    <t>Rosa 2006b</t>
  </si>
  <si>
    <t>Rosa, A. O. A importância dos mariscos na subsistência de antigos grupos indígenas no litoral central Sítios RS-LC-81, 86, 87, 90, 92 e 96. Pesquisas, Antropologia, n.63, 259–288, 2006b</t>
  </si>
  <si>
    <t>Rosa 2006c</t>
  </si>
  <si>
    <t>Rosa, A.O. Caçadores de cervídeos no litoral central: o sítio RS-LC-96. Pesquisas, Antropologia, n.63, p.223-248, 2006c</t>
  </si>
  <si>
    <t>Rosa 2006d</t>
  </si>
  <si>
    <t>Rosa, A.O. Análise preliminar dos restos faunísticos do sítio RS-LC-80: uma ocupação tupiguarani. Pesquisas Antropologia, n.63, 249-258. São Leopoldo : IAP, 2006d</t>
  </si>
  <si>
    <t>Rosa 2006e</t>
  </si>
  <si>
    <t>Rosa, A.O. Os remanescentes faunísticos de um sítio arqueológico do Vale do Camaquã. Pesquisas Antropologia, n.63, 341-354. São Leopoldo : IAP, 2006e</t>
  </si>
  <si>
    <t>Rosa 2010</t>
  </si>
  <si>
    <t>Rosa, A. O. Arqueofauna de um sítio de ocupação pré-histórica guarani no município de Porto Alegre, Rio Grande do Sul. Pesquisas, Antropologia, n.68, 109–119, 2010.</t>
  </si>
  <si>
    <t>Schmitz et al 1990</t>
  </si>
  <si>
    <t>Schmitz, P. I., Artusi, L., Jacobus, A. L., Gazzaneo, M., Rogge, J. H., Martin, H. E., Baumhardt, G.  Uma Aldeia Guarani: Projeto Candelária, RS. Arqueologia do Rio Grande do Sul, Brasil. Documentos 04. São Leopoldo, Instituto Anchietano de Pesquisas, 1990.</t>
  </si>
  <si>
    <t>Schorr 1975</t>
  </si>
  <si>
    <t>Schorr, M. H. A. Abastecimento indígena na área alagadiça lacustre de Rio Grande, Rio Grande do Sul, Brasil. 1975. Associação Santanense Pró Ensino Superior (Cadernos 1). Sant'Ana do Livramento</t>
  </si>
  <si>
    <t>Sens 2020</t>
  </si>
  <si>
    <t>Sens, L. S. 2020. Pesca, Comida e Identidade: Um Estudo Zooarqueológico em Cerritos de Índio no Sul do Brasil. Universidade Federal de Pelotas(UFPel). Unpublished undergraduate thesis</t>
  </si>
  <si>
    <t>Silva 2017</t>
  </si>
  <si>
    <t>Silva, L.M.S. 2017. Captação de recursos numa paisagem sambaqueira do litoral meridional: o caso do sítio Mato Alto I, Santa Catarina. Universidade Federal de Sergipe. Unpublished undergraduate thesis.</t>
  </si>
  <si>
    <t>Silva-da-Silva and Rosa 2006</t>
  </si>
  <si>
    <t>Silva-da-Silva, G.O, Rosa, A.O. Restos faunísticos do sítio RS-LC-82 - uma pequena amostra. Pesquisas Antropologia, n.63, 219-222, 2006</t>
  </si>
  <si>
    <t>Silva-da-Silva, Lof and Schmitz 2006</t>
  </si>
  <si>
    <t>Silva-da-Silva, G.O, Löf, A.M., Schmitz, P.I. O sítio de pesca lacustre: RS-RG-49. Pesquisas Antropologia, n.63, 337-340, 2006</t>
  </si>
  <si>
    <t>Sousa 2011</t>
  </si>
  <si>
    <t>Sousa, V.L. de. Estudo zooarqueológico: a diversidade ictiológica no sambaqui Porto do Rio Vermelho II (SC-PRV-02), Ilha de Santa Catarina -Brasil. Instituto Politécnico de Tomar – Universidade de Trás-os-Montes e Alto Douro, 2011, unpublished MA dissertation.</t>
  </si>
  <si>
    <t>Sousa, Figueiredo and Bandeira 2014</t>
  </si>
  <si>
    <t>Sousa, V.L., Figueiredo, S.M, Bandeira, D.R. Estudo da Ictiofauna do Sambaqui Porto do Rio Vermelho II (SC-PRV-02), Ilha de Santa Catarina - Brasil. In.: Zocche, J.J., Campos, J.B., Almeira, N.J.O., Ricken, C. Arqueofauna e paisagem. Erechim - RS: HABILIS press, 2014. v. 1. 284p.</t>
  </si>
  <si>
    <t>Souza 2019</t>
  </si>
  <si>
    <t>Souza, E. C. S. de. 2019. Análise comparativa entre a biodiversidade de tubarões do sambaqui Enseada I e a fauna atual com base na identificação de restos faunísticos. Universidade Federal de Santa Catarina (UFSC). Unpublished undergraduate thesis</t>
  </si>
  <si>
    <r>
      <rPr>
        <rFont val="Calibri"/>
        <color theme="1"/>
        <sz val="11.0"/>
      </rPr>
      <t xml:space="preserve">Souza </t>
    </r>
    <r>
      <rPr>
        <rFont val="Calibri"/>
        <i/>
        <color theme="1"/>
        <sz val="11.0"/>
      </rPr>
      <t xml:space="preserve">et al </t>
    </r>
    <r>
      <rPr>
        <rFont val="Calibri"/>
        <color theme="1"/>
        <sz val="11.0"/>
      </rPr>
      <t>2011</t>
    </r>
  </si>
  <si>
    <t>Paraná, Santa Catarina and Rio Grande do Sul</t>
  </si>
  <si>
    <t>Souza R.C.C.L., Lima T.A. and Silva E.P., Conchas Marinhas de Sambaquis do Brasil, 2011, Technical Books Editora; Rio de Janeiro-RJ/Brazil.</t>
  </si>
  <si>
    <t>Teixeira 2006</t>
  </si>
  <si>
    <t>Teixeira, D.R. Arqueofauna do sítio SC-IÇ-06. Pesquisas Antropologia, n.63, p. 17-32. São Leopoldo : IAP, 2006.</t>
  </si>
  <si>
    <t>Toi 2012</t>
  </si>
  <si>
    <t>TOI, M. S. Análise Conquiológica do Sambaqui da Rua 13: Balneário de Bombas, Bombinhas, Santa Catarina, Brasil. Monogra)a (Graduação) - Curso de Ciências Biológicas, Unesc, Criciúma, 2012.</t>
  </si>
  <si>
    <t>Ulguim 2010</t>
  </si>
  <si>
    <t>Ulguim, P. F. Zooarqueologia e o estudo dos grupos construtores de cerritos: um estudo de caso no litoral da Laguna dos Patos - RS, sítio PT-02 Cerrito da Sotéia. Universidade Federal de Pelotas, 2010. Unpublished undergraduate thesis</t>
  </si>
  <si>
    <t>Ulguim 2018</t>
  </si>
  <si>
    <t>Ulguim, V. F. Espinhos, Esporões e Especulações: Análise Zooarqueológica do Cerrito PSG-02 Valverde, Pelotas-RS. Universidade Ferederal de Pelotas, 2018. Unpublished undergraduate thesis</t>
  </si>
  <si>
    <t>Villagran et al 2011</t>
  </si>
  <si>
    <t>Villagran, X. S., Klokler, D., Peixoto, S., DeBlasis, P., &amp; Giannini, P. C. F. Building coastal landscapes: Zooarchaeology and geoarchaeology of Brazilian shell mounds. Journal of Island and Coastal Archaeology, v. 6, n. 2, p. 211–234, 2011. https://doi.org/10.1080/15564894.2011.586087</t>
  </si>
  <si>
    <t>Zerger 2009</t>
  </si>
  <si>
    <t>Zerger L.J., Estudo Comparativo Entre Perfis dos Sambaquis Cubatão I e Espinheiros II em Joinville – Contribuições para a Interpretação da Utilização da Fauna. Instituto de Pós-graduação e Extensão, (IPGEX). 2009. Unpublished undergraduate thesys</t>
  </si>
  <si>
    <t>Nº</t>
  </si>
  <si>
    <t>Archaeological site</t>
  </si>
  <si>
    <t>State</t>
  </si>
  <si>
    <t>Biome</t>
  </si>
  <si>
    <t>Cultural Attribution</t>
  </si>
  <si>
    <t>Datum SIRGAS2000 (*approximate coordinate)</t>
  </si>
  <si>
    <t>Datum SIRGAS2000 Zone 22S (*approximate coordinate)</t>
  </si>
  <si>
    <t>Reference faunal studies (see SI2)</t>
  </si>
  <si>
    <t>Longitude</t>
  </si>
  <si>
    <t>Latitude</t>
  </si>
  <si>
    <t>Areias Grandes</t>
  </si>
  <si>
    <t>Atlantic Forest</t>
  </si>
  <si>
    <t>Sambaqui</t>
  </si>
  <si>
    <t>48°W 39' 48"</t>
  </si>
  <si>
    <t>26°S 23' 18"</t>
  </si>
  <si>
    <r>
      <rPr>
        <rFont val="Calibri"/>
        <color rgb="FF000000"/>
        <sz val="11.0"/>
      </rPr>
      <t xml:space="preserve">Souza </t>
    </r>
    <r>
      <rPr>
        <rFont val="Calibri"/>
        <color rgb="FF000000"/>
        <sz val="11.0"/>
      </rPr>
      <t xml:space="preserve">et al </t>
    </r>
    <r>
      <rPr>
        <rFont val="Calibri"/>
        <color rgb="FF000000"/>
        <sz val="11.0"/>
      </rPr>
      <t>2011</t>
    </r>
  </si>
  <si>
    <t>Areias Pequenas I</t>
  </si>
  <si>
    <t>48°W 41' 20"</t>
  </si>
  <si>
    <t>26°S 21' 54"</t>
  </si>
  <si>
    <r>
      <rPr>
        <rFont val="Calibri"/>
        <color rgb="FF000000"/>
        <sz val="11.0"/>
      </rPr>
      <t xml:space="preserve">Souza </t>
    </r>
    <r>
      <rPr>
        <rFont val="Calibri"/>
        <color rgb="FF000000"/>
        <sz val="11.0"/>
      </rPr>
      <t>et al</t>
    </r>
    <r>
      <rPr>
        <rFont val="Calibri"/>
        <color rgb="FF000000"/>
        <sz val="11.0"/>
      </rPr>
      <t xml:space="preserve"> 2011</t>
    </r>
  </si>
  <si>
    <t>Barra do Sul</t>
  </si>
  <si>
    <t>48°W 36' 32"</t>
  </si>
  <si>
    <t>26°S 27' 59"</t>
  </si>
  <si>
    <r>
      <rPr>
        <rFont val="Calibri"/>
        <color rgb="FF000000"/>
        <sz val="11.0"/>
      </rPr>
      <t xml:space="preserve">Souza </t>
    </r>
    <r>
      <rPr>
        <rFont val="Calibri"/>
        <color rgb="FF000000"/>
        <sz val="11.0"/>
      </rPr>
      <t>et al</t>
    </r>
    <r>
      <rPr>
        <rFont val="Calibri"/>
        <color rgb="FF000000"/>
        <sz val="11.0"/>
      </rPr>
      <t xml:space="preserve"> 2011</t>
    </r>
  </si>
  <si>
    <t>Bupeva I</t>
  </si>
  <si>
    <t>48°W 36' 21"</t>
  </si>
  <si>
    <t>26°S 26' 27"</t>
  </si>
  <si>
    <r>
      <rPr>
        <rFont val="Calibri"/>
        <color rgb="FF000000"/>
        <sz val="11.0"/>
      </rPr>
      <t xml:space="preserve">Souza </t>
    </r>
    <r>
      <rPr>
        <rFont val="Calibri"/>
        <color rgb="FF000000"/>
        <sz val="11.0"/>
      </rPr>
      <t>et al</t>
    </r>
    <r>
      <rPr>
        <rFont val="Calibri"/>
        <color rgb="FF000000"/>
        <sz val="11.0"/>
      </rPr>
      <t xml:space="preserve"> 2011</t>
    </r>
  </si>
  <si>
    <t>Bupeva II</t>
  </si>
  <si>
    <t>Sambaqui with ceramic</t>
  </si>
  <si>
    <t>48°W 36' 05"</t>
  </si>
  <si>
    <t>26°S 26' 50"</t>
  </si>
  <si>
    <t>Bandeira, 2004; 2015; Ferreira, 2017; Souza et al 2011; Bandeira et al 2018b</t>
  </si>
  <si>
    <t>Bupeva III</t>
  </si>
  <si>
    <t>48°W 36' 15"</t>
  </si>
  <si>
    <t>26°S 26' 26"</t>
  </si>
  <si>
    <r>
      <rPr>
        <rFont val="Calibri"/>
        <color rgb="FF000000"/>
        <sz val="11.0"/>
      </rPr>
      <t xml:space="preserve">Souza </t>
    </r>
    <r>
      <rPr>
        <rFont val="Calibri"/>
        <color rgb="FF000000"/>
        <sz val="11.0"/>
      </rPr>
      <t>et al</t>
    </r>
    <r>
      <rPr>
        <rFont val="Calibri"/>
        <color rgb="FF000000"/>
        <sz val="11.0"/>
      </rPr>
      <t xml:space="preserve"> 2011</t>
    </r>
  </si>
  <si>
    <t>Bupeva IV</t>
  </si>
  <si>
    <t>48°W 36' 14"</t>
  </si>
  <si>
    <t>26°S 26' 30"</t>
  </si>
  <si>
    <r>
      <rPr>
        <rFont val="Calibri"/>
        <color rgb="FF000000"/>
        <sz val="11.0"/>
      </rPr>
      <t xml:space="preserve">Souza </t>
    </r>
    <r>
      <rPr>
        <rFont val="Calibri"/>
        <color rgb="FF000000"/>
        <sz val="11.0"/>
      </rPr>
      <t>et al</t>
    </r>
    <r>
      <rPr>
        <rFont val="Calibri"/>
        <color rgb="FF000000"/>
        <sz val="11.0"/>
      </rPr>
      <t xml:space="preserve"> 2011</t>
    </r>
  </si>
  <si>
    <t>Bupeva V</t>
  </si>
  <si>
    <t>Souza et al 2011</t>
  </si>
  <si>
    <t>Bupeva VI</t>
  </si>
  <si>
    <t>48°W 36' 12"</t>
  </si>
  <si>
    <t>26°S 26' 52"</t>
  </si>
  <si>
    <t>Ferreira, 2017; Bandeira et al 2018b</t>
  </si>
  <si>
    <t>Bupeva VII</t>
  </si>
  <si>
    <t>48°W 36' 29"</t>
  </si>
  <si>
    <t>26°S 26' 33"</t>
  </si>
  <si>
    <t>Cacuruçu I</t>
  </si>
  <si>
    <t>48°W 38' 39"</t>
  </si>
  <si>
    <t>26°S 23' 11"</t>
  </si>
  <si>
    <r>
      <rPr>
        <rFont val="Calibri"/>
        <color rgb="FF000000"/>
        <sz val="11.0"/>
      </rPr>
      <t xml:space="preserve">Souza </t>
    </r>
    <r>
      <rPr>
        <rFont val="Calibri"/>
        <color rgb="FF000000"/>
        <sz val="11.0"/>
      </rPr>
      <t>et al</t>
    </r>
    <r>
      <rPr>
        <rFont val="Calibri"/>
        <color rgb="FF000000"/>
        <sz val="11.0"/>
      </rPr>
      <t xml:space="preserve"> 2011</t>
    </r>
  </si>
  <si>
    <t>Casa de Pedra</t>
  </si>
  <si>
    <t>48°W 33' 54"</t>
  </si>
  <si>
    <t>26°S 20' 16"</t>
  </si>
  <si>
    <t>Ferreira, 2017; Bandeira et al 2018a; Bandeira et al 2018b</t>
  </si>
  <si>
    <t>Conquista I</t>
  </si>
  <si>
    <t>48°W 40' 19"</t>
  </si>
  <si>
    <t>26°S 24' 43"</t>
  </si>
  <si>
    <t>Costeira</t>
  </si>
  <si>
    <t>48°W 37' 51"</t>
  </si>
  <si>
    <t>26°S 26' 20"</t>
  </si>
  <si>
    <r>
      <rPr>
        <rFont val="Calibri"/>
        <color rgb="FF000000"/>
        <sz val="11.0"/>
      </rPr>
      <t xml:space="preserve">Souza </t>
    </r>
    <r>
      <rPr>
        <rFont val="Calibri"/>
        <color rgb="FF000000"/>
        <sz val="11.0"/>
      </rPr>
      <t>et al</t>
    </r>
    <r>
      <rPr>
        <rFont val="Calibri"/>
        <color rgb="FF000000"/>
        <sz val="11.0"/>
      </rPr>
      <t xml:space="preserve"> 2011</t>
    </r>
  </si>
  <si>
    <t>Cubatão I</t>
  </si>
  <si>
    <t>48°W 46' 21"</t>
  </si>
  <si>
    <t>26°S 12' 14"</t>
  </si>
  <si>
    <t>Souza et al 2011; Fossile et al, 2019; Zerger, 2009</t>
  </si>
  <si>
    <t>Cubatãozinho</t>
  </si>
  <si>
    <t>48°W 46' 57"</t>
  </si>
  <si>
    <t>26°S 13' 21"</t>
  </si>
  <si>
    <r>
      <rPr>
        <rFont val="Calibri"/>
        <color rgb="FF000000"/>
        <sz val="11.0"/>
      </rPr>
      <t xml:space="preserve">Souza </t>
    </r>
    <r>
      <rPr>
        <rFont val="Calibri"/>
        <color rgb="FF000000"/>
        <sz val="11.0"/>
      </rPr>
      <t>et al</t>
    </r>
    <r>
      <rPr>
        <rFont val="Calibri"/>
        <color rgb="FF000000"/>
        <sz val="11.0"/>
      </rPr>
      <t xml:space="preserve"> 2011</t>
    </r>
  </si>
  <si>
    <t>Tiburtius</t>
  </si>
  <si>
    <t>48°W 47' 53"</t>
  </si>
  <si>
    <t>26°S 10' 04"</t>
  </si>
  <si>
    <r>
      <rPr>
        <rFont val="Calibri"/>
        <color rgb="FF000000"/>
        <sz val="11.0"/>
      </rPr>
      <t xml:space="preserve">Souza </t>
    </r>
    <r>
      <rPr>
        <rFont val="Calibri"/>
        <color rgb="FF000000"/>
        <sz val="11.0"/>
      </rPr>
      <t>et al</t>
    </r>
    <r>
      <rPr>
        <rFont val="Calibri"/>
        <color rgb="FF000000"/>
        <sz val="11.0"/>
      </rPr>
      <t xml:space="preserve"> 2011</t>
    </r>
  </si>
  <si>
    <t>Gamboa I</t>
  </si>
  <si>
    <t>48°W 38' 02"</t>
  </si>
  <si>
    <t>26°S 22' 04"</t>
  </si>
  <si>
    <r>
      <rPr>
        <rFont val="Calibri"/>
        <color rgb="FF000000"/>
        <sz val="11.0"/>
      </rPr>
      <t xml:space="preserve">Souza </t>
    </r>
    <r>
      <rPr>
        <rFont val="Calibri"/>
        <color rgb="FF000000"/>
        <sz val="11.0"/>
      </rPr>
      <t>et al</t>
    </r>
    <r>
      <rPr>
        <rFont val="Calibri"/>
        <color rgb="FF000000"/>
        <sz val="11.0"/>
      </rPr>
      <t xml:space="preserve"> 2011</t>
    </r>
  </si>
  <si>
    <t>Gamboa II</t>
  </si>
  <si>
    <t>48°W 38' 01"</t>
  </si>
  <si>
    <t>26°S 22' 06"</t>
  </si>
  <si>
    <t>Gamboa III</t>
  </si>
  <si>
    <t>48°W 37' 58"</t>
  </si>
  <si>
    <t>26°S 22' 07"</t>
  </si>
  <si>
    <t>Gamboa IV</t>
  </si>
  <si>
    <t>48°W 37' 44"</t>
  </si>
  <si>
    <t>26°S 22' 13"</t>
  </si>
  <si>
    <t>Enseada I</t>
  </si>
  <si>
    <t>48°W 29' 59"</t>
  </si>
  <si>
    <t>26°S 14' 02"</t>
  </si>
  <si>
    <t>Bandeira 1992; 2015; Souza et al 2011; Santos-de-Souza 2019</t>
  </si>
  <si>
    <t>Espinheiros II</t>
  </si>
  <si>
    <t>48°W 47' 34"</t>
  </si>
  <si>
    <t>26°S 17' 02"</t>
  </si>
  <si>
    <t>Figuti and Klökler 1996; Souza et al 2011; Zerger 2009; Castilho 2008</t>
  </si>
  <si>
    <t>Forte Marechal Luz</t>
  </si>
  <si>
    <t>48°W 31' 56"</t>
  </si>
  <si>
    <t>26°S 09' 56"</t>
  </si>
  <si>
    <t>Ilha dos Barcos I</t>
  </si>
  <si>
    <t>48°W 43' 19"</t>
  </si>
  <si>
    <t>26°S 20' 05"</t>
  </si>
  <si>
    <t>Ilha dos Barcos II</t>
  </si>
  <si>
    <t>48°W 43' 01"</t>
  </si>
  <si>
    <t>26°S 19' 58"</t>
  </si>
  <si>
    <t>Ilha dos Espinheiros II</t>
  </si>
  <si>
    <t>48°W 46' 44"</t>
  </si>
  <si>
    <t>26°S 17' 30"</t>
  </si>
  <si>
    <r>
      <rPr>
        <rFont val="Calibri"/>
        <color rgb="FF000000"/>
        <sz val="11.0"/>
      </rPr>
      <t xml:space="preserve">Benz, 2000; Souza </t>
    </r>
    <r>
      <rPr>
        <rFont val="Calibri"/>
        <color rgb="FF000000"/>
        <sz val="11.0"/>
      </rPr>
      <t>et al</t>
    </r>
    <r>
      <rPr>
        <rFont val="Calibri"/>
        <color rgb="FF000000"/>
        <sz val="11.0"/>
      </rPr>
      <t xml:space="preserve"> 2011; Bibow, 1997.</t>
    </r>
  </si>
  <si>
    <t>Itacoara</t>
  </si>
  <si>
    <t>48°W 51' 42"</t>
  </si>
  <si>
    <t>26°S 24' 11"</t>
  </si>
  <si>
    <t>Bandeira 2004; 2015; Bandeira et al 2013</t>
  </si>
  <si>
    <t>Lagoa do Acarai I</t>
  </si>
  <si>
    <t>48°W 32' 48"</t>
  </si>
  <si>
    <t>26°S 17' 23"</t>
  </si>
  <si>
    <t>Ferreira 2017; Bandeira et al 2018b</t>
  </si>
  <si>
    <t>Lagoa do Acarai III</t>
  </si>
  <si>
    <t>26°S 17' 24"</t>
  </si>
  <si>
    <t>Lagoa do Acarai VII</t>
  </si>
  <si>
    <t>48°W 32' 22"</t>
  </si>
  <si>
    <t>26°S 16' 44"</t>
  </si>
  <si>
    <t>Lagoa do Acarai VIII</t>
  </si>
  <si>
    <t>48°W 32' 32"</t>
  </si>
  <si>
    <t>26°S 16' 59"</t>
  </si>
  <si>
    <t>Lagoa do Acarai IX</t>
  </si>
  <si>
    <t>26°S 17' 05"</t>
  </si>
  <si>
    <t>Lagoa do Acarai V</t>
  </si>
  <si>
    <t>48°W 32' 27"</t>
  </si>
  <si>
    <t>26°S 16' 52"</t>
  </si>
  <si>
    <t>Lagoa do Acarai VI</t>
  </si>
  <si>
    <t>48°W 32' 19"</t>
  </si>
  <si>
    <t>26°S 17' 14"</t>
  </si>
  <si>
    <t>Linguado I</t>
  </si>
  <si>
    <t>48°W 39' 52"</t>
  </si>
  <si>
    <t>26°S 21' 50"</t>
  </si>
  <si>
    <t>Linguado II</t>
  </si>
  <si>
    <t>48°W 39' 44"</t>
  </si>
  <si>
    <t>26°S 21' 45"</t>
  </si>
  <si>
    <t>Moretinha</t>
  </si>
  <si>
    <t>48°W 39' 35"</t>
  </si>
  <si>
    <t>26°S 21' 26"</t>
  </si>
  <si>
    <t>Morro do Ouro</t>
  </si>
  <si>
    <t>48°W 49' 38"</t>
  </si>
  <si>
    <t>26°S 18' 52"</t>
  </si>
  <si>
    <t>Souza et al 2011; Bibow 1997; Castilho 2008</t>
  </si>
  <si>
    <t>Pêreque Praia Grande</t>
  </si>
  <si>
    <t>48°W 36' 24"</t>
  </si>
  <si>
    <t>26°S 24' 12"</t>
  </si>
  <si>
    <t>Pernambuco</t>
  </si>
  <si>
    <t>48°W 40' 05"</t>
  </si>
  <si>
    <t>26°S 22' 53"</t>
  </si>
  <si>
    <t>Sambaqui da Ribeira</t>
  </si>
  <si>
    <t>48°W 41' 37"</t>
  </si>
  <si>
    <t>26°S 19' 39"</t>
  </si>
  <si>
    <t>Porto do Rei I</t>
  </si>
  <si>
    <t>48°W 37' 02"</t>
  </si>
  <si>
    <t>26°S 23' 42"</t>
  </si>
  <si>
    <t>Porto do Rei II</t>
  </si>
  <si>
    <t>48°W 36' 52"</t>
  </si>
  <si>
    <t>26°S 23' 51"</t>
  </si>
  <si>
    <t>Sambaqui nº 42</t>
  </si>
  <si>
    <t>48°W 49' 23"</t>
  </si>
  <si>
    <t>26°S 19' 07"</t>
  </si>
  <si>
    <t>Porto Grande</t>
  </si>
  <si>
    <t>48°W 45' 02"</t>
  </si>
  <si>
    <t>26°S 24' 49"</t>
  </si>
  <si>
    <t>Praia do Ervino I</t>
  </si>
  <si>
    <t>48°W 35' 49"</t>
  </si>
  <si>
    <t>26°S 24' 51"</t>
  </si>
  <si>
    <t>Praia Grande I</t>
  </si>
  <si>
    <t>48°W 35' 52"</t>
  </si>
  <si>
    <t>26°S 24' 27"</t>
  </si>
  <si>
    <t>Praia Grande II</t>
  </si>
  <si>
    <t>48°W 34' 21"</t>
  </si>
  <si>
    <t>26°S 21' 58"</t>
  </si>
  <si>
    <t>Praia Grande III</t>
  </si>
  <si>
    <t>48°W 34' 18"</t>
  </si>
  <si>
    <t>26°S 21' 56"</t>
  </si>
  <si>
    <t>Praia Grande IV</t>
  </si>
  <si>
    <t>48°W 33' 40"</t>
  </si>
  <si>
    <t>26°S 19' 57"</t>
  </si>
  <si>
    <t>Praia Grande VI</t>
  </si>
  <si>
    <t>48°W 33' 45"</t>
  </si>
  <si>
    <t>26°S 19' 48"</t>
  </si>
  <si>
    <t>Praia Grande VII</t>
  </si>
  <si>
    <t>48°W 33' 35"</t>
  </si>
  <si>
    <t>26°S 18' 49"</t>
  </si>
  <si>
    <t>Praia Grande IX</t>
  </si>
  <si>
    <t>48°W 33' 28"</t>
  </si>
  <si>
    <t>26°S 19' 16"</t>
  </si>
  <si>
    <t>Rio Parati I</t>
  </si>
  <si>
    <t>48°W 45' 15"</t>
  </si>
  <si>
    <t>Rio Parati II</t>
  </si>
  <si>
    <t>48°W 45' 12"</t>
  </si>
  <si>
    <t>26°S 23' 12"</t>
  </si>
  <si>
    <t>Rio Parati III</t>
  </si>
  <si>
    <t>48°W 44' 36"</t>
  </si>
  <si>
    <t>26°S 22' 45"</t>
  </si>
  <si>
    <t>Rio Parati IV</t>
  </si>
  <si>
    <t>48°W 44' 16"</t>
  </si>
  <si>
    <t>26°S 22' 23"</t>
  </si>
  <si>
    <t>Rio Pereque</t>
  </si>
  <si>
    <t>48°W 38' 46"</t>
  </si>
  <si>
    <t>26°S 27' 48"</t>
  </si>
  <si>
    <t>Rio Pinheiros I</t>
  </si>
  <si>
    <t>26°S 25' 08"</t>
  </si>
  <si>
    <t>Rio Pinheiros II</t>
  </si>
  <si>
    <t>48°W 38' 07"</t>
  </si>
  <si>
    <t>26°S 25' 23"</t>
  </si>
  <si>
    <t>Rio Velho I</t>
  </si>
  <si>
    <t>48°W 47' 01"</t>
  </si>
  <si>
    <t>26°S 18' 33"</t>
  </si>
  <si>
    <t>Rio Velho II</t>
  </si>
  <si>
    <t>48°W 47' 14"</t>
  </si>
  <si>
    <t>26°S 18' 51"</t>
  </si>
  <si>
    <t>Praia Grande XI</t>
  </si>
  <si>
    <t>48°W 34' 43"</t>
  </si>
  <si>
    <t>26°S 22' 27"</t>
  </si>
  <si>
    <t>Ilha do Gado II</t>
  </si>
  <si>
    <t>48°W 46' 46"</t>
  </si>
  <si>
    <t>26°S 15' 35"</t>
  </si>
  <si>
    <t>Ilha dos Espinheiros I</t>
  </si>
  <si>
    <t>48°W 47' 10"</t>
  </si>
  <si>
    <t>26°S 17' 06"</t>
  </si>
  <si>
    <t>Ilha dos Espinheiros III</t>
  </si>
  <si>
    <t>48°W 46' 23"</t>
  </si>
  <si>
    <t>26°S 16' 27"</t>
  </si>
  <si>
    <t>Souza et al  2011; Bibow 1997</t>
  </si>
  <si>
    <t>Ilha dos Espinheiros IV</t>
  </si>
  <si>
    <t>48°W 46' 48"</t>
  </si>
  <si>
    <t>26°S 16' 35"</t>
  </si>
  <si>
    <t>Morro do Amaral I</t>
  </si>
  <si>
    <t>48°W 46' 26"</t>
  </si>
  <si>
    <t>26°S 18' 21"</t>
  </si>
  <si>
    <t>Morro do Amaral II</t>
  </si>
  <si>
    <t>26°S 18' 39"</t>
  </si>
  <si>
    <t>Lagoa do Saguaçu</t>
  </si>
  <si>
    <t>48°W 47' 44"</t>
  </si>
  <si>
    <t>26°S 18' 26"</t>
  </si>
  <si>
    <t>Cubatão II</t>
  </si>
  <si>
    <t>48°W 46' 47"</t>
  </si>
  <si>
    <t>26°S 12' 12"</t>
  </si>
  <si>
    <t>Cubatão III</t>
  </si>
  <si>
    <t>48°W 46' 55"</t>
  </si>
  <si>
    <t>26°S 12' 16"</t>
  </si>
  <si>
    <t>Cubatão IV</t>
  </si>
  <si>
    <t>48°W 46' 22"</t>
  </si>
  <si>
    <t>26°S 12' 55"</t>
  </si>
  <si>
    <t>Fazendinha</t>
  </si>
  <si>
    <t>48°W 44' 27"</t>
  </si>
  <si>
    <t>26°S 17' 49"</t>
  </si>
  <si>
    <t>Gravatá</t>
  </si>
  <si>
    <t>48°W 45' 41"</t>
  </si>
  <si>
    <t>Guanabara I</t>
  </si>
  <si>
    <t>Ilha do Gado I</t>
  </si>
  <si>
    <t>48°W 46' 42"</t>
  </si>
  <si>
    <t>26°S 15' 31"</t>
  </si>
  <si>
    <t>Ilha do Gado III</t>
  </si>
  <si>
    <t>48°W 46' 33"</t>
  </si>
  <si>
    <t>26°S 15' 32"</t>
  </si>
  <si>
    <t>Ilha do Gado IV</t>
  </si>
  <si>
    <t>26°S 16' 02"</t>
  </si>
  <si>
    <t>Ilha do Mel I</t>
  </si>
  <si>
    <t>48°W 43' 53"</t>
  </si>
  <si>
    <t>26°S 18' 50"</t>
  </si>
  <si>
    <t>Ilha do Mel II</t>
  </si>
  <si>
    <t>48°W 44' 13"</t>
  </si>
  <si>
    <t>26°S 18' 43"</t>
  </si>
  <si>
    <t>Ilha do Mel III</t>
  </si>
  <si>
    <t>48°W 43' 45"</t>
  </si>
  <si>
    <t>26°S 18' 47"</t>
  </si>
  <si>
    <t>Ipiranga</t>
  </si>
  <si>
    <t>48°W 45' 07"</t>
  </si>
  <si>
    <t>26°S 17' 53"</t>
  </si>
  <si>
    <t>Ponta das Palmas</t>
  </si>
  <si>
    <t>48°W 45' 42"</t>
  </si>
  <si>
    <t>26°S 12' 10"</t>
  </si>
  <si>
    <t>Ribeirão do Cubatão</t>
  </si>
  <si>
    <t>48°W 48' 22"</t>
  </si>
  <si>
    <t>26°S 12' 06"</t>
  </si>
  <si>
    <t>Rio Comprido</t>
  </si>
  <si>
    <t>48°W 48' 26"</t>
  </si>
  <si>
    <t>26°S 16' 34"</t>
  </si>
  <si>
    <t>Rio das Ostras</t>
  </si>
  <si>
    <t>48°W 48' 01"</t>
  </si>
  <si>
    <t>26°S 09' 36"</t>
  </si>
  <si>
    <t>Rio do Riacho</t>
  </si>
  <si>
    <t>48°W 45' 28"</t>
  </si>
  <si>
    <t>26°S 19' 03"</t>
  </si>
  <si>
    <t>Rio Fagundes</t>
  </si>
  <si>
    <t>48°W 48' 40"</t>
  </si>
  <si>
    <t>26°S 10' 07"</t>
  </si>
  <si>
    <t>Rio Ferreira</t>
  </si>
  <si>
    <t>48°W 48' 38"</t>
  </si>
  <si>
    <t>26°S 08' 53"</t>
  </si>
  <si>
    <t>Rio Pirabeiraba</t>
  </si>
  <si>
    <t>26°S 08' 40"</t>
  </si>
  <si>
    <t>Rio Sambaqui</t>
  </si>
  <si>
    <t>48°W 47' 33"</t>
  </si>
  <si>
    <t>26°S 09' 50"</t>
  </si>
  <si>
    <t>Rua Guaíra</t>
  </si>
  <si>
    <t>48°W 48' 31"</t>
  </si>
  <si>
    <t>26°S 15' 07"</t>
  </si>
  <si>
    <t>Vila da Gloria III</t>
  </si>
  <si>
    <t>48°W 39' 38"</t>
  </si>
  <si>
    <t>Cacuruçu II</t>
  </si>
  <si>
    <t>48°W 38' 48"</t>
  </si>
  <si>
    <t>26°S 23' 17"</t>
  </si>
  <si>
    <t>Cacuruçu III</t>
  </si>
  <si>
    <t>48°W 38' 38"</t>
  </si>
  <si>
    <t>26°S 23' 15"</t>
  </si>
  <si>
    <t>Vila da Gloria II (da Fábrica)</t>
  </si>
  <si>
    <t>48°W 39' 36"</t>
  </si>
  <si>
    <t>Morro do Amaral III</t>
  </si>
  <si>
    <t>48°W 46' 29"</t>
  </si>
  <si>
    <t>Morro do Amaral IV</t>
  </si>
  <si>
    <t>48°W 46' 14"</t>
  </si>
  <si>
    <t>26°S 17' 55"</t>
  </si>
  <si>
    <t>Guanabara II</t>
  </si>
  <si>
    <t>48°W 49' 32"</t>
  </si>
  <si>
    <t>26°S 19' 05"</t>
  </si>
  <si>
    <t>Rio Bucuruiuma</t>
  </si>
  <si>
    <t>48°W 48' 12"</t>
  </si>
  <si>
    <t>26°S 08' 43"</t>
  </si>
  <si>
    <t>Rua 13</t>
  </si>
  <si>
    <t>48°W 30' 28"</t>
  </si>
  <si>
    <t>27°S 08' 38"</t>
  </si>
  <si>
    <t>Ricken et al 2014; Cardoso 2011; Toi 2012</t>
  </si>
  <si>
    <t>Sambaqui do Papagaio</t>
  </si>
  <si>
    <t>48°W 30' 23"</t>
  </si>
  <si>
    <t>27°S 08' 39"</t>
  </si>
  <si>
    <t>Porto do Rio Vermelho I</t>
  </si>
  <si>
    <t>48°W 26' 04"</t>
  </si>
  <si>
    <t>27°S 31' 56"</t>
  </si>
  <si>
    <t>Castilho 2008; Castilho and Simões-Lopes 2001</t>
  </si>
  <si>
    <t>Porto do Rio Vermelho II</t>
  </si>
  <si>
    <t>48°W 25' 25"</t>
  </si>
  <si>
    <t>27°S 31' 24"</t>
  </si>
  <si>
    <t>Sousa 2011; Sousa, Figueiredo and Bandeira 2014; Ramos-Junior 2011</t>
  </si>
  <si>
    <t>Laranjeiras I</t>
  </si>
  <si>
    <t>48°W 35' 28"</t>
  </si>
  <si>
    <t>26°S 59' 51"</t>
  </si>
  <si>
    <t>Pântano do Sul I</t>
  </si>
  <si>
    <t>27°S 46' 59"</t>
  </si>
  <si>
    <t>Armação do Sul</t>
  </si>
  <si>
    <t>Sambaqui and Historical</t>
  </si>
  <si>
    <t>48°W 30' 08"</t>
  </si>
  <si>
    <t>27°S 45' 04"</t>
  </si>
  <si>
    <t>Rio do Meio</t>
  </si>
  <si>
    <t>48°W 29' 58"</t>
  </si>
  <si>
    <t>27°S 26' 25"</t>
  </si>
  <si>
    <t>Gilson and Lessa 2018a; 2018b; 2019; Mayer 2017; Mayer et al 2022; Castilho and Simões-Lopes 2001</t>
  </si>
  <si>
    <t>Galheta IV</t>
  </si>
  <si>
    <t>Taquara/Itararé</t>
  </si>
  <si>
    <t>48°W 47' 19"</t>
  </si>
  <si>
    <t>28°S 33' 59"</t>
  </si>
  <si>
    <t>Jabuticabeira II</t>
  </si>
  <si>
    <t>48°W 57' 37"</t>
  </si>
  <si>
    <t>28°S 35' 32"</t>
  </si>
  <si>
    <t>Gaspar, Klokler, DeBlasis 2011; Villagran et al 2011; Klokler 2001; Klokler 2008; Klokler et al 2010; Klokler 2017; Klokler 2020</t>
  </si>
  <si>
    <t>Mato Alto I</t>
  </si>
  <si>
    <t>48°W 58' 07"</t>
  </si>
  <si>
    <t>28°S 31' 56"</t>
  </si>
  <si>
    <t>Macley 2017</t>
  </si>
  <si>
    <t>Encantada III</t>
  </si>
  <si>
    <t>48°W 54' 32"</t>
  </si>
  <si>
    <t>28°S 37' 31"</t>
  </si>
  <si>
    <t>Villagran et al 2011; Klokler et al 2010</t>
  </si>
  <si>
    <t>Barra Velha (SC-IÇ-01)</t>
  </si>
  <si>
    <t>---</t>
  </si>
  <si>
    <t>49°W 18' 03"</t>
  </si>
  <si>
    <t>28°S 52' 18"</t>
  </si>
  <si>
    <t>665709 *</t>
  </si>
  <si>
    <t>6805031 *</t>
  </si>
  <si>
    <t>Rincão (SC-IÇ-06)</t>
  </si>
  <si>
    <t>49°W 15' 48"</t>
  </si>
  <si>
    <t>28°S 50' 32"</t>
  </si>
  <si>
    <t>669429 *</t>
  </si>
  <si>
    <t>6808243 *</t>
  </si>
  <si>
    <t>Rosa 2006a; Teixeira 2006</t>
  </si>
  <si>
    <t>Laranjeiras II</t>
  </si>
  <si>
    <t>Barra do Rio Papaquara</t>
  </si>
  <si>
    <t>48°W 29' 28"</t>
  </si>
  <si>
    <t>27°S 27' 52"</t>
  </si>
  <si>
    <t>747930 *</t>
  </si>
  <si>
    <t>6959602 *</t>
  </si>
  <si>
    <t>Canasvieiras</t>
  </si>
  <si>
    <t>48°W 27' 47"</t>
  </si>
  <si>
    <t>27°S 26' 34"</t>
  </si>
  <si>
    <t>Canto dos Araçás</t>
  </si>
  <si>
    <t>48°W 27' 42"</t>
  </si>
  <si>
    <t>27°S 35' 15"</t>
  </si>
  <si>
    <t>Rio Tavares III</t>
  </si>
  <si>
    <t>48°W 30' 04"</t>
  </si>
  <si>
    <t>27°S 39' 41"</t>
  </si>
  <si>
    <t>Lagoinha (de Ponta das Canas I)</t>
  </si>
  <si>
    <t>48°W 25' 10"</t>
  </si>
  <si>
    <t>27°S 23' 17"</t>
  </si>
  <si>
    <t>Ponta das Almas</t>
  </si>
  <si>
    <t>48°W 27' 34"</t>
  </si>
  <si>
    <t>27°S 35' 43"</t>
  </si>
  <si>
    <t>Ponta das Canas I</t>
  </si>
  <si>
    <t>48°W 25' 56"</t>
  </si>
  <si>
    <t>27°S 23' 39"</t>
  </si>
  <si>
    <t>Ponta dos Limões I</t>
  </si>
  <si>
    <t>48°W 32' 40"</t>
  </si>
  <si>
    <t>27°S 36' 59"</t>
  </si>
  <si>
    <t>Praia da Tapera (Tapera I)</t>
  </si>
  <si>
    <t>Sambaqui with Itararé ceramic and Guarani</t>
  </si>
  <si>
    <t>48°W 34' 11"</t>
  </si>
  <si>
    <t>27°S 41' 15"</t>
  </si>
  <si>
    <t>Rio do Braz</t>
  </si>
  <si>
    <t>48°W 26' 55"</t>
  </si>
  <si>
    <t>27°S 25' 38"</t>
  </si>
  <si>
    <t>Rio Lessa (Ponta do Lessa I)</t>
  </si>
  <si>
    <t>48°W 31' 37"</t>
  </si>
  <si>
    <t>27°S 34' 22"</t>
  </si>
  <si>
    <t>Base Aérea I</t>
  </si>
  <si>
    <t>48°W 34' 12"</t>
  </si>
  <si>
    <t>27°S 40' 29"</t>
  </si>
  <si>
    <t>da Ressacada (Carianos II)</t>
  </si>
  <si>
    <t>48°W 32' 03"</t>
  </si>
  <si>
    <t>27°S 39' 56"</t>
  </si>
  <si>
    <t>Sambaqui nº 12 (Praia Grande I ?)</t>
  </si>
  <si>
    <t>48°W 25' 13"</t>
  </si>
  <si>
    <t>27°S 31' 40"</t>
  </si>
  <si>
    <t>Ilha Maria Francisca (Ponta das Flechas)</t>
  </si>
  <si>
    <t>48°W 33' 56"</t>
  </si>
  <si>
    <t>27°S 41' 52"</t>
  </si>
  <si>
    <t>Sao João do Rio Vermelho I</t>
  </si>
  <si>
    <t>27°S 30' 42"</t>
  </si>
  <si>
    <t>Sambaqui Balsinha I</t>
  </si>
  <si>
    <t>48°W 43' 49"</t>
  </si>
  <si>
    <t>28°S 10' 45"</t>
  </si>
  <si>
    <t xml:space="preserve">Sambaqui de Araçatuba </t>
  </si>
  <si>
    <t>48°W 42' 01"</t>
  </si>
  <si>
    <t>28°S 07' 01"</t>
  </si>
  <si>
    <t>725899 *</t>
  </si>
  <si>
    <t>6887713 *</t>
  </si>
  <si>
    <t>Baú Baixo I</t>
  </si>
  <si>
    <t>48°W 49' 50"</t>
  </si>
  <si>
    <t>26°S 53' 16"</t>
  </si>
  <si>
    <t>715485 *</t>
  </si>
  <si>
    <t>7024149 *</t>
  </si>
  <si>
    <t>Campo Bom</t>
  </si>
  <si>
    <t>49°W 04' 10"</t>
  </si>
  <si>
    <t>28°S 43' 27"</t>
  </si>
  <si>
    <t>688541 *</t>
  </si>
  <si>
    <t>6821061 *</t>
  </si>
  <si>
    <t>Garopaba do Sul</t>
  </si>
  <si>
    <t>48°W 53' 34"</t>
  </si>
  <si>
    <t>28°S 37' 32"</t>
  </si>
  <si>
    <t>Ilhota da Ponta do Morro II</t>
  </si>
  <si>
    <t>49°W 00' 06"</t>
  </si>
  <si>
    <t>28°S 35' 12"</t>
  </si>
  <si>
    <t>(Lagoa da) Figueirinha IV</t>
  </si>
  <si>
    <t>49°W 03' 45"</t>
  </si>
  <si>
    <t>28°S 40' 07"</t>
  </si>
  <si>
    <t>(Lagoa da) Figueirinha V</t>
  </si>
  <si>
    <t>48°W 58' 32"</t>
  </si>
  <si>
    <t>28°S 40' 11"</t>
  </si>
  <si>
    <t>Porto Vieira (I)</t>
  </si>
  <si>
    <t>28°S 35' 42"</t>
  </si>
  <si>
    <t>Cabeçuda</t>
  </si>
  <si>
    <t>48°W 49' 47"</t>
  </si>
  <si>
    <t>28°S 26' 24"</t>
  </si>
  <si>
    <t>Ponta do Perrexil I</t>
  </si>
  <si>
    <t>48°W 47' 39"</t>
  </si>
  <si>
    <t>28°S 21' 40"</t>
  </si>
  <si>
    <t>716187 *</t>
  </si>
  <si>
    <t>6860824 *</t>
  </si>
  <si>
    <t>Ponta do Perrexil II</t>
  </si>
  <si>
    <t>48°W 47' 36"</t>
  </si>
  <si>
    <t>28°S 21' 39"</t>
  </si>
  <si>
    <t>716260 *</t>
  </si>
  <si>
    <t>6860859 *</t>
  </si>
  <si>
    <t>Ponta do Maruim</t>
  </si>
  <si>
    <t>27°S 38' 25"</t>
  </si>
  <si>
    <t>733308 *</t>
  </si>
  <si>
    <t>6940413 *</t>
  </si>
  <si>
    <t>Sambaqui do Salto</t>
  </si>
  <si>
    <t>49°W 07' 49"</t>
  </si>
  <si>
    <t>28°S 33' 33"</t>
  </si>
  <si>
    <t>682884 *</t>
  </si>
  <si>
    <t>6839427 *</t>
  </si>
  <si>
    <t>Congonhas I</t>
  </si>
  <si>
    <t>49°W 00' 30"</t>
  </si>
  <si>
    <t>28°S 31' 32"</t>
  </si>
  <si>
    <t>Sambaqui Praia do Paraíso (RS-AS-01)</t>
  </si>
  <si>
    <t>49°W 48' 34"</t>
  </si>
  <si>
    <t>29°S 26' 36"</t>
  </si>
  <si>
    <t>Ricken et al 2016; Ricken 2015</t>
  </si>
  <si>
    <t>Sangão (RS-S-327)</t>
  </si>
  <si>
    <t>Umbu</t>
  </si>
  <si>
    <t>50°W 33' 45"</t>
  </si>
  <si>
    <t>29°S 46' 22"</t>
  </si>
  <si>
    <t>Ricken 2015; Jacobus and Rosa 2013</t>
  </si>
  <si>
    <t>Deobaldino (RS-S-395)</t>
  </si>
  <si>
    <t>50°W 29' 09"</t>
  </si>
  <si>
    <t>29°S 45' 39"</t>
  </si>
  <si>
    <t>RS-71-C</t>
  </si>
  <si>
    <t>Pampa</t>
  </si>
  <si>
    <t>Guarani</t>
  </si>
  <si>
    <t>51°W 09' 56"</t>
  </si>
  <si>
    <t>30°S 15' 50"</t>
  </si>
  <si>
    <t>Nilton Dutra (RS-LC-42)</t>
  </si>
  <si>
    <t>Cerrito</t>
  </si>
  <si>
    <t>50°W 51' 28"</t>
  </si>
  <si>
    <t>31°S 00' 30"</t>
  </si>
  <si>
    <t>Bager-Junior 2013; Calippo 2000</t>
  </si>
  <si>
    <t>Farol do Capão da Marca (RS-LC-16)</t>
  </si>
  <si>
    <t>51°W 09' 37"</t>
  </si>
  <si>
    <t>31°S 19' 10"</t>
  </si>
  <si>
    <t>Ondina Brasil (RS-LC-21)</t>
  </si>
  <si>
    <t>50°W 55' 32"</t>
  </si>
  <si>
    <t>31°S 01' 28"</t>
  </si>
  <si>
    <t>Capão d'Areia (RS-LC-59)</t>
  </si>
  <si>
    <t>51°W 12' 27"</t>
  </si>
  <si>
    <t>31°S 30' 20"</t>
  </si>
  <si>
    <t>Calippo 2000; Souza et al 2011</t>
  </si>
  <si>
    <t>RS-LS-11</t>
  </si>
  <si>
    <t>52°W 15' 37"</t>
  </si>
  <si>
    <t>31°S 51' 19"</t>
  </si>
  <si>
    <t>Chim 2013; 2016</t>
  </si>
  <si>
    <t>Dalpiaz (RS-LN-1)</t>
  </si>
  <si>
    <t>50°W 18' 58"</t>
  </si>
  <si>
    <t>29°S 32' 16"</t>
  </si>
  <si>
    <t>Itapeva (RS-LN-201)</t>
  </si>
  <si>
    <t>49°W 45' 33"</t>
  </si>
  <si>
    <t>29°S 23' 03"</t>
  </si>
  <si>
    <t>Hilbert 2011; Souza et al 2011</t>
  </si>
  <si>
    <t>Recreio (RS-LII-18)</t>
  </si>
  <si>
    <t>49°W 47' 12"</t>
  </si>
  <si>
    <t>29°S 24' 42"</t>
  </si>
  <si>
    <t>Dorva (RS-LII-43)</t>
  </si>
  <si>
    <t>49°W 52' 45"</t>
  </si>
  <si>
    <t>29°S 25' 30"</t>
  </si>
  <si>
    <t>Cerrito da Sotéia (RS-PT-02)</t>
  </si>
  <si>
    <t>52°W 01' 01"</t>
  </si>
  <si>
    <t>31°S 37' 30"</t>
  </si>
  <si>
    <t>Cerrito Valverde (RS-PSG-02)</t>
  </si>
  <si>
    <t>52°W 14' 05"</t>
  </si>
  <si>
    <t>31°S 46' 44"</t>
  </si>
  <si>
    <t>RS-LC-81</t>
  </si>
  <si>
    <t>50°W 19' 52"</t>
  </si>
  <si>
    <t>30°S 23' 02"</t>
  </si>
  <si>
    <t>Rosa 2006b; Souza et al 2011</t>
  </si>
  <si>
    <t>RS-LC-86</t>
  </si>
  <si>
    <t>Guarani (?)</t>
  </si>
  <si>
    <t>50°W 20' 55"</t>
  </si>
  <si>
    <t>30°S 21' 43"</t>
  </si>
  <si>
    <t>RS-LC-87</t>
  </si>
  <si>
    <t>50°W 20' 57"</t>
  </si>
  <si>
    <t>30°S 21' 41"</t>
  </si>
  <si>
    <t>RS-LC-90</t>
  </si>
  <si>
    <t>50°W 21' 01"</t>
  </si>
  <si>
    <t>30°S 23' 53"</t>
  </si>
  <si>
    <t>RS-LC-92</t>
  </si>
  <si>
    <t>50°W 21' 11"</t>
  </si>
  <si>
    <t>RS-LC-96</t>
  </si>
  <si>
    <t>50°W 28' 41"</t>
  </si>
  <si>
    <t>30°S 22' 08"</t>
  </si>
  <si>
    <t>Rosa 2006c; Souza et al 2011</t>
  </si>
  <si>
    <t>Camping (RS-PS-02)</t>
  </si>
  <si>
    <t>52°W 10' 48"</t>
  </si>
  <si>
    <t>31°S 42' 37"</t>
  </si>
  <si>
    <t>Totó (RS-PS-03)</t>
  </si>
  <si>
    <t>52°W 11' 48"</t>
  </si>
  <si>
    <t>31°S 43' 11"</t>
  </si>
  <si>
    <t>RS-PSG-07</t>
  </si>
  <si>
    <t>31°S 46' 46"</t>
  </si>
  <si>
    <t>Sens 2020; Milheira et al 2016</t>
  </si>
  <si>
    <t>Bacopari (RS-LC-97)</t>
  </si>
  <si>
    <t>Sambaqui with ceramic Taquara-Itararé and Guarani</t>
  </si>
  <si>
    <t>50°W 23' 00"</t>
  </si>
  <si>
    <t>30°S 30' 05"</t>
  </si>
  <si>
    <t>Brentano, Rosa and Schmitz 2006; Souza et al 2011</t>
  </si>
  <si>
    <t>RS-LC-82</t>
  </si>
  <si>
    <t>50°W 19' 56"</t>
  </si>
  <si>
    <t>30°S 23' 07"</t>
  </si>
  <si>
    <t>Silva-da-Silva and Rosa 2006; Souza et al 2011</t>
  </si>
  <si>
    <t>RS-LC-80</t>
  </si>
  <si>
    <t>50°W 19' 48"</t>
  </si>
  <si>
    <t>30°S 22' 59"</t>
  </si>
  <si>
    <t>Rosa 2006d; Souza et al 2011</t>
  </si>
  <si>
    <t>RS-RG-48</t>
  </si>
  <si>
    <t>Vieira</t>
  </si>
  <si>
    <t>52°W 15' 42"</t>
  </si>
  <si>
    <t>31°S 49' 40"</t>
  </si>
  <si>
    <t>380595 *</t>
  </si>
  <si>
    <t>6477961 *</t>
  </si>
  <si>
    <t>Oliveira 2006; Schorr 1975</t>
  </si>
  <si>
    <t>RS-RG-49</t>
  </si>
  <si>
    <t>Cerrito and Vieira, Guarani</t>
  </si>
  <si>
    <t>52°W 15' 33"</t>
  </si>
  <si>
    <t>31°S 50' 55"</t>
  </si>
  <si>
    <t>380869 *</t>
  </si>
  <si>
    <t>6475642 *</t>
  </si>
  <si>
    <t>Silva-da-Silva, Lof and Schmitz 2006; Schorr 1975</t>
  </si>
  <si>
    <t>Cerrito 1A (Banhado do Colégio)</t>
  </si>
  <si>
    <t>Cerrito and Vieira</t>
  </si>
  <si>
    <t>51°W 52' 52"</t>
  </si>
  <si>
    <t>30°S 55' 00"</t>
  </si>
  <si>
    <t>Itapoã</t>
  </si>
  <si>
    <t>51°W 00' 56"</t>
  </si>
  <si>
    <t>30°S 17' 05"</t>
  </si>
  <si>
    <t>498517 *</t>
  </si>
  <si>
    <t>6649675 *</t>
  </si>
  <si>
    <t>Schmitz 1990</t>
  </si>
  <si>
    <t>RS-LC-83</t>
  </si>
  <si>
    <t>Taquara</t>
  </si>
  <si>
    <t>50°W 19' 53"</t>
  </si>
  <si>
    <t>30°S 23' 05"</t>
  </si>
  <si>
    <t>RS-LC-84</t>
  </si>
  <si>
    <t>50°W 19' 20"</t>
  </si>
  <si>
    <t>30°S 23' 25"</t>
  </si>
  <si>
    <t>RS-LC-85</t>
  </si>
  <si>
    <t>50°W 20' 49"</t>
  </si>
  <si>
    <t>30°S 22' 02"</t>
  </si>
  <si>
    <t>RS-LC-89</t>
  </si>
  <si>
    <t>30°S 21' 06"</t>
  </si>
  <si>
    <t>RS-LC-91</t>
  </si>
  <si>
    <t>50°W 21' 06"</t>
  </si>
  <si>
    <t>30°S 23' 50"</t>
  </si>
  <si>
    <t>RS-LC-93</t>
  </si>
  <si>
    <t>50°W 21' 18"</t>
  </si>
  <si>
    <t>30°S 24' 57"</t>
  </si>
  <si>
    <t>RS-LC-94</t>
  </si>
  <si>
    <t>50°W 21' 20"</t>
  </si>
  <si>
    <t>30°S 25' 02"</t>
  </si>
  <si>
    <t>RS-LC-95</t>
  </si>
  <si>
    <t>50°W 21' 21"</t>
  </si>
  <si>
    <t>30°S 25' 07"</t>
  </si>
  <si>
    <t>RS-LC-98</t>
  </si>
  <si>
    <t>50°W 20' 41"</t>
  </si>
  <si>
    <t>30°S 22' 16"</t>
  </si>
  <si>
    <t>RS-LC-99</t>
  </si>
  <si>
    <t>50°W 20' 40"</t>
  </si>
  <si>
    <t>30°S 22' 15"</t>
  </si>
  <si>
    <t>RS-LC-100</t>
  </si>
  <si>
    <t>30°S 22' 13"</t>
  </si>
  <si>
    <t>Sambaqui do Mampituba</t>
  </si>
  <si>
    <t>49°W 43' 44"</t>
  </si>
  <si>
    <t>29°S 20' 02"</t>
  </si>
  <si>
    <t>623410 *</t>
  </si>
  <si>
    <t>6754353 *</t>
  </si>
  <si>
    <t>Sambaqui de Torres</t>
  </si>
  <si>
    <t>29°S 20' 31"</t>
  </si>
  <si>
    <t>623411 *</t>
  </si>
  <si>
    <t>6753462 *</t>
  </si>
  <si>
    <t>Sambaqui Guaraguaçu</t>
  </si>
  <si>
    <t>48°W 28' 12"</t>
  </si>
  <si>
    <t>25°S 36' 14"</t>
  </si>
  <si>
    <t>Gernet and Birckolz 2011; Gernet et al 2014; SOUZA et al 2011</t>
  </si>
  <si>
    <t>Sambaqui Boguaçu</t>
  </si>
  <si>
    <t>48°W 37' 39"</t>
  </si>
  <si>
    <t>25°S 55' 11"</t>
  </si>
  <si>
    <t>Gernet and Birckolz 2011; Gernet, Gernet and Santos 2019; SOUZA et al 2011</t>
  </si>
  <si>
    <t>Sambaqui Ilha das Pedras</t>
  </si>
  <si>
    <t>Sambaqui with ceramic Taquara-Itararé</t>
  </si>
  <si>
    <t>48°W 39' 43"</t>
  </si>
  <si>
    <t>25°S 30' 04"</t>
  </si>
  <si>
    <t>Sambaqui Ilha do Barbosa</t>
  </si>
  <si>
    <t>48°W 44' 22"</t>
  </si>
  <si>
    <t>25°S 29' 26"</t>
  </si>
  <si>
    <t>Sambaqui de Boa Vista</t>
  </si>
  <si>
    <t>48°W 41' 58"</t>
  </si>
  <si>
    <t>25°S 29' 30"</t>
  </si>
  <si>
    <t>Sambaqui de Cacatu</t>
  </si>
  <si>
    <t>48°W 45' 01"</t>
  </si>
  <si>
    <t>25°S 19' 12"</t>
  </si>
  <si>
    <t>Sambaqui do Rio do Meio (Antonina)</t>
  </si>
  <si>
    <t>48°W 45' 30"</t>
  </si>
  <si>
    <t>25°S 21' 44"</t>
  </si>
  <si>
    <t>Sambaqui do Rio Morro Grande</t>
  </si>
  <si>
    <t>48°W 44' 59"</t>
  </si>
  <si>
    <t>25°S 23' 00"</t>
  </si>
  <si>
    <t>Sambaqui da Ilha do Lessa</t>
  </si>
  <si>
    <t>48°W 43' 34"</t>
  </si>
  <si>
    <t>25°S 22' 48"</t>
  </si>
  <si>
    <t>Sambaqui do Cordeiro</t>
  </si>
  <si>
    <t>48°W 41' 35"</t>
  </si>
  <si>
    <t>25°S 21' 13"</t>
  </si>
  <si>
    <t>Sambaqui do Rio Ribeirão</t>
  </si>
  <si>
    <t>48°W 41' 01"</t>
  </si>
  <si>
    <t>25°S 21' 42"</t>
  </si>
  <si>
    <t>Sambaqui da Ilha do Corisco I</t>
  </si>
  <si>
    <t>48°W 43' 29"</t>
  </si>
  <si>
    <t>25°S 24' 30"</t>
  </si>
  <si>
    <t>Sambaqui da Ilha do Corisco II</t>
  </si>
  <si>
    <t>25°S 24' 43"</t>
  </si>
  <si>
    <t>Sambaqui da Ilha do Corisco III</t>
  </si>
  <si>
    <t>48°W 43' 37"</t>
  </si>
  <si>
    <t>25°S 24' 48"</t>
  </si>
  <si>
    <t>Sambaqui do Portinho I</t>
  </si>
  <si>
    <t>48°W 43' 13"</t>
  </si>
  <si>
    <t>25°S 25' 01"</t>
  </si>
  <si>
    <t>Sambaqui do Baduíno</t>
  </si>
  <si>
    <t>48°W 44' 04"</t>
  </si>
  <si>
    <t>25°S 25' 22"</t>
  </si>
  <si>
    <t>Sambaqui da Ponta da Pita I</t>
  </si>
  <si>
    <t>48°W 40' 59"</t>
  </si>
  <si>
    <t>25°S 27' 12"</t>
  </si>
  <si>
    <t>Sambaqui da Ponta da Pita II</t>
  </si>
  <si>
    <t>48°W 40' 58"</t>
  </si>
  <si>
    <t>25°S 27' 10"</t>
  </si>
  <si>
    <t>Sambaqui da Ilha do Teixeira</t>
  </si>
  <si>
    <t>48°W 38' 58"</t>
  </si>
  <si>
    <t>25°S 29' 58"</t>
  </si>
  <si>
    <t>Sambaqui do Camati</t>
  </si>
  <si>
    <t>48°W 37' 19"</t>
  </si>
  <si>
    <t>25°S 33' 25"</t>
  </si>
  <si>
    <t>001- Sambaqui da Ilha do Pinheirinho 1</t>
  </si>
  <si>
    <t>48°W 13' 42"</t>
  </si>
  <si>
    <t>25°S 21' 36"</t>
  </si>
  <si>
    <t>003 - Sambaqui da Ilha Pequena</t>
  </si>
  <si>
    <t>48°W 07' 50"</t>
  </si>
  <si>
    <t>25°S 21' 26"</t>
  </si>
  <si>
    <t>005 - Sambaqui da Ilha do Pinheirinho 2</t>
  </si>
  <si>
    <t>48°W 13' 45"</t>
  </si>
  <si>
    <t>25°S 21' 41"</t>
  </si>
  <si>
    <t>006 - Sambaqui do Barbado</t>
  </si>
  <si>
    <t>48°W 13' 29"</t>
  </si>
  <si>
    <t>25°S 22' 55"</t>
  </si>
  <si>
    <t>008 - Sambaqui da Ponta do Barbado</t>
  </si>
  <si>
    <t>48°W 13' 57"</t>
  </si>
  <si>
    <t>25°S 23' 06"</t>
  </si>
  <si>
    <t>010 - Sambaqui do Morro do Pinto II</t>
  </si>
  <si>
    <t>48°W 13' 24"</t>
  </si>
  <si>
    <t>25°S 21' 35"</t>
  </si>
  <si>
    <t>012 - Sambaqui do Rio Real I</t>
  </si>
  <si>
    <t>48°W 13' 10"</t>
  </si>
  <si>
    <t>25°S 20' 13"</t>
  </si>
  <si>
    <t>017 - Sambaqui da Caldeira</t>
  </si>
  <si>
    <t>48°W 12' 54"</t>
  </si>
  <si>
    <t>25°S 19' 59"</t>
  </si>
  <si>
    <t>780337 *</t>
  </si>
  <si>
    <t>7195248 *</t>
  </si>
  <si>
    <t>023 - Sambaqui da Ilha do Sebui</t>
  </si>
  <si>
    <t>48°W 11' 23"</t>
  </si>
  <si>
    <t>25°S 17' 40"</t>
  </si>
  <si>
    <t>782983 *</t>
  </si>
  <si>
    <t>7199475 *</t>
  </si>
  <si>
    <t>025 - Sambaqui da Ilha do Boguaçu</t>
  </si>
  <si>
    <t>48°W 29' 41"</t>
  </si>
  <si>
    <t>25°S 20' 45"</t>
  </si>
  <si>
    <t>752143 *</t>
  </si>
  <si>
    <t>7194398 *</t>
  </si>
  <si>
    <t>032 - Sambaqui da Ilha do Rio Paciência</t>
  </si>
  <si>
    <t>48°W 10' 54"</t>
  </si>
  <si>
    <t>25°S 18' 32"</t>
  </si>
  <si>
    <t>783758 *</t>
  </si>
  <si>
    <t>7197877 *</t>
  </si>
  <si>
    <t>033 - Sambaqui Foz do Rio do Meio</t>
  </si>
  <si>
    <t>48°W 10' 55"</t>
  </si>
  <si>
    <t>25°S 18' 37"</t>
  </si>
  <si>
    <t>034 - Sambaqui do Rio Sebui</t>
  </si>
  <si>
    <t>48°W 14' 02"</t>
  </si>
  <si>
    <t>25°S 17' 56"</t>
  </si>
  <si>
    <t>035 - Sambaqui do Porto da Pedra</t>
  </si>
  <si>
    <t>48°W 43' 02"</t>
  </si>
  <si>
    <t>729682 *</t>
  </si>
  <si>
    <t>7190805 *</t>
  </si>
  <si>
    <t>036 - Sambaqui da Amoreira</t>
  </si>
  <si>
    <t>48°W 19' 16"</t>
  </si>
  <si>
    <t>25°S 17' 50"</t>
  </si>
  <si>
    <t>769731 *</t>
  </si>
  <si>
    <t>7199454 *</t>
  </si>
  <si>
    <t>037 - Sambaqui da Pontinha</t>
  </si>
  <si>
    <t>48°W 15' 50"</t>
  </si>
  <si>
    <t>25°S 19' 37"</t>
  </si>
  <si>
    <t>775443 *</t>
  </si>
  <si>
    <t>7196046 *</t>
  </si>
  <si>
    <t>039 - Sambaqui do Rio Pequeno</t>
  </si>
  <si>
    <t>48°W 19' 37"</t>
  </si>
  <si>
    <t>25°S 27' 42"</t>
  </si>
  <si>
    <t>040 - Sambaqui do Pocinho I</t>
  </si>
  <si>
    <t>48°W 18' 16"</t>
  </si>
  <si>
    <t>25°S 27' 02"</t>
  </si>
  <si>
    <t>771063 *</t>
  </si>
  <si>
    <t>7182408 *</t>
  </si>
  <si>
    <t>041 - Sambaqui da Capela</t>
  </si>
  <si>
    <t>48°W 18' 29"</t>
  </si>
  <si>
    <t>25°S 26' 41"</t>
  </si>
  <si>
    <t>770712 *</t>
  </si>
  <si>
    <t>7183080 *</t>
  </si>
  <si>
    <t>043 - Sambaqui do Porto de Cima</t>
  </si>
  <si>
    <t>48°W 17' 46"</t>
  </si>
  <si>
    <t>25°S 26' 46"</t>
  </si>
  <si>
    <t>771921 *</t>
  </si>
  <si>
    <t>7182906 *</t>
  </si>
  <si>
    <t>044 - Sambaqui do Riozinho</t>
  </si>
  <si>
    <t>48°W 30' 29"</t>
  </si>
  <si>
    <t>25°S 27' 51"</t>
  </si>
  <si>
    <t>750563 *</t>
  </si>
  <si>
    <t>7181318 *</t>
  </si>
  <si>
    <t>045 - Sambaqui do Rio Guache I</t>
  </si>
  <si>
    <t>48°W 18' 09"</t>
  </si>
  <si>
    <t>25°S 24' 28"</t>
  </si>
  <si>
    <t>771356 *</t>
  </si>
  <si>
    <t>7187162 *</t>
  </si>
  <si>
    <t>046 - Sambaqui do Rio Guache II</t>
  </si>
  <si>
    <t>48°W 18' 10"</t>
  </si>
  <si>
    <t>25°S 24' 34"</t>
  </si>
  <si>
    <t>771329 *</t>
  </si>
  <si>
    <t>7186978 *</t>
  </si>
  <si>
    <t>047 - Sambaqui do Porto (Rio) do Mendes</t>
  </si>
  <si>
    <t>48°W 19' 19"</t>
  </si>
  <si>
    <t>048 - Sambaqui do Guapicu</t>
  </si>
  <si>
    <t>48°W 18' 52"</t>
  </si>
  <si>
    <t>25°S 22' 22"</t>
  </si>
  <si>
    <t>049 - Sambaqui Furado do Sapo</t>
  </si>
  <si>
    <t>48°W 18' 03"</t>
  </si>
  <si>
    <t>25°S 22' 32"</t>
  </si>
  <si>
    <t>050 - Sambaqui Furado do Sapo II</t>
  </si>
  <si>
    <t>48°W 18' 02"</t>
  </si>
  <si>
    <t>051 - Sambaqui da Ponta</t>
  </si>
  <si>
    <t>25°S 21' 31"</t>
  </si>
  <si>
    <t>769017 *</t>
  </si>
  <si>
    <t>7192668 *</t>
  </si>
  <si>
    <t>052 - Sambaqui do Furado Grande</t>
  </si>
  <si>
    <t>48°W 18' 23"</t>
  </si>
  <si>
    <t>053 - Sambaqui do Furado (do Gordiano)</t>
  </si>
  <si>
    <t>48°W 18' 58"</t>
  </si>
  <si>
    <t>25°S 21' 06"</t>
  </si>
  <si>
    <t>054 - Sambaqui do Rio Vermelho</t>
  </si>
  <si>
    <t>48°W 19' 24"</t>
  </si>
  <si>
    <t>25°S 20' 55"</t>
  </si>
  <si>
    <t>769405 *</t>
  </si>
  <si>
    <t>7193747 *</t>
  </si>
  <si>
    <t>057 - Sambaqui do Guacuí</t>
  </si>
  <si>
    <t>48°W 03' 49"</t>
  </si>
  <si>
    <t>25°S 15' 42"</t>
  </si>
  <si>
    <t>795754 *</t>
  </si>
  <si>
    <t>7202856 *</t>
  </si>
  <si>
    <t>058 - Sambaqui do Casqueiro</t>
  </si>
  <si>
    <t>48°W 03' 23"</t>
  </si>
  <si>
    <t>25°S 15' 57"</t>
  </si>
  <si>
    <t>796494 *</t>
  </si>
  <si>
    <t>7202368 *</t>
  </si>
  <si>
    <t>059 - Sambaqui da Estrada</t>
  </si>
  <si>
    <t>25°S 16' 45"</t>
  </si>
  <si>
    <t>769563 *</t>
  </si>
  <si>
    <t>7201455 *</t>
  </si>
  <si>
    <t>060 - Sambaqui do Costão</t>
  </si>
  <si>
    <t>48°W 23' 09"</t>
  </si>
  <si>
    <t>25°S 20' 53"</t>
  </si>
  <si>
    <t>061 - Sambaqui de Guaraqueçaba</t>
  </si>
  <si>
    <t>48°W 19' 32"</t>
  </si>
  <si>
    <t>25°S 17' 12"</t>
  </si>
  <si>
    <t>062 - Sambaqui do Guaxinduba</t>
  </si>
  <si>
    <t>48°W 17' 39"</t>
  </si>
  <si>
    <t>25°S 21' 02"</t>
  </si>
  <si>
    <t>063 - Sambaqui das Gamelas I</t>
  </si>
  <si>
    <t>48°W 23' 16"</t>
  </si>
  <si>
    <t>25°S 20' 17"</t>
  </si>
  <si>
    <t>064 - Sambaqui das Gamelas II</t>
  </si>
  <si>
    <t>48°W 23' 18"</t>
  </si>
  <si>
    <t>25°S 20' 48"</t>
  </si>
  <si>
    <t>065 - Sambaqui da Ilha Grande</t>
  </si>
  <si>
    <t>48°W 23' 12"</t>
  </si>
  <si>
    <t>25°S 19' 25"</t>
  </si>
  <si>
    <t>066 - Sambaqui da Ilha do Pinto</t>
  </si>
  <si>
    <t>48°W 23' 29"</t>
  </si>
  <si>
    <t>25°S 18' 52"</t>
  </si>
  <si>
    <t>067 - Sambaqui da Igreja</t>
  </si>
  <si>
    <t>48°W 25' 18"</t>
  </si>
  <si>
    <t>25°S 20' 05"</t>
  </si>
  <si>
    <t>759528 *</t>
  </si>
  <si>
    <t>7195494 *</t>
  </si>
  <si>
    <t>068 - Sambaqui da Casa Interditada</t>
  </si>
  <si>
    <t>25°S 20' 08"</t>
  </si>
  <si>
    <t>759518 *</t>
  </si>
  <si>
    <t>7195401 *</t>
  </si>
  <si>
    <t>069 - Sambaqui da Ponta da Mariana</t>
  </si>
  <si>
    <t>48°W 24' 56"</t>
  </si>
  <si>
    <t>25°S 23' 08"</t>
  </si>
  <si>
    <t>070 - Sambaqui da Fazenda</t>
  </si>
  <si>
    <t>48°W 25' 12"</t>
  </si>
  <si>
    <t>25°S 22' 28"</t>
  </si>
  <si>
    <t>759608 *</t>
  </si>
  <si>
    <t>7191083 *</t>
  </si>
  <si>
    <t>071 - Sambaqui da Tartaruga</t>
  </si>
  <si>
    <t>48°W 24' 59"</t>
  </si>
  <si>
    <t>25°S 23' 04"</t>
  </si>
  <si>
    <t>759926 *</t>
  </si>
  <si>
    <t>7189962 *</t>
  </si>
  <si>
    <t>072 - Sambaqui da Dona Ester</t>
  </si>
  <si>
    <t>48°W 25' 20"</t>
  </si>
  <si>
    <t>25°S 21' 58"</t>
  </si>
  <si>
    <t>759414 *</t>
  </si>
  <si>
    <t>7192023 *</t>
  </si>
  <si>
    <t>073 - Sambaqui do Cid</t>
  </si>
  <si>
    <t>25°S 17' 04"</t>
  </si>
  <si>
    <t>759775 *</t>
  </si>
  <si>
    <t>7201063 *</t>
  </si>
  <si>
    <t>074 - Sambaqui do Poço</t>
  </si>
  <si>
    <t>48°W 29' 09"</t>
  </si>
  <si>
    <t>25°S 15' 23"</t>
  </si>
  <si>
    <t>753220 *</t>
  </si>
  <si>
    <t>7204296 *</t>
  </si>
  <si>
    <t>075 - Sambaqui do Otacílio</t>
  </si>
  <si>
    <t>48°W 19' 15"</t>
  </si>
  <si>
    <t>25°S 17' 58"</t>
  </si>
  <si>
    <t>769744 *</t>
  </si>
  <si>
    <t>7199187 *</t>
  </si>
  <si>
    <t>Sambaqui do Esteiro</t>
  </si>
  <si>
    <t>48°W 08' 20"</t>
  </si>
  <si>
    <t>25°S 17' 33"</t>
  </si>
  <si>
    <t>Sambaqui Cabeceiras do Boguaçu</t>
  </si>
  <si>
    <t>25°S 57' 46"</t>
  </si>
  <si>
    <t>731976 *</t>
  </si>
  <si>
    <t>7126389 *</t>
  </si>
  <si>
    <t>Sambaqui do Martiniano</t>
  </si>
  <si>
    <t>25°S 51' 48"</t>
  </si>
  <si>
    <t>743258 *</t>
  </si>
  <si>
    <t>7137190 *</t>
  </si>
  <si>
    <t>Sambaqui Porto Angelino</t>
  </si>
  <si>
    <t>48°W 35' 42"</t>
  </si>
  <si>
    <t>25°S 56' 34"</t>
  </si>
  <si>
    <t>Sambaqui da Ilha dos Ratos</t>
  </si>
  <si>
    <t>25°S 51' 45"</t>
  </si>
  <si>
    <t>Sambaqui do Toral</t>
  </si>
  <si>
    <t>48°W 38' 15"</t>
  </si>
  <si>
    <t>25°S 30' 02"</t>
  </si>
  <si>
    <t>Sambaqui da Ilha das Rosas</t>
  </si>
  <si>
    <t>48°W 39' 42"</t>
  </si>
  <si>
    <t>25°S 25' 07"</t>
  </si>
  <si>
    <t>Sambaqui do Rio Parati I</t>
  </si>
  <si>
    <t>48°W 37' 36"</t>
  </si>
  <si>
    <t>25°S 48' 15"</t>
  </si>
  <si>
    <t>Sambaqui do Rio Parati II</t>
  </si>
  <si>
    <t>48°W 37' 32"</t>
  </si>
  <si>
    <t>25°S 48' 24"</t>
  </si>
  <si>
    <t>Sambaqui do Rio do Braço Seco</t>
  </si>
  <si>
    <t>48°W 37' 21"</t>
  </si>
  <si>
    <t>25°S 50' 20"</t>
  </si>
  <si>
    <t>Sambaqui do Rio Laranjeiras</t>
  </si>
  <si>
    <t>48°W 39' 15"</t>
  </si>
  <si>
    <t>25°S 50' 36"</t>
  </si>
  <si>
    <t>Sambaqui do Rio São Joãozinho</t>
  </si>
  <si>
    <t>48°W 46' 10"</t>
  </si>
  <si>
    <t>25°S 53' 08"</t>
  </si>
  <si>
    <t>Sambaqui do Rio São Joãozinho II</t>
  </si>
  <si>
    <t>48°W 43' 47"</t>
  </si>
  <si>
    <t>25°S 53' 13"</t>
  </si>
  <si>
    <t>Sambaqui do Rio São Joãozinho III</t>
  </si>
  <si>
    <t>48°W 43' 44"</t>
  </si>
  <si>
    <t>25°S 52' 58"</t>
  </si>
  <si>
    <t>Sambaqui do Morro Grande</t>
  </si>
  <si>
    <t>48°W 43' 22"</t>
  </si>
  <si>
    <t>25°S 55' 33"</t>
  </si>
  <si>
    <t>Sambaqui Porto do Vitorino</t>
  </si>
  <si>
    <t>48°W 42' 55"</t>
  </si>
  <si>
    <t>25°S 54' 31"</t>
  </si>
  <si>
    <t>Sambaqui do Rio Descoberto I</t>
  </si>
  <si>
    <t>48°W 42' 42"</t>
  </si>
  <si>
    <t>25°S 54' 26"</t>
  </si>
  <si>
    <t>Sambaqui do Rio Descoberto II</t>
  </si>
  <si>
    <t>48°W 42' 35"</t>
  </si>
  <si>
    <t>25°S 54' 38"</t>
  </si>
  <si>
    <t>Sambaqui do Rio Descoberto III</t>
  </si>
  <si>
    <t>25°S 54' 48"</t>
  </si>
  <si>
    <t>Sambaqui do Rio Descoberto IV</t>
  </si>
  <si>
    <t>48°W 42' 25"</t>
  </si>
  <si>
    <t>25°S 53' 52"</t>
  </si>
  <si>
    <t>Sambaqui do Rio Descoberto V</t>
  </si>
  <si>
    <t>48°W 42' 36"</t>
  </si>
  <si>
    <t>25°S 54' 12"</t>
  </si>
  <si>
    <t>Sambaqui do Rio Descoberto VI</t>
  </si>
  <si>
    <t>48°W 42' 15"</t>
  </si>
  <si>
    <t>25°S 53' 25"</t>
  </si>
  <si>
    <t>Sambaqui do Rio Descoberto VII</t>
  </si>
  <si>
    <t>48°W 42' 29"</t>
  </si>
  <si>
    <t>Sambaqui do Rio Descoberto VIII</t>
  </si>
  <si>
    <t>48°W 42' 38"</t>
  </si>
  <si>
    <t>25°S 53' 03"</t>
  </si>
  <si>
    <t>Sambaqui do Rio dos Henriques I</t>
  </si>
  <si>
    <t>48°W 41' 57"</t>
  </si>
  <si>
    <t>25°S 55' 15"</t>
  </si>
  <si>
    <t>Sambaqui do Rio dos Henriques II</t>
  </si>
  <si>
    <t>48°W 41' 41"</t>
  </si>
  <si>
    <t>25°S 55' 07"</t>
  </si>
  <si>
    <t>Sambaqui do Rio dos Henriques III</t>
  </si>
  <si>
    <t>48°W 42' 12"</t>
  </si>
  <si>
    <t>25°S 54' 30"</t>
  </si>
  <si>
    <t>Sambaqui do Empanturrado</t>
  </si>
  <si>
    <t>25°S 53' 58"</t>
  </si>
  <si>
    <t>Sambaqui do Porto Boguaçu</t>
  </si>
  <si>
    <t>48°W 38' 47"</t>
  </si>
  <si>
    <t>25°S 56' 06"</t>
  </si>
  <si>
    <t>Sambaqui Barra Velha</t>
  </si>
  <si>
    <t>48°W 38' 24"</t>
  </si>
  <si>
    <t>25°S 56' 17"</t>
  </si>
  <si>
    <t>Sambaqui Boguaçu II</t>
  </si>
  <si>
    <t>25°S 55' 08"</t>
  </si>
  <si>
    <t xml:space="preserve">Sambaqui Barra do Rio da Praia </t>
  </si>
  <si>
    <t>48°W 37' 43"</t>
  </si>
  <si>
    <t>25°S 55' 10"</t>
  </si>
  <si>
    <t>Sambaqui Rio da Praia II</t>
  </si>
  <si>
    <t>48°W 35' 33"</t>
  </si>
  <si>
    <t>25°S 56' 20"</t>
  </si>
  <si>
    <t>Sambaqui Rio da Praia III</t>
  </si>
  <si>
    <t>25°S 56' 21"</t>
  </si>
  <si>
    <t>Sambaqui Rio da Praia IV</t>
  </si>
  <si>
    <t>48°W 35' 36"</t>
  </si>
  <si>
    <t>25°S 56' 52"</t>
  </si>
  <si>
    <t>Sambaqui Rio da Praia V</t>
  </si>
  <si>
    <t>48°W 35' 35"</t>
  </si>
  <si>
    <t>25°S 57' 07"</t>
  </si>
  <si>
    <t>Sambaqui de Guaratuba</t>
  </si>
  <si>
    <t>25°S 52' 24"</t>
  </si>
  <si>
    <t>Sambaqui Ilha da Pescaria I</t>
  </si>
  <si>
    <t>48°W 34' 37"</t>
  </si>
  <si>
    <t>25°S 51' 24"</t>
  </si>
  <si>
    <t>Sambaqui Ilha da Pescaria II</t>
  </si>
  <si>
    <t>48°W 34' 38"</t>
  </si>
  <si>
    <t>25°S 51' 31"</t>
  </si>
  <si>
    <t>Sambaqui da Ilha do Capinzal I</t>
  </si>
  <si>
    <t>48°W 35' 54"</t>
  </si>
  <si>
    <t>Sambaqui da Ilha do Capinzal II</t>
  </si>
  <si>
    <t>48°W 35' 10"</t>
  </si>
  <si>
    <t>25°S 50' 56"</t>
  </si>
  <si>
    <t>Sambaqui da Ilha do Veiga</t>
  </si>
  <si>
    <t>48°W 35' 01"</t>
  </si>
  <si>
    <t>25°S 49' 53"</t>
  </si>
  <si>
    <t>Sambaqui da Barra do Finção</t>
  </si>
  <si>
    <t>25°S 49' 16"</t>
  </si>
  <si>
    <t>Sambaqui do Miringava</t>
  </si>
  <si>
    <t>48°W 37' 12"</t>
  </si>
  <si>
    <t>25°S 48' 26"</t>
  </si>
  <si>
    <t>Sambaqui do Cubatãozinho I (Guaratuba)</t>
  </si>
  <si>
    <t>48°W 44' 01"</t>
  </si>
  <si>
    <t>25°S 46' 16"</t>
  </si>
  <si>
    <t>Sambaqui do Cubatãozinho II (Guaratuba)</t>
  </si>
  <si>
    <t>48°W 44' 07"</t>
  </si>
  <si>
    <t>25°S 46' 17"</t>
  </si>
  <si>
    <t>Sambaqui do Rasgadinho</t>
  </si>
  <si>
    <t>48°W 44' 54"</t>
  </si>
  <si>
    <t>25°S 46' 47"</t>
  </si>
  <si>
    <t>Sambaqui do Rio Preto II</t>
  </si>
  <si>
    <t>25°S 47' 56"</t>
  </si>
  <si>
    <t>Sambaqui do Rio Preto V</t>
  </si>
  <si>
    <t>48°W 43' 54"</t>
  </si>
  <si>
    <t>Sambaqui do Rio Preto VI</t>
  </si>
  <si>
    <t>48°W 44' 03"</t>
  </si>
  <si>
    <t>25°S 48' 20"</t>
  </si>
  <si>
    <t>Sambaqui Anunciata I</t>
  </si>
  <si>
    <t>48°W 45' 06"</t>
  </si>
  <si>
    <t>25°S 49' 05"</t>
  </si>
  <si>
    <t>Sambaqui Anunciata II</t>
  </si>
  <si>
    <t>48°W 45' 13"</t>
  </si>
  <si>
    <t>25°S 49' 07"</t>
  </si>
  <si>
    <t>Sambaqui Touvatinga I</t>
  </si>
  <si>
    <t>25°S 48' 58"</t>
  </si>
  <si>
    <t>Sambaqui Touvatinga II</t>
  </si>
  <si>
    <t>48°W 42' 58"</t>
  </si>
  <si>
    <t>25°S 49' 10"</t>
  </si>
  <si>
    <t>Sambaqui Porto Guaiaba</t>
  </si>
  <si>
    <t>48°W 43' 26"</t>
  </si>
  <si>
    <t>25°S 49' 21"</t>
  </si>
  <si>
    <t>Sambaqui do Randolfo II</t>
  </si>
  <si>
    <t>48°W 43' 09"</t>
  </si>
  <si>
    <t>25°S 49' 45"</t>
  </si>
  <si>
    <t>Sambaqui Porto do Randolfo</t>
  </si>
  <si>
    <t>25°S 49' 52"</t>
  </si>
  <si>
    <t>Sambaqui Porto do Artur Ramos</t>
  </si>
  <si>
    <t>25°S 50' 53"</t>
  </si>
  <si>
    <t>Sambaqui Luiz Paulo</t>
  </si>
  <si>
    <t>48°W 43' 31"</t>
  </si>
  <si>
    <t>25°S 50' 26"</t>
  </si>
  <si>
    <t>Sambaqui Monte Alegre</t>
  </si>
  <si>
    <t>25°S 50' 35"</t>
  </si>
  <si>
    <t>Sambaqui do Araribá</t>
  </si>
  <si>
    <t>48°W 44' 17"</t>
  </si>
  <si>
    <t>25°S 50' 31"</t>
  </si>
  <si>
    <t>Sambaqui do Chapéu</t>
  </si>
  <si>
    <t>25°S 51' 01"</t>
  </si>
  <si>
    <t>Sambaqui do Morro do Ricardo</t>
  </si>
  <si>
    <t>48°W 42' 49"</t>
  </si>
  <si>
    <t>25°S 51' 16"</t>
  </si>
  <si>
    <t>Sambaqui Rio dos Patos</t>
  </si>
  <si>
    <t>Sambaqui do Rio Nhundiaquara</t>
  </si>
  <si>
    <t>48°W 46' 16"</t>
  </si>
  <si>
    <t>25°S 55' 12"</t>
  </si>
  <si>
    <t>Sambaqui do Rio São João I</t>
  </si>
  <si>
    <t>48°W 46' 31"</t>
  </si>
  <si>
    <t>Sambaqui da Reflorestadora Banestado 1</t>
  </si>
  <si>
    <t>48°W 30' 13"</t>
  </si>
  <si>
    <t>25°S 42' 45"</t>
  </si>
  <si>
    <t>750496 *</t>
  </si>
  <si>
    <t>7153772 *</t>
  </si>
  <si>
    <t>Sambaqui da Reflorestadora Banestado 2</t>
  </si>
  <si>
    <t>48°W 30' 14"</t>
  </si>
  <si>
    <t>25°S 42' 51"</t>
  </si>
  <si>
    <t>750466 *</t>
  </si>
  <si>
    <t>7153605 *</t>
  </si>
  <si>
    <t>Sambaqui de Matinhos</t>
  </si>
  <si>
    <t>48°W 32' 21"</t>
  </si>
  <si>
    <t>25°S 48' 52"</t>
  </si>
  <si>
    <t>Sambaqui de Saquarema</t>
  </si>
  <si>
    <t>48°W 42' 09"</t>
  </si>
  <si>
    <t>25°S 30' 35"</t>
  </si>
  <si>
    <t>Sambaqui do Rio Jacareí</t>
  </si>
  <si>
    <t>48°W 41' 07"</t>
  </si>
  <si>
    <t>25°S 31' 03"</t>
  </si>
  <si>
    <t>Sambaqui da Caieira</t>
  </si>
  <si>
    <t>48°W 45' 44"</t>
  </si>
  <si>
    <t>25°S 28' 42"</t>
  </si>
  <si>
    <t>Sambaqui do Gomes</t>
  </si>
  <si>
    <t>48°W 41' 25"</t>
  </si>
  <si>
    <t>25°S 31' 01"</t>
  </si>
  <si>
    <t>Sambaqui Taperuçu I</t>
  </si>
  <si>
    <t>48°W 42' 50"</t>
  </si>
  <si>
    <t>25°S 29' 54"</t>
  </si>
  <si>
    <t>Sambaqui Taperuçu II</t>
  </si>
  <si>
    <t>25°S 29' 33"</t>
  </si>
  <si>
    <t>Sambaqui da Estação</t>
  </si>
  <si>
    <t>48°W 41' 04"</t>
  </si>
  <si>
    <t>25°S 31' 12"</t>
  </si>
  <si>
    <t>Sambaqui nº 10 (Morretes)</t>
  </si>
  <si>
    <t>48°W 49' 53"</t>
  </si>
  <si>
    <t>25°S 28' 52"</t>
  </si>
  <si>
    <t>717997 *</t>
  </si>
  <si>
    <t>7180002 *</t>
  </si>
  <si>
    <t>Sambaqui nº 11</t>
  </si>
  <si>
    <t>48°W 49' 46"</t>
  </si>
  <si>
    <t>25°S 29' 01"</t>
  </si>
  <si>
    <t>718205 *</t>
  </si>
  <si>
    <t>7179726 *</t>
  </si>
  <si>
    <t>Sambaqui da Ilha do Curralzinho I</t>
  </si>
  <si>
    <t>48°W 36' 11"</t>
  </si>
  <si>
    <t>25°S 31' 14"</t>
  </si>
  <si>
    <t>740887 *</t>
  </si>
  <si>
    <t>7175243 *</t>
  </si>
  <si>
    <t>Sambaqui da Ilha do Guararema</t>
  </si>
  <si>
    <t>48°W 36' 40"</t>
  </si>
  <si>
    <t>Sambaqui M-1</t>
  </si>
  <si>
    <t>48°W 31' 30"</t>
  </si>
  <si>
    <t>25°S 30' 57"</t>
  </si>
  <si>
    <t>748739 *</t>
  </si>
  <si>
    <t>7175619 *</t>
  </si>
  <si>
    <t>Sambaqui M-2</t>
  </si>
  <si>
    <t>48°W 31' 32"</t>
  </si>
  <si>
    <t>748702 *</t>
  </si>
  <si>
    <t>7175426 *</t>
  </si>
  <si>
    <t>Sambaqui M-3</t>
  </si>
  <si>
    <t>48°W 31' 25"</t>
  </si>
  <si>
    <t>25°S 30' 59"</t>
  </si>
  <si>
    <t>748898 *</t>
  </si>
  <si>
    <t>7175547 *</t>
  </si>
  <si>
    <t>Sambaqui da Barra do Rio Jacareí</t>
  </si>
  <si>
    <t>48°W 40' 39"</t>
  </si>
  <si>
    <t>25°S 30' 30"</t>
  </si>
  <si>
    <t>Sambaqui do Macedo</t>
  </si>
  <si>
    <t>25°S 33' 03"</t>
  </si>
  <si>
    <t>Sambaqui do Porto Maurício</t>
  </si>
  <si>
    <t>48°W 38' 10"</t>
  </si>
  <si>
    <t>25°S 31' 15"</t>
  </si>
  <si>
    <t>Sambaqui do Maciel</t>
  </si>
  <si>
    <t>48°W 23' 26"</t>
  </si>
  <si>
    <t>25°S 33' 06"</t>
  </si>
  <si>
    <t>Sambaqui da Floresta</t>
  </si>
  <si>
    <t>25°S 31' 13"</t>
  </si>
  <si>
    <t>748690 *</t>
  </si>
  <si>
    <t>7175126 *</t>
  </si>
  <si>
    <t>Sambaqui do Veríssimo I</t>
  </si>
  <si>
    <t>48°W 37' 16"</t>
  </si>
  <si>
    <t>25°S 33' 27"</t>
  </si>
  <si>
    <t>Sambaqui do Veríssimo II</t>
  </si>
  <si>
    <t>48°W 37' 11"</t>
  </si>
  <si>
    <t>Sambaqui do Veríssimo III</t>
  </si>
  <si>
    <t>48°W 37' 26"</t>
  </si>
  <si>
    <t>25°S 33' 34"</t>
  </si>
  <si>
    <t>Sambaqui do Emboguaçu-Mirim I</t>
  </si>
  <si>
    <t>48°W 33' 46"</t>
  </si>
  <si>
    <t>25°S 31' 58"</t>
  </si>
  <si>
    <t>Sambaqui do Emboguaçu-Mirim II</t>
  </si>
  <si>
    <t>48°W 33' 37"</t>
  </si>
  <si>
    <t>25°S 31' 47"</t>
  </si>
  <si>
    <t>Sambaqui do Emboguaçu I</t>
  </si>
  <si>
    <t>48°W 33' 29"</t>
  </si>
  <si>
    <t>25°S 31' 09"</t>
  </si>
  <si>
    <t>Sambaqui do Emboguaçu II</t>
  </si>
  <si>
    <t>48°W 33' 19"</t>
  </si>
  <si>
    <t>Sambaqui do Emboguaçu III</t>
  </si>
  <si>
    <t>48°W 32' 33"</t>
  </si>
  <si>
    <t>25°S 31' 49"</t>
  </si>
  <si>
    <t>Sambaqui do Emboguaçu IV</t>
  </si>
  <si>
    <t>48°W 32' 24"</t>
  </si>
  <si>
    <t>Sambaqui do Porto dos Padres</t>
  </si>
  <si>
    <t>48°W 32' 25"</t>
  </si>
  <si>
    <t>25°S 30' 53"</t>
  </si>
  <si>
    <t>Sambaqui do Benet</t>
  </si>
  <si>
    <t>48°W 44' 08"</t>
  </si>
  <si>
    <t>25°S 45' 21"</t>
  </si>
  <si>
    <t>Sambaqui do Rio das Pedras</t>
  </si>
  <si>
    <t>25°S 31' 05"</t>
  </si>
  <si>
    <t>Sambaqui do Centenário</t>
  </si>
  <si>
    <t>25°S 30' 37"</t>
  </si>
  <si>
    <t>740332 *</t>
  </si>
  <si>
    <t>7176397 *</t>
  </si>
  <si>
    <t>Sambaqui Lagoa dos Freitas</t>
  </si>
  <si>
    <t>Sambaqui with ceramic Guarani</t>
  </si>
  <si>
    <t>49°W 13' 11"</t>
  </si>
  <si>
    <t>28°S 48' 25"</t>
  </si>
  <si>
    <t>RS-RG-21</t>
  </si>
  <si>
    <t>Cerrito with ceramic Guarani</t>
  </si>
  <si>
    <t>52°W 17' 57"</t>
  </si>
  <si>
    <t>31°S 51' 28"</t>
  </si>
  <si>
    <t>377082 *</t>
  </si>
  <si>
    <t>6474584 *</t>
  </si>
  <si>
    <t>RS-RG-20</t>
  </si>
  <si>
    <t>52°W 17' 29"</t>
  </si>
  <si>
    <t>31°S 50' 15"</t>
  </si>
  <si>
    <t>377795 *</t>
  </si>
  <si>
    <t>6476834 *</t>
  </si>
  <si>
    <t>RS-RG-C1</t>
  </si>
  <si>
    <t>52°W 13' 30"</t>
  </si>
  <si>
    <t>31°S 55' 02"</t>
  </si>
  <si>
    <t>RS-RG-8</t>
  </si>
  <si>
    <t>Vieira and Guarani</t>
  </si>
  <si>
    <t>52°W 14' 26"</t>
  </si>
  <si>
    <t>31°S 59' 03"</t>
  </si>
  <si>
    <t>382795 *</t>
  </si>
  <si>
    <t>6460661 *</t>
  </si>
  <si>
    <t>RS-RG-C5-II</t>
  </si>
  <si>
    <t>52°W 13' 45"</t>
  </si>
  <si>
    <t>31°S 54' 59"</t>
  </si>
  <si>
    <t>Taxonomy</t>
  </si>
  <si>
    <t>Common Name</t>
  </si>
  <si>
    <t>Systems</t>
  </si>
  <si>
    <t>Socioeconomic importance in PAN Mangrove</t>
  </si>
  <si>
    <t>Status</t>
  </si>
  <si>
    <t>Archaeological site (see SI1)</t>
  </si>
  <si>
    <t>FA</t>
  </si>
  <si>
    <t>FR</t>
  </si>
  <si>
    <t>IUCN</t>
  </si>
  <si>
    <t>ICMBio</t>
  </si>
  <si>
    <t>Chordata - Vertebrata</t>
  </si>
  <si>
    <t>Elasmobranchii</t>
  </si>
  <si>
    <t>Sp. (Elasmobranchii)</t>
  </si>
  <si>
    <t>Sharks or Rays</t>
  </si>
  <si>
    <t>-</t>
  </si>
  <si>
    <t>5; 15; 28; 103; 104; 106; 110; 111; 112; 149; 150; 153; 164; 165; 173; 175; 195</t>
  </si>
  <si>
    <r>
      <rPr>
        <rFont val="Calibri"/>
        <color theme="1"/>
        <sz val="10.0"/>
      </rPr>
      <t xml:space="preserve">BANDEIRA 2004; BANDEIRA </t>
    </r>
    <r>
      <rPr>
        <rFont val="Calibri"/>
        <i/>
        <color theme="1"/>
        <sz val="10.0"/>
      </rPr>
      <t xml:space="preserve">et al </t>
    </r>
    <r>
      <rPr>
        <rFont val="Calibri"/>
        <color theme="1"/>
        <sz val="10.0"/>
      </rPr>
      <t>2013; FOSSILE et al 2019; RICKEN et al 2014; CARDOSO 2011; PAVEI et al 2015; RAMOS-JUNIOR 2011; GILSON and LESSA 2018a; 2018b; 2019; MAYER 2017; CARDOSO 2018; GASPAR, KLOKLER and DEBLASIS 2011; VILLAGRAN et al 2011. KLOKLER 2008; RICKEN et al 2016; RICKEN 2015; JACOBUS and ROSA 2013; BAGER-JR 2013; ROSA 2006b; BRENTANO, ROSA and SCHMITZ 2006; ROSA 2006d; RAMOS-JUNIOR 2014</t>
    </r>
  </si>
  <si>
    <t>Sp. (Batoidea)</t>
  </si>
  <si>
    <t>Ray</t>
  </si>
  <si>
    <t>15; 22; 24; 103; 104; 111</t>
  </si>
  <si>
    <t>FOSSILE et al 2019; BANDEIRA 1992; BRYAN 1993; PAVEI et al 2015; CARDOSO 2018</t>
  </si>
  <si>
    <t>Sp. (Selachii)</t>
  </si>
  <si>
    <t>Shark</t>
  </si>
  <si>
    <t>23; 24; 111; 112; 177</t>
  </si>
  <si>
    <t>FIGUTI and KLOKLER 1996; BRYAN 1993; CARDOSO 2018; GASPAR, KLOKLER and DEBLASIS 2011; VILLAGRAN et al 2011; KLOKLER et al 2010; KLOKLER 2001; 2008; 2017; SCHORR 1975</t>
  </si>
  <si>
    <t>Hexanchiformes</t>
  </si>
  <si>
    <t>Hexanchidae</t>
  </si>
  <si>
    <r>
      <rPr>
        <rFont val="Calibri"/>
        <i/>
        <color theme="1"/>
        <sz val="10.0"/>
      </rPr>
      <t>Notorynchus cepedianus</t>
    </r>
    <r>
      <rPr>
        <rFont val="Calibri"/>
        <color theme="1"/>
        <sz val="10.0"/>
      </rPr>
      <t xml:space="preserve"> (Péron, 1807)</t>
    </r>
  </si>
  <si>
    <t>Broadnose Sevengill Shark</t>
  </si>
  <si>
    <t>M</t>
  </si>
  <si>
    <t>VU</t>
  </si>
  <si>
    <t>CR</t>
  </si>
  <si>
    <t>HILBERT 2011</t>
  </si>
  <si>
    <t>Myliobatiformes</t>
  </si>
  <si>
    <t>Dasyatidae</t>
  </si>
  <si>
    <t>Sp. (Dasyatidae)</t>
  </si>
  <si>
    <t>CARDOSO 2018</t>
  </si>
  <si>
    <t>Myliobatidae</t>
  </si>
  <si>
    <t>Sp. (Myliobatidae)</t>
  </si>
  <si>
    <t>15; 24; 27; 106; 111; 112; 115; 116; 149; 173</t>
  </si>
  <si>
    <t>BRYAN 1993; BENZ 2000; FOSSILE et al 2019; SOUSA 2011; CARDOSO 2018; KLOKLER 2017; ROSA 2006a. RICKEN et al 2016; RICKEN 2015; BRENTANO, ROSA and SCHMITZ 2006</t>
  </si>
  <si>
    <r>
      <rPr>
        <rFont val="Calibri"/>
        <i/>
        <color theme="1"/>
        <sz val="10.0"/>
      </rPr>
      <t xml:space="preserve">Aetobatus </t>
    </r>
    <r>
      <rPr>
        <rFont val="Calibri"/>
        <i val="0"/>
        <color theme="1"/>
        <sz val="10.0"/>
      </rPr>
      <t>sp.</t>
    </r>
  </si>
  <si>
    <t>Spotted Eagle Ray</t>
  </si>
  <si>
    <t>BRYAN 1993</t>
  </si>
  <si>
    <r>
      <rPr>
        <rFont val="Calibri"/>
        <i/>
        <color theme="1"/>
        <sz val="10.0"/>
      </rPr>
      <t>Myliobatis freminvillei</t>
    </r>
    <r>
      <rPr>
        <rFont val="Calibri"/>
        <i val="0"/>
        <color theme="1"/>
        <sz val="10.0"/>
      </rPr>
      <t xml:space="preserve"> Lesueur, 1824</t>
    </r>
  </si>
  <si>
    <t>Bullnose Eagle Ray</t>
  </si>
  <si>
    <t>M,B</t>
  </si>
  <si>
    <t>EN</t>
  </si>
  <si>
    <r>
      <rPr>
        <rFont val="Calibri"/>
        <i/>
        <color theme="1"/>
        <sz val="10.0"/>
      </rPr>
      <t xml:space="preserve">Rhinoptera </t>
    </r>
    <r>
      <rPr>
        <rFont val="Calibri"/>
        <i val="0"/>
        <color theme="1"/>
        <sz val="10.0"/>
      </rPr>
      <t>sp.</t>
    </r>
  </si>
  <si>
    <t>110; 112; 195</t>
  </si>
  <si>
    <t>GILSON and LESSA 2021; KLOKLER 2008; RAMOS-JUNIOR 2014</t>
  </si>
  <si>
    <r>
      <rPr>
        <rFont val="Calibri"/>
        <i/>
        <color theme="1"/>
        <sz val="10.0"/>
      </rPr>
      <t xml:space="preserve">Rhinoptera bonasus </t>
    </r>
    <r>
      <rPr>
        <rFont val="Calibri"/>
        <i val="0"/>
        <color theme="1"/>
        <sz val="10.0"/>
      </rPr>
      <t>(Mitchill, 1815)</t>
    </r>
  </si>
  <si>
    <t>American Cownose Ray</t>
  </si>
  <si>
    <t>DD</t>
  </si>
  <si>
    <t>GASPAR, KLOKLER and DEBLASIS 2011; VILLAGRAN et al 2011; KLOKLER et al 2010</t>
  </si>
  <si>
    <t>Rajiformes</t>
  </si>
  <si>
    <t>Sp. (Rajiformes)</t>
  </si>
  <si>
    <t>5; 22; 28; 116; 169; 174</t>
  </si>
  <si>
    <t>BANDEIRA 2004; 1992; TEIXEIRA 2006; ROSA 2006c; SILVA-DA-SILVA and ROSA 2006</t>
  </si>
  <si>
    <t>Rhinobatidae</t>
  </si>
  <si>
    <r>
      <rPr>
        <rFont val="Calibri"/>
        <i/>
        <color theme="1"/>
        <sz val="10.0"/>
      </rPr>
      <t>Pseudobatos</t>
    </r>
    <r>
      <rPr>
        <rFont val="Calibri"/>
        <color theme="1"/>
        <sz val="10.0"/>
      </rPr>
      <t xml:space="preserve"> sp.</t>
    </r>
  </si>
  <si>
    <t>GILSON and LESSA 2021</t>
  </si>
  <si>
    <r>
      <rPr>
        <rFont val="Calibri"/>
        <i/>
        <color theme="1"/>
        <sz val="10.0"/>
      </rPr>
      <t>Pseudobatos percellens</t>
    </r>
    <r>
      <rPr>
        <rFont val="Calibri"/>
        <color theme="1"/>
        <sz val="10.0"/>
      </rPr>
      <t xml:space="preserve"> (Walbaum, 1792)</t>
    </r>
  </si>
  <si>
    <t>Chola Guitarfish</t>
  </si>
  <si>
    <t>Rajidae</t>
  </si>
  <si>
    <t>Sp. (Rajidae)</t>
  </si>
  <si>
    <t>111; 112; 113</t>
  </si>
  <si>
    <t>CARDOSO 2018; KLOKLER 2001; MACLEY 2017</t>
  </si>
  <si>
    <t>Carcharhiniformes</t>
  </si>
  <si>
    <t>Sp. (Carcharhiniformes)</t>
  </si>
  <si>
    <t>M,B,F</t>
  </si>
  <si>
    <t>Carcharhinidae</t>
  </si>
  <si>
    <t>Sp. (Carcharhinidae)</t>
  </si>
  <si>
    <r>
      <rPr>
        <rFont val="Calibri"/>
        <i/>
        <color theme="1"/>
        <sz val="10.0"/>
      </rPr>
      <t xml:space="preserve">Negaprion brevirostris </t>
    </r>
    <r>
      <rPr>
        <rFont val="Calibri"/>
        <i val="0"/>
        <color theme="1"/>
        <sz val="10.0"/>
      </rPr>
      <t>(Poey, 1868)</t>
    </r>
  </si>
  <si>
    <t>Lemon shark</t>
  </si>
  <si>
    <t>22; 103; 110</t>
  </si>
  <si>
    <t>SANTOS-DE-SOUZA 2019; CARDOSO 2011; MAYER 2017; GILSON and LESSA 2018a; 2021</t>
  </si>
  <si>
    <r>
      <rPr>
        <rFont val="Calibri"/>
        <i/>
        <color theme="1"/>
        <sz val="10.0"/>
      </rPr>
      <t xml:space="preserve">Carcharhinus </t>
    </r>
    <r>
      <rPr>
        <rFont val="Calibri"/>
        <i val="0"/>
        <color theme="1"/>
        <sz val="10.0"/>
      </rPr>
      <t>sp.</t>
    </r>
  </si>
  <si>
    <t>22; 110; 115; 150</t>
  </si>
  <si>
    <t>SANTOS-DE-SOUZA 2019; MAYER 2017; ROSA 2006a; RICKEN 2015; GILSON and LESSA 2021</t>
  </si>
  <si>
    <r>
      <rPr>
        <rFont val="Calibri"/>
        <i/>
        <color theme="1"/>
        <sz val="10.0"/>
      </rPr>
      <t>Carcharhinus isodon</t>
    </r>
    <r>
      <rPr>
        <rFont val="Calibri"/>
        <i val="0"/>
        <color theme="1"/>
        <sz val="10.0"/>
      </rPr>
      <t> (Müller &amp; Henle, 1839)</t>
    </r>
  </si>
  <si>
    <t>Finetooth Shark</t>
  </si>
  <si>
    <t>NT</t>
  </si>
  <si>
    <t>RE</t>
  </si>
  <si>
    <t>5; 28</t>
  </si>
  <si>
    <t>BANDEIRA 2004</t>
  </si>
  <si>
    <r>
      <rPr>
        <rFont val="Calibri"/>
        <i/>
        <color theme="1"/>
        <sz val="10.0"/>
      </rPr>
      <t>Carcharhinus leucas</t>
    </r>
    <r>
      <rPr>
        <rFont val="Calibri"/>
        <color theme="1"/>
        <sz val="10.0"/>
      </rPr>
      <t xml:space="preserve"> (Müller &amp; Henle, 1839)</t>
    </r>
  </si>
  <si>
    <t>Bull shark</t>
  </si>
  <si>
    <t>103; 110</t>
  </si>
  <si>
    <t>CARDOSO 2011; MAYER 2017; GILSON and LESSA 2018a; 2021</t>
  </si>
  <si>
    <r>
      <rPr>
        <rFont val="Calibri"/>
        <i/>
        <color theme="1"/>
        <sz val="10.0"/>
      </rPr>
      <t>Carcharhinus plumbeus</t>
    </r>
    <r>
      <rPr>
        <rFont val="Calibri"/>
        <color theme="1"/>
        <sz val="10.0"/>
      </rPr>
      <t xml:space="preserve"> (Nardo, 1827)</t>
    </r>
  </si>
  <si>
    <t>Sandbar shark</t>
  </si>
  <si>
    <r>
      <rPr>
        <rFont val="Calibri"/>
        <i/>
        <color theme="1"/>
        <sz val="10.0"/>
      </rPr>
      <t xml:space="preserve">Carcharhinus porosus </t>
    </r>
    <r>
      <rPr>
        <rFont val="Calibri"/>
        <color theme="1"/>
        <sz val="10.0"/>
      </rPr>
      <t>(Ranzani, 1839)</t>
    </r>
  </si>
  <si>
    <t>Smalltail shark</t>
  </si>
  <si>
    <t>CARDOSO 2011</t>
  </si>
  <si>
    <r>
      <rPr>
        <rFont val="Calibri"/>
        <i/>
        <color theme="1"/>
        <sz val="10.0"/>
      </rPr>
      <t>Carcharhinus altimus</t>
    </r>
    <r>
      <rPr>
        <rFont val="Calibri"/>
        <color theme="1"/>
        <sz val="10.0"/>
      </rPr>
      <t xml:space="preserve"> (Springer, 1950)</t>
    </r>
  </si>
  <si>
    <t>Bignose Shark</t>
  </si>
  <si>
    <t>MAYER 2017</t>
  </si>
  <si>
    <r>
      <rPr>
        <rFont val="Calibri"/>
        <i/>
        <color theme="1"/>
        <sz val="10.0"/>
      </rPr>
      <t>Carcharhinus brachyurus</t>
    </r>
    <r>
      <rPr>
        <rFont val="Calibri"/>
        <color theme="1"/>
        <sz val="10.0"/>
      </rPr>
      <t xml:space="preserve"> (Günther, 1870)</t>
    </r>
  </si>
  <si>
    <t>Copper Shark</t>
  </si>
  <si>
    <t>22; 110</t>
  </si>
  <si>
    <t>SANTOS-DE-SOUZA 2019; MAYER 2017; GILSON and LESSA 2018a; 2021</t>
  </si>
  <si>
    <r>
      <rPr>
        <rFont val="Calibri"/>
        <i/>
        <color theme="1"/>
        <sz val="10.0"/>
      </rPr>
      <t>Carcharhinus obscurus</t>
    </r>
    <r>
      <rPr>
        <rFont val="Calibri"/>
        <color theme="1"/>
        <sz val="10.0"/>
      </rPr>
      <t xml:space="preserve"> (Lesueur, 1818)</t>
    </r>
  </si>
  <si>
    <t>Dusky Shark</t>
  </si>
  <si>
    <t>MAYER 2017; GILSON and LESSA 2018a; 2021</t>
  </si>
  <si>
    <r>
      <rPr>
        <rFont val="Calibri"/>
        <i/>
        <color theme="1"/>
        <sz val="10.0"/>
      </rPr>
      <t>Carcharhinus longimanus</t>
    </r>
    <r>
      <rPr>
        <rFont val="Calibri"/>
        <color theme="1"/>
        <sz val="10.0"/>
      </rPr>
      <t xml:space="preserve"> (Poey, 1861)</t>
    </r>
  </si>
  <si>
    <t>Oceanic Whitetip Shark</t>
  </si>
  <si>
    <t>MAYER 2017; GILSON and LESSA 2018a</t>
  </si>
  <si>
    <r>
      <rPr>
        <rFont val="Calibri"/>
        <i/>
        <color theme="1"/>
        <sz val="10.0"/>
      </rPr>
      <t>Carcharhinus falciformis</t>
    </r>
    <r>
      <rPr>
        <rFont val="Calibri"/>
        <color theme="1"/>
        <sz val="10.0"/>
      </rPr>
      <t xml:space="preserve"> (Müller &amp; Henle, 1839)</t>
    </r>
  </si>
  <si>
    <t>Silky Shark</t>
  </si>
  <si>
    <t>GILSON and LESSA 2018a; 2021</t>
  </si>
  <si>
    <r>
      <rPr>
        <rFont val="Calibri"/>
        <i/>
        <color theme="1"/>
        <sz val="10.0"/>
      </rPr>
      <t>Galeocerdo cuvier</t>
    </r>
    <r>
      <rPr>
        <rFont val="Calibri"/>
        <color theme="1"/>
        <sz val="10.0"/>
      </rPr>
      <t> (Péron &amp; Lesueur, 1822)</t>
    </r>
  </si>
  <si>
    <t>Tiger Shark</t>
  </si>
  <si>
    <t>5; 22; 104; 110</t>
  </si>
  <si>
    <t>BANDEIRA 2004; 1992; SANTOS-DE-SOUZA 2019; PAVEI et al 2015; MAYER 2017; GILSON and LESSA 2018a; 2021</t>
  </si>
  <si>
    <r>
      <rPr>
        <rFont val="Calibri"/>
        <i/>
        <color theme="1"/>
        <sz val="10.0"/>
      </rPr>
      <t>Prionace glauca</t>
    </r>
    <r>
      <rPr>
        <rFont val="Calibri"/>
        <color theme="1"/>
        <sz val="10.0"/>
      </rPr>
      <t> (Linnaeus, 1758) </t>
    </r>
  </si>
  <si>
    <t>Blue Shark</t>
  </si>
  <si>
    <t>BANDEIRA 1992</t>
  </si>
  <si>
    <r>
      <rPr>
        <rFont val="Calibri"/>
        <i/>
        <color theme="1"/>
        <sz val="10.0"/>
      </rPr>
      <t>Rhizoprionodon</t>
    </r>
    <r>
      <rPr>
        <rFont val="Calibri"/>
        <color theme="1"/>
        <sz val="10.0"/>
      </rPr>
      <t xml:space="preserve"> sp.</t>
    </r>
  </si>
  <si>
    <t>SANTOS-DE-SOUZA 2019; GILSON and LESSA 2018a; 2021</t>
  </si>
  <si>
    <t>Triakidae</t>
  </si>
  <si>
    <r>
      <rPr>
        <rFont val="Calibri"/>
        <i/>
        <color theme="1"/>
        <sz val="10.0"/>
      </rPr>
      <t xml:space="preserve">Mustelus </t>
    </r>
    <r>
      <rPr>
        <rFont val="Calibri"/>
        <i val="0"/>
        <color theme="1"/>
        <sz val="10.0"/>
      </rPr>
      <t>sp.</t>
    </r>
  </si>
  <si>
    <r>
      <rPr>
        <rFont val="Calibri"/>
        <i/>
        <color theme="1"/>
        <sz val="10.0"/>
      </rPr>
      <t xml:space="preserve">Mustelus canis </t>
    </r>
    <r>
      <rPr>
        <rFont val="Calibri"/>
        <i val="0"/>
        <color theme="1"/>
        <sz val="10.0"/>
      </rPr>
      <t>(Mitchill, 1815)</t>
    </r>
  </si>
  <si>
    <t>Dusky smooth-hound</t>
  </si>
  <si>
    <t>Sphyrnidae</t>
  </si>
  <si>
    <t>Sp. (Sphyrnidae)</t>
  </si>
  <si>
    <r>
      <rPr>
        <rFont val="Calibri"/>
        <i/>
        <color theme="1"/>
        <sz val="10.0"/>
      </rPr>
      <t>Sphyrna</t>
    </r>
    <r>
      <rPr>
        <rFont val="Calibri"/>
        <i val="0"/>
        <color theme="1"/>
        <sz val="10.0"/>
      </rPr>
      <t xml:space="preserve"> sp.</t>
    </r>
  </si>
  <si>
    <t>5; 22; 110</t>
  </si>
  <si>
    <t>BANDEIRA 2004; 1992; SANTOS-DE-SOUZA 2019; GILSON and LESSA 2018a; 2021</t>
  </si>
  <si>
    <r>
      <rPr>
        <rFont val="Calibri"/>
        <i/>
        <color theme="1"/>
        <sz val="10.0"/>
      </rPr>
      <t xml:space="preserve">Sphyrna mokarran </t>
    </r>
    <r>
      <rPr>
        <rFont val="Calibri"/>
        <i val="0"/>
        <color theme="1"/>
        <sz val="10.0"/>
      </rPr>
      <t>(Rüppell, 1837)</t>
    </r>
  </si>
  <si>
    <t>Great hammerhead</t>
  </si>
  <si>
    <t>Lamniformes </t>
  </si>
  <si>
    <t>Alopiidae</t>
  </si>
  <si>
    <r>
      <rPr>
        <rFont val="Calibri"/>
        <i/>
        <color theme="1"/>
        <sz val="10.0"/>
      </rPr>
      <t xml:space="preserve">Alopias vulpinus </t>
    </r>
    <r>
      <rPr>
        <rFont val="Calibri"/>
        <i val="0"/>
        <color theme="1"/>
        <sz val="10.0"/>
      </rPr>
      <t>(Bonnaterre, 1788)</t>
    </r>
  </si>
  <si>
    <t>Common Thresher Shark</t>
  </si>
  <si>
    <t>BENZ 2000</t>
  </si>
  <si>
    <t>Lamnidae</t>
  </si>
  <si>
    <t>Sp. (Lamnidae)</t>
  </si>
  <si>
    <t>106; 111</t>
  </si>
  <si>
    <t>SOUSA 2011; CARDOSO 2018</t>
  </si>
  <si>
    <r>
      <rPr>
        <rFont val="Calibri"/>
        <i/>
        <color theme="1"/>
        <sz val="10.0"/>
      </rPr>
      <t>Carcharodon carcharias</t>
    </r>
    <r>
      <rPr>
        <rFont val="Calibri"/>
        <i val="0"/>
        <color theme="1"/>
        <sz val="10.0"/>
      </rPr>
      <t> (Linnaeus, 1758)</t>
    </r>
  </si>
  <si>
    <t>Great White Shark</t>
  </si>
  <si>
    <t>5; 22; 24; 110</t>
  </si>
  <si>
    <t>BANDEIRA, 2004; 1992; SANTOS-DE-SOUZA 2019; BRYAN, 1993; MAYER 2017; GILSON and LESSA 2018a; 2021</t>
  </si>
  <si>
    <r>
      <rPr>
        <rFont val="Calibri"/>
        <i/>
        <color theme="1"/>
        <sz val="10.0"/>
      </rPr>
      <t xml:space="preserve">Isurus paucus </t>
    </r>
    <r>
      <rPr>
        <rFont val="Calibri"/>
        <i val="0"/>
        <color theme="1"/>
        <sz val="10.0"/>
      </rPr>
      <t>Guitart, 1966</t>
    </r>
  </si>
  <si>
    <t>Longfin Mako</t>
  </si>
  <si>
    <r>
      <rPr>
        <rFont val="Calibri"/>
        <i/>
        <color theme="1"/>
        <sz val="10.0"/>
      </rPr>
      <t>Isurus oxyrinchus </t>
    </r>
    <r>
      <rPr>
        <rFont val="Calibri"/>
        <i val="0"/>
        <color theme="1"/>
        <sz val="10.0"/>
      </rPr>
      <t>Rafinesque, 1810</t>
    </r>
  </si>
  <si>
    <t>Shortfin Mako</t>
  </si>
  <si>
    <t>5; 103</t>
  </si>
  <si>
    <t>BANDEIRA 2004; RICKEN et al 2014; CARDOSO 2011</t>
  </si>
  <si>
    <r>
      <rPr>
        <rFont val="Calibri"/>
        <i/>
        <color theme="1"/>
        <sz val="10.0"/>
      </rPr>
      <t xml:space="preserve">Lamna nasus </t>
    </r>
    <r>
      <rPr>
        <rFont val="Calibri"/>
        <i val="0"/>
        <color theme="1"/>
        <sz val="10.0"/>
      </rPr>
      <t>(Bonnaterre, 1788)</t>
    </r>
  </si>
  <si>
    <t>Porbeagle</t>
  </si>
  <si>
    <t>Odontaspididae</t>
  </si>
  <si>
    <t>Sp. (Odontaspididae)</t>
  </si>
  <si>
    <r>
      <rPr>
        <rFont val="Calibri"/>
        <i/>
        <color theme="1"/>
        <sz val="10.0"/>
      </rPr>
      <t xml:space="preserve">Carcharias </t>
    </r>
    <r>
      <rPr>
        <rFont val="Calibri"/>
        <i val="0"/>
        <color theme="1"/>
        <sz val="10.0"/>
      </rPr>
      <t>sp.</t>
    </r>
  </si>
  <si>
    <r>
      <rPr>
        <rFont val="Calibri"/>
        <i/>
        <color theme="1"/>
        <sz val="10.0"/>
      </rPr>
      <t xml:space="preserve">Carcharias taurus </t>
    </r>
    <r>
      <rPr>
        <rFont val="Calibri"/>
        <i val="0"/>
        <color theme="1"/>
        <sz val="10.0"/>
      </rPr>
      <t>Rafinesque, 1810</t>
    </r>
  </si>
  <si>
    <t>Sand Tiger Shark</t>
  </si>
  <si>
    <t>5; 22; 24; 27; 103; 104; 110; 112; 153; 164</t>
  </si>
  <si>
    <t>BRYAN 1993; BANDEIRA 2004; 1992; SANTOS-DE-SOUZA 2019; BENZ 2000; RICKEN et al 2014; CARDOSO 2011; PAVEI et al 2015; MAYER 2017; GILSON and LESSA 2018a; 2021; KLOKLER 2001; BAGER-JR 2013; ROSA 2006b</t>
  </si>
  <si>
    <r>
      <rPr>
        <rFont val="Calibri"/>
        <i/>
        <color theme="1"/>
        <sz val="10.0"/>
      </rPr>
      <t xml:space="preserve">Odontaspis </t>
    </r>
    <r>
      <rPr>
        <rFont val="Calibri"/>
        <i val="0"/>
        <color theme="1"/>
        <sz val="10.0"/>
      </rPr>
      <t>sp.</t>
    </r>
  </si>
  <si>
    <t>ROSA 2006a</t>
  </si>
  <si>
    <t>Squatiniformes</t>
  </si>
  <si>
    <t>Squatinidae</t>
  </si>
  <si>
    <t>Sp. (Squatinidae)</t>
  </si>
  <si>
    <r>
      <rPr>
        <rFont val="Calibri"/>
        <i/>
        <color theme="1"/>
        <sz val="10.0"/>
      </rPr>
      <t xml:space="preserve">Squatina </t>
    </r>
    <r>
      <rPr>
        <rFont val="Calibri"/>
        <i val="0"/>
        <color theme="1"/>
        <sz val="10.0"/>
      </rPr>
      <t>sp.</t>
    </r>
  </si>
  <si>
    <t>Angel shark</t>
  </si>
  <si>
    <t>104; 110</t>
  </si>
  <si>
    <t>PAVEI et al 2015; MAYER 2017; GILSON and LESSA 2018a; 2021</t>
  </si>
  <si>
    <t>Actinopterygii</t>
  </si>
  <si>
    <t>Sp. (Actinopterygii indet. 1)</t>
  </si>
  <si>
    <t>Fish</t>
  </si>
  <si>
    <t>15; 103; 104; 106; 110; 111; 112; 114; 116; 149; 150; 153; 159; 160; 161; 165; 167; 169; 170; 171; 172; 175; 176; 177; 178; 195; 365; 366; 367</t>
  </si>
  <si>
    <t>FOSSILE et al 2019; RICKEN et al 2014; PAVEI et al 2015; RAMOS-JUNIOR 2011; GILSON and LESSA 2018b; CARDOSO 2018; GASPAR, KLOKLER and DEBLASIS 2011; VILLAGRAN et al 2011; KLOKLER 2008; 2020; ROSA 2006a; 2006b; 2006c; 2006d; 2006e; RICKEN et al 2016; RICKEN 2015; BAGER-JR 2013; HILBERT 2011; MILHEIRA and ULGUIM 2008; RAMOS-JUNIOR 2014; SCHORR 1975; SENS 2020</t>
  </si>
  <si>
    <t>Sp. (Actinopterygii indet. 2)</t>
  </si>
  <si>
    <t>Sp. (Actinopterygii indet. 3)</t>
  </si>
  <si>
    <t>Anguilliformes</t>
  </si>
  <si>
    <t>Muraenidae</t>
  </si>
  <si>
    <r>
      <rPr>
        <rFont val="Calibri"/>
        <color theme="1"/>
        <sz val="10.0"/>
      </rPr>
      <t xml:space="preserve">Sp. (Muraenidae - cf. </t>
    </r>
    <r>
      <rPr>
        <rFont val="Calibri"/>
        <i/>
        <color theme="1"/>
        <sz val="10.0"/>
      </rPr>
      <t>Gymnothorax</t>
    </r>
    <r>
      <rPr>
        <rFont val="Calibri"/>
        <color theme="1"/>
        <sz val="10.0"/>
      </rPr>
      <t xml:space="preserve"> sp)</t>
    </r>
  </si>
  <si>
    <t>Atheriniformes</t>
  </si>
  <si>
    <t>Atherinopsidae</t>
  </si>
  <si>
    <r>
      <rPr>
        <rFont val="Calibri"/>
        <i/>
        <color theme="1"/>
        <sz val="10.0"/>
      </rPr>
      <t xml:space="preserve">Odontesthes </t>
    </r>
    <r>
      <rPr>
        <rFont val="Calibri"/>
        <i val="0"/>
        <color theme="1"/>
        <sz val="10.0"/>
      </rPr>
      <t>sp.</t>
    </r>
  </si>
  <si>
    <t>Batrachoidiformes</t>
  </si>
  <si>
    <t>Batrachoididae</t>
  </si>
  <si>
    <t>Sp. (Batrachoididae)</t>
  </si>
  <si>
    <t>SOUSA 2011</t>
  </si>
  <si>
    <t>Beloniformes</t>
  </si>
  <si>
    <t>Belonidae</t>
  </si>
  <si>
    <t>Sp. (Belonidae)</t>
  </si>
  <si>
    <r>
      <rPr>
        <rFont val="Calibri"/>
        <i/>
        <color theme="1"/>
        <sz val="10.0"/>
      </rPr>
      <t>Strongylura</t>
    </r>
    <r>
      <rPr>
        <rFont val="Calibri"/>
        <color theme="1"/>
        <sz val="10.0"/>
      </rPr>
      <t xml:space="preserve"> sp.</t>
    </r>
  </si>
  <si>
    <t>FOSSILE et al 2019</t>
  </si>
  <si>
    <t>Characiformes</t>
  </si>
  <si>
    <t>Sp. (Characiformes)</t>
  </si>
  <si>
    <t>F</t>
  </si>
  <si>
    <t>RICKEN 2015</t>
  </si>
  <si>
    <t>Bryconidae</t>
  </si>
  <si>
    <r>
      <rPr>
        <rFont val="Calibri"/>
        <i/>
        <color theme="1"/>
        <sz val="10.0"/>
      </rPr>
      <t>Salminus</t>
    </r>
    <r>
      <rPr>
        <rFont val="Calibri"/>
        <color theme="1"/>
        <sz val="10.0"/>
      </rPr>
      <t xml:space="preserve"> sp.</t>
    </r>
  </si>
  <si>
    <t>Characidae</t>
  </si>
  <si>
    <t>Sp. (Characidae)</t>
  </si>
  <si>
    <r>
      <rPr>
        <rFont val="Calibri"/>
        <i/>
        <color theme="1"/>
        <sz val="10.0"/>
      </rPr>
      <t>Oligosarcus</t>
    </r>
    <r>
      <rPr>
        <rFont val="Calibri"/>
        <color theme="1"/>
        <sz val="10.0"/>
      </rPr>
      <t xml:space="preserve"> sp.</t>
    </r>
  </si>
  <si>
    <t>Erythrinidae</t>
  </si>
  <si>
    <t>Sp. (Erythrinidae)</t>
  </si>
  <si>
    <t>M,F</t>
  </si>
  <si>
    <r>
      <rPr>
        <rFont val="Calibri"/>
        <i/>
        <color theme="1"/>
        <sz val="10.0"/>
      </rPr>
      <t xml:space="preserve">Hoplias </t>
    </r>
    <r>
      <rPr>
        <rFont val="Calibri"/>
        <i val="0"/>
        <color theme="1"/>
        <sz val="10.0"/>
      </rPr>
      <t>sp.</t>
    </r>
  </si>
  <si>
    <t>Trahira</t>
  </si>
  <si>
    <t>28; 149; 150; 153; 159; 160; 161</t>
  </si>
  <si>
    <t>BANDEIRA 2004; BANDEIRA et al 2013; RICKEN et al 2016; RICKEN 2015; BAGER-JR 2013; HILBERT 2011</t>
  </si>
  <si>
    <r>
      <rPr>
        <rFont val="Calibri"/>
        <i/>
        <color theme="1"/>
        <sz val="10.0"/>
      </rPr>
      <t xml:space="preserve">Hoplias malabaricus </t>
    </r>
    <r>
      <rPr>
        <rFont val="Calibri"/>
        <i val="0"/>
        <color theme="1"/>
        <sz val="10.0"/>
      </rPr>
      <t>(Bloch, 1794)</t>
    </r>
  </si>
  <si>
    <t>LC</t>
  </si>
  <si>
    <t>116; 162; 164; 167; 169; 173; 174; 175; 176; 177</t>
  </si>
  <si>
    <t>ROSA 2006a; 2006b; 2006c; 2006d; TEIXEIRA 2006; ULGUIM 2010; BRENTANO, ROSA and SCHMITZ 2006; SILVA-DA-SILVA and ROSA 2006; OLIVEIRA 2006; Silva-da-Silva, Lof and Schmitz 2006</t>
  </si>
  <si>
    <t>Prochilodontidae</t>
  </si>
  <si>
    <r>
      <rPr>
        <rFont val="Calibri"/>
        <i/>
        <color theme="1"/>
        <sz val="10.0"/>
      </rPr>
      <t xml:space="preserve">Prochilodus lineatus </t>
    </r>
    <r>
      <rPr>
        <rFont val="Calibri"/>
        <i val="0"/>
        <color theme="1"/>
        <sz val="10.0"/>
      </rPr>
      <t>Valenciennes, 1837</t>
    </r>
  </si>
  <si>
    <t>Streaked prochilod</t>
  </si>
  <si>
    <t>Clupeiformes</t>
  </si>
  <si>
    <t>Clupeidae</t>
  </si>
  <si>
    <r>
      <rPr>
        <rFont val="Calibri"/>
        <i/>
        <color theme="1"/>
        <sz val="10.0"/>
      </rPr>
      <t>Sardinella brasiliensis</t>
    </r>
    <r>
      <rPr>
        <rFont val="Calibri"/>
        <color theme="1"/>
        <sz val="10.0"/>
      </rPr>
      <t xml:space="preserve"> (Steindachner, 1879)</t>
    </r>
  </si>
  <si>
    <t>Brazilian Sardinella</t>
  </si>
  <si>
    <t>Gadiformes</t>
  </si>
  <si>
    <t>Phycidae</t>
  </si>
  <si>
    <r>
      <rPr>
        <rFont val="Calibri"/>
        <i/>
        <color theme="1"/>
        <sz val="10.0"/>
      </rPr>
      <t>Urophycis</t>
    </r>
    <r>
      <rPr>
        <rFont val="Calibri"/>
        <color theme="1"/>
        <sz val="10.0"/>
      </rPr>
      <t xml:space="preserve"> sp.</t>
    </r>
  </si>
  <si>
    <t>Phycid hakes</t>
  </si>
  <si>
    <t>RICKEN et al 2016; RICKEN 2015</t>
  </si>
  <si>
    <r>
      <rPr>
        <rFont val="Calibri"/>
        <i/>
        <color theme="1"/>
        <sz val="10.0"/>
      </rPr>
      <t>Urophycis brasiliensis</t>
    </r>
    <r>
      <rPr>
        <rFont val="Calibri"/>
        <color theme="1"/>
        <sz val="10.0"/>
      </rPr>
      <t xml:space="preserve"> (Kaup, 1858)</t>
    </r>
  </si>
  <si>
    <t>Perciformes</t>
  </si>
  <si>
    <t>Sp. (Perciformes)</t>
  </si>
  <si>
    <t>103; 104; 149</t>
  </si>
  <si>
    <t>RICKEN et al 2014; PAVEI et al 2015; RICKEN et al 2016; RICKEN 2015</t>
  </si>
  <si>
    <t>Sp. (Lutjanidae, Sparidae or Haemulidae)</t>
  </si>
  <si>
    <t>Sp. (Labriformes/Labroidei)</t>
  </si>
  <si>
    <t>Cichlidae</t>
  </si>
  <si>
    <t>Sp. (Cichlidae)</t>
  </si>
  <si>
    <t>116; 153; 159; 160; 161; 167; 169; 175; 176</t>
  </si>
  <si>
    <t>ROSA 2006a; 2006b; 2006c; 2006d; TEIXEIRA 2006; BAGER-JR 2013; HILBERT 2011; OLIVEIRA 2006</t>
  </si>
  <si>
    <r>
      <rPr>
        <rFont val="Calibri"/>
        <i/>
        <color theme="1"/>
        <sz val="10.0"/>
      </rPr>
      <t>Crenicichla</t>
    </r>
    <r>
      <rPr>
        <rFont val="Calibri"/>
        <color theme="1"/>
        <sz val="10.0"/>
      </rPr>
      <t xml:space="preserve"> sp.</t>
    </r>
  </si>
  <si>
    <t>Millet</t>
  </si>
  <si>
    <t>150; 158</t>
  </si>
  <si>
    <t>RICKEN 2015; JACOBUS and ROSA 2013</t>
  </si>
  <si>
    <r>
      <rPr>
        <rFont val="Calibri"/>
        <i/>
        <color theme="1"/>
        <sz val="10.0"/>
      </rPr>
      <t>(cf.) Geophagus</t>
    </r>
    <r>
      <rPr>
        <rFont val="Calibri"/>
        <color theme="1"/>
        <sz val="10.0"/>
      </rPr>
      <t xml:space="preserve"> sp.</t>
    </r>
  </si>
  <si>
    <t>B,F</t>
  </si>
  <si>
    <t>150; 164</t>
  </si>
  <si>
    <t>RICKEN 2015; ROSA 2006b</t>
  </si>
  <si>
    <r>
      <rPr>
        <rFont val="Calibri"/>
        <i/>
        <color theme="1"/>
        <sz val="10.0"/>
      </rPr>
      <t xml:space="preserve">cf. Geophagus brasiliensis </t>
    </r>
    <r>
      <rPr>
        <rFont val="Calibri"/>
        <color theme="1"/>
        <sz val="10.0"/>
      </rPr>
      <t>(Quoy &amp; Gaimard, 1824)</t>
    </r>
  </si>
  <si>
    <t>Pearl cichlid</t>
  </si>
  <si>
    <t>173; 174</t>
  </si>
  <si>
    <t>BRENTANO, ROSA and SCHMITZ 2006; SILVA-DA-SILVA and ROSA 2006</t>
  </si>
  <si>
    <t>Gerreidae</t>
  </si>
  <si>
    <t>Sp. (Gerreidae)</t>
  </si>
  <si>
    <t>SOUSA 2011; SOUSA, FIGUEIREDO and BANDEIRA 2014</t>
  </si>
  <si>
    <t>Carangidae</t>
  </si>
  <si>
    <t>Sp. (Carangidae)</t>
  </si>
  <si>
    <t>106; 111; 112</t>
  </si>
  <si>
    <t>SOUSA 2011; CARDOSO 2018; KLOKLER 2017</t>
  </si>
  <si>
    <r>
      <rPr>
        <rFont val="Calibri"/>
        <i/>
        <color theme="1"/>
        <sz val="10.0"/>
      </rPr>
      <t xml:space="preserve">Caranx </t>
    </r>
    <r>
      <rPr>
        <rFont val="Calibri"/>
        <i val="0"/>
        <color theme="1"/>
        <sz val="10.0"/>
      </rPr>
      <t>sp.</t>
    </r>
  </si>
  <si>
    <t>kingfish</t>
  </si>
  <si>
    <t>X</t>
  </si>
  <si>
    <r>
      <rPr>
        <rFont val="Calibri"/>
        <i/>
        <color theme="1"/>
        <sz val="10.0"/>
      </rPr>
      <t xml:space="preserve">Oligoplites </t>
    </r>
    <r>
      <rPr>
        <rFont val="Calibri"/>
        <i val="0"/>
        <color theme="1"/>
        <sz val="10.0"/>
      </rPr>
      <t>sp.</t>
    </r>
  </si>
  <si>
    <t>Leatherjacket</t>
  </si>
  <si>
    <t>23; 112</t>
  </si>
  <si>
    <t>FIGUTI and KLOKLER 1996; GASPAR, KLOKLER and DEBLASIS 2011; VILLAGRAN et al 2011; KLOKLER et al 2010; KLOKLER 2001; 2008</t>
  </si>
  <si>
    <r>
      <rPr>
        <rFont val="Calibri"/>
        <i/>
        <color theme="1"/>
        <sz val="10.0"/>
      </rPr>
      <t xml:space="preserve">Selene vomer </t>
    </r>
    <r>
      <rPr>
        <rFont val="Calibri"/>
        <i val="0"/>
        <color theme="1"/>
        <sz val="10.0"/>
      </rPr>
      <t>(Linnaeus, 1758)</t>
    </r>
  </si>
  <si>
    <t>Atlantic Lookdown</t>
  </si>
  <si>
    <r>
      <rPr>
        <rFont val="Calibri"/>
        <i/>
        <color theme="1"/>
        <sz val="10.0"/>
      </rPr>
      <t xml:space="preserve">Trachinotus </t>
    </r>
    <r>
      <rPr>
        <rFont val="Calibri"/>
        <i val="0"/>
        <color theme="1"/>
        <sz val="10.0"/>
      </rPr>
      <t>sp.</t>
    </r>
  </si>
  <si>
    <t>Pompano</t>
  </si>
  <si>
    <t>PAVEI 2019</t>
  </si>
  <si>
    <r>
      <rPr>
        <rFont val="Calibri"/>
        <i/>
        <color theme="1"/>
        <sz val="10.0"/>
      </rPr>
      <t xml:space="preserve">Trachinotus cayennensis </t>
    </r>
    <r>
      <rPr>
        <rFont val="Calibri"/>
        <i val="0"/>
        <color theme="1"/>
        <sz val="10.0"/>
      </rPr>
      <t>Cuvier, 1832</t>
    </r>
  </si>
  <si>
    <t>Cayenne Pompano</t>
  </si>
  <si>
    <t>Centropomidae </t>
  </si>
  <si>
    <t>Sp. (Centropomidae)</t>
  </si>
  <si>
    <t>106; 111; 112; 173</t>
  </si>
  <si>
    <t>SOUSA 2011; CARDOSO 2018; KLOKLER 2017; BRENTANO, ROSA and SCHMITZ 2006</t>
  </si>
  <si>
    <r>
      <rPr>
        <rFont val="Calibri"/>
        <i/>
        <color theme="1"/>
        <sz val="10.0"/>
      </rPr>
      <t xml:space="preserve">Centropomus </t>
    </r>
    <r>
      <rPr>
        <rFont val="Calibri"/>
        <i val="0"/>
        <color theme="1"/>
        <sz val="10.0"/>
      </rPr>
      <t>sp.</t>
    </r>
  </si>
  <si>
    <t>15; 23; 112; 115; 116; 364</t>
  </si>
  <si>
    <t>FOSSILE et al 2019; FIGUTI and KLOKLER 1996; GASPAR, KLOKLER and DEBLASIS 2011; VILLAGRAN et al 2011; KLOKLER et al 2010. KLOKLER 2001; 2008; 2020; ROSA 2006a; TEIXEIRA 2006; PAVEI 2019</t>
  </si>
  <si>
    <r>
      <rPr>
        <rFont val="Calibri"/>
        <i/>
        <color theme="1"/>
        <sz val="10.0"/>
      </rPr>
      <t>Centropomus parallelus</t>
    </r>
    <r>
      <rPr>
        <rFont val="Calibri"/>
        <i val="0"/>
        <color theme="1"/>
        <sz val="10.0"/>
      </rPr>
      <t> (Poey, 1860)</t>
    </r>
  </si>
  <si>
    <t>Fat Snook</t>
  </si>
  <si>
    <t>5; 110</t>
  </si>
  <si>
    <t>BANDEIRA 2004; GILSON and LESSA 2021</t>
  </si>
  <si>
    <r>
      <rPr>
        <rFont val="Calibri"/>
        <i/>
        <color theme="1"/>
        <sz val="10.0"/>
      </rPr>
      <t xml:space="preserve">Centropomus undecimalis </t>
    </r>
    <r>
      <rPr>
        <rFont val="Calibri"/>
        <i val="0"/>
        <color theme="1"/>
        <sz val="10.0"/>
      </rPr>
      <t>(Bloch, 1792)</t>
    </r>
  </si>
  <si>
    <t>Common Snook</t>
  </si>
  <si>
    <t>Ephippidae</t>
  </si>
  <si>
    <t>Sp. (Ephippidae)</t>
  </si>
  <si>
    <t>111; 112</t>
  </si>
  <si>
    <t>CARDOSO 2018; KLOKLER 2017</t>
  </si>
  <si>
    <r>
      <rPr>
        <rFont val="Calibri"/>
        <i/>
        <color theme="1"/>
        <sz val="10.0"/>
      </rPr>
      <t>Chaetodipterus faber </t>
    </r>
    <r>
      <rPr>
        <rFont val="Calibri"/>
        <color theme="1"/>
        <sz val="10.0"/>
      </rPr>
      <t>(Broussonet, 1782) </t>
    </r>
  </si>
  <si>
    <t>Atlantic Spadefish</t>
  </si>
  <si>
    <t>5; 15; 22; 23; 24; 27; 112</t>
  </si>
  <si>
    <t>BANDEIRA 2004; 1992; ; BRYAN 1993; FIGUTI and KLOKLER 1996; FOSSILE et al 2019; BENZ 2000; GASPAR, KLOKLER and DEBLASIS 2011; VILLAGRAN et al 2011; KLOKLER et al 2010; KLOKLER 2001; 2008</t>
  </si>
  <si>
    <t>Haemulidae</t>
  </si>
  <si>
    <t>Sp. (Haemulidae)</t>
  </si>
  <si>
    <t>15; 28; 106; 112; 114</t>
  </si>
  <si>
    <t>FOSSILE et al 2019; BANDEIRA 2004; SOUSA 2011; GASPAR, KLOKLER and DEBLASIS 2011; VILLAGRAN et al 2011; KLOKLER et al 2010; KLOKLER 2008; 2017</t>
  </si>
  <si>
    <r>
      <rPr>
        <rFont val="Calibri"/>
        <i/>
        <color theme="1"/>
        <sz val="10.0"/>
      </rPr>
      <t xml:space="preserve">Anisotremus </t>
    </r>
    <r>
      <rPr>
        <rFont val="Calibri"/>
        <i val="0"/>
        <color theme="1"/>
        <sz val="10.0"/>
      </rPr>
      <t>sp.</t>
    </r>
  </si>
  <si>
    <r>
      <rPr>
        <rFont val="Calibri"/>
        <i/>
        <color theme="1"/>
        <sz val="10.0"/>
      </rPr>
      <t>Anisotremus surinamensis </t>
    </r>
    <r>
      <rPr>
        <rFont val="Calibri"/>
        <i val="0"/>
        <color theme="1"/>
        <sz val="10.0"/>
      </rPr>
      <t>(Bloch, 1791) </t>
    </r>
  </si>
  <si>
    <t>Black Margate</t>
  </si>
  <si>
    <r>
      <rPr>
        <rFont val="Calibri"/>
        <i/>
        <color theme="1"/>
        <sz val="10.0"/>
      </rPr>
      <t>Conodon</t>
    </r>
    <r>
      <rPr>
        <rFont val="Calibri"/>
        <color theme="1"/>
        <sz val="10.0"/>
      </rPr>
      <t xml:space="preserve"> sp</t>
    </r>
  </si>
  <si>
    <t>Conodon nobilis (Linnaeus, 1758) </t>
  </si>
  <si>
    <t>Barred Grunt</t>
  </si>
  <si>
    <t>5; 15; 22; 23; 27; 110; 112</t>
  </si>
  <si>
    <t>BANDEIRA 2004; 1992; FIGUTI and KLOKLER 1996; BENZ 2000; FOSSILE et al 2019; VILLAGRAN et al 2011; KLOKLER et al 2010; KLOKLER 2001; GILSON and LESSA 2021</t>
  </si>
  <si>
    <r>
      <rPr>
        <rFont val="Calibri"/>
        <i/>
        <color theme="1"/>
        <sz val="10.0"/>
      </rPr>
      <t xml:space="preserve">Haemulon </t>
    </r>
    <r>
      <rPr>
        <rFont val="Calibri"/>
        <i val="0"/>
        <color theme="1"/>
        <sz val="10.0"/>
      </rPr>
      <t>sp.</t>
    </r>
  </si>
  <si>
    <t>Grunt</t>
  </si>
  <si>
    <t>22; 24</t>
  </si>
  <si>
    <t>BANDEIRA 1992; BRYAN 1993</t>
  </si>
  <si>
    <r>
      <rPr>
        <rFont val="Calibri"/>
        <i/>
        <color theme="1"/>
        <sz val="10.0"/>
      </rPr>
      <t xml:space="preserve">Orthopristis ruber </t>
    </r>
    <r>
      <rPr>
        <rFont val="Calibri"/>
        <i val="0"/>
        <color theme="1"/>
        <sz val="10.0"/>
      </rPr>
      <t>(Cuvier, 1830)</t>
    </r>
  </si>
  <si>
    <t>Corocoro Grunt</t>
  </si>
  <si>
    <t>GILSON and LESSA 2018b; GILSON and LESSA 2021</t>
  </si>
  <si>
    <t>Kyphosidae</t>
  </si>
  <si>
    <t>Sp. (Kyphosidae)</t>
  </si>
  <si>
    <r>
      <rPr>
        <rFont val="Calibri"/>
        <i/>
        <color theme="1"/>
        <sz val="10.0"/>
      </rPr>
      <t xml:space="preserve">Kyphosus sectatrix </t>
    </r>
    <r>
      <rPr>
        <rFont val="Calibri"/>
        <i val="0"/>
        <color theme="1"/>
        <sz val="10.0"/>
      </rPr>
      <t>(Linnaeus, 1758)</t>
    </r>
  </si>
  <si>
    <t>Bermuda sea chub</t>
  </si>
  <si>
    <t>Lutjanidae</t>
  </si>
  <si>
    <t>Sp. (Lutjanidae)</t>
  </si>
  <si>
    <r>
      <rPr>
        <rFont val="Calibri"/>
        <i val="0"/>
        <color theme="1"/>
        <sz val="10.0"/>
      </rPr>
      <t>(cf.)</t>
    </r>
    <r>
      <rPr>
        <rFont val="Calibri"/>
        <i/>
        <color theme="1"/>
        <sz val="10.0"/>
      </rPr>
      <t xml:space="preserve"> Lutjanus </t>
    </r>
    <r>
      <rPr>
        <rFont val="Calibri"/>
        <i val="0"/>
        <color theme="1"/>
        <sz val="10.0"/>
      </rPr>
      <t>sp. (Bloch, 1790)</t>
    </r>
  </si>
  <si>
    <t>5; 22; 115</t>
  </si>
  <si>
    <t>BANDEIRA 2004; 1992; ROSA 2006a</t>
  </si>
  <si>
    <t>Mugilidae</t>
  </si>
  <si>
    <t>Sp. (Mugilidae)</t>
  </si>
  <si>
    <t>Mullet</t>
  </si>
  <si>
    <t>15; 106; 111; 112</t>
  </si>
  <si>
    <t>FOSSILE et al 2019: SOUSA 2011; CARDOSO 2018; KLOKLER 2017</t>
  </si>
  <si>
    <r>
      <rPr>
        <rFont val="Calibri"/>
        <i/>
        <color theme="1"/>
        <sz val="10.0"/>
      </rPr>
      <t xml:space="preserve">Mugil </t>
    </r>
    <r>
      <rPr>
        <rFont val="Calibri"/>
        <i val="0"/>
        <color theme="1"/>
        <sz val="10.0"/>
      </rPr>
      <t>sp.</t>
    </r>
  </si>
  <si>
    <t>22; 23; 112; 114; 115; 116; 149; 153; 159; 160; 161; 162; 163; 172; 176; 177; 364</t>
  </si>
  <si>
    <t>BANDEIRA 1992; FIGUTI and KLOKLER 1996; GASPAR, KLOKLER and DEBLASIS 2011; VILLAGRAN et al 2011; KLOKLER et al 2010; KLOKLER 2001; 2008; 2020; ROSA 2006a; TEIXEIRA 2006; RICKEN et al 2016; RICKEN 2015; BAGER-JR 2013; HILBERT 2011; ULGUIM 2010; ULGUIM 2018; OLIVEIRA 2006; Silva-da-Silva, Lof and Schmitz 2006; PAVEI 2019; SENS 2020</t>
  </si>
  <si>
    <t>Pinguipedidae</t>
  </si>
  <si>
    <r>
      <rPr>
        <rFont val="Calibri"/>
        <i/>
        <color theme="1"/>
        <sz val="10.0"/>
      </rPr>
      <t xml:space="preserve">Pseudopercis </t>
    </r>
    <r>
      <rPr>
        <rFont val="Calibri"/>
        <i val="0"/>
        <color theme="1"/>
        <sz val="10.0"/>
      </rPr>
      <t>sp.</t>
    </r>
  </si>
  <si>
    <t>Namorado sandperch</t>
  </si>
  <si>
    <t>Pomatomidae</t>
  </si>
  <si>
    <t>Sp. (Pomatomidae)</t>
  </si>
  <si>
    <t>106; 111; 116</t>
  </si>
  <si>
    <t>SOUSA 2011; CARDOSO 2018; TEIXEIRA 2006</t>
  </si>
  <si>
    <r>
      <rPr>
        <rFont val="Calibri"/>
        <i/>
        <color theme="1"/>
        <sz val="10.0"/>
      </rPr>
      <t xml:space="preserve">Pomatomus </t>
    </r>
    <r>
      <rPr>
        <rFont val="Calibri"/>
        <i val="0"/>
        <color theme="1"/>
        <sz val="10.0"/>
      </rPr>
      <t>(cf.)</t>
    </r>
    <r>
      <rPr>
        <rFont val="Calibri"/>
        <i/>
        <color theme="1"/>
        <sz val="10.0"/>
      </rPr>
      <t xml:space="preserve"> saltatrix </t>
    </r>
    <r>
      <rPr>
        <rFont val="Calibri"/>
        <i val="0"/>
        <color theme="1"/>
        <sz val="10.0"/>
      </rPr>
      <t>(Linnaeus, 1766)</t>
    </r>
  </si>
  <si>
    <t>Bluefish</t>
  </si>
  <si>
    <t>5; 15; 24; 112; 364</t>
  </si>
  <si>
    <t>BANDEIRA 2004; BRYAN 1993; FOSSILE et al 2019; GASPAR, KLOKLER and DEBLASIS 2011; VILLAGRAN et al 2011; KLOKLER et al 2010; KLOKLER 2001; 2008; PAVEI 2019</t>
  </si>
  <si>
    <t>Sciaenidae </t>
  </si>
  <si>
    <t>Sp. (Sciaenidae)</t>
  </si>
  <si>
    <t>15; 106; 110; 111; 112; 149; 153; 159; 160; 161; 167</t>
  </si>
  <si>
    <t>FOSSILE et al 2019; SOUSA 2011; SOUSA, FIGUEIREDO and BANDEIRA 2014; CARDOSO 2018; KLOKLER 2001; 2017; RICKEN et al 2016; RICKEN 2015; BAGER-JR 2013; HILBERT 2011; ROSA 2006b; GILSON and LESSA 2021</t>
  </si>
  <si>
    <r>
      <rPr>
        <rFont val="Calibri"/>
        <i/>
        <color theme="1"/>
        <sz val="10.0"/>
      </rPr>
      <t>Bairdiella ronchus</t>
    </r>
    <r>
      <rPr>
        <rFont val="Calibri"/>
        <i val="0"/>
        <color theme="1"/>
        <sz val="10.0"/>
      </rPr>
      <t> (Cuvier, 1830) </t>
    </r>
  </si>
  <si>
    <t>Ground Croaker</t>
  </si>
  <si>
    <t>5; 23; 27; 112</t>
  </si>
  <si>
    <t>BANDEIRA 2004; FIGUTI and KLOKLER 1996; BENZ 2000; KLOKLER 2001; 2020</t>
  </si>
  <si>
    <r>
      <rPr>
        <rFont val="Calibri"/>
        <i/>
        <color theme="1"/>
        <sz val="10.0"/>
      </rPr>
      <t xml:space="preserve">Cynoscion </t>
    </r>
    <r>
      <rPr>
        <rFont val="Calibri"/>
        <i val="0"/>
        <color theme="1"/>
        <sz val="10.0"/>
      </rPr>
      <t>sp.</t>
    </r>
  </si>
  <si>
    <t>Gray weakfish</t>
  </si>
  <si>
    <t>12; 15; 22; 112; 113; 116; 149; 159; 160; 172; 364</t>
  </si>
  <si>
    <t>FOSSILE et al 2019; BANDEIRA et al 2018a; BANDEIRA 1992; GASPAR, KLOKLER and DEBLASIS 2011; VILLAGRAN et al 2011; KLOKLER 2020; MACLEY 2017; TEIXEIRA 2006; RICKEN et al 2016; RICKEN 2015; HILBERT 2011; PAVEI 2019; SENS 2020</t>
  </si>
  <si>
    <r>
      <rPr>
        <rFont val="Calibri"/>
        <i/>
        <color theme="1"/>
        <sz val="10.0"/>
      </rPr>
      <t xml:space="preserve">Cynoscion virescens </t>
    </r>
    <r>
      <rPr>
        <rFont val="Calibri"/>
        <i val="0"/>
        <color theme="1"/>
        <sz val="10.0"/>
      </rPr>
      <t>(Cuvier, 1830)</t>
    </r>
  </si>
  <si>
    <t>Green Weakfish</t>
  </si>
  <si>
    <t>23; 110; 159; 160</t>
  </si>
  <si>
    <t>FIGUTI and KLOKLER, 1996; HILBERT 2011; GILSON and LESSA 2021</t>
  </si>
  <si>
    <r>
      <rPr>
        <rFont val="Calibri"/>
        <i/>
        <color theme="1"/>
        <sz val="10.0"/>
      </rPr>
      <t xml:space="preserve">Cynoscion acoupa </t>
    </r>
    <r>
      <rPr>
        <rFont val="Calibri"/>
        <i val="0"/>
        <color theme="1"/>
        <sz val="10.0"/>
      </rPr>
      <t>(Lacepède, 1801)</t>
    </r>
  </si>
  <si>
    <t>Acoupa Weakfish</t>
  </si>
  <si>
    <t>22; 23; 27; 112</t>
  </si>
  <si>
    <t>BANDEIRA 1992; FIGUTI and KLOKLER 1996; BENZ 2000; GASPAR, KLOKLER and DEBLASIS 2011; VILLAGRAN et al 2011; KLOKLER et al 2010; KLOKLER 2008</t>
  </si>
  <si>
    <r>
      <rPr>
        <rFont val="Calibri"/>
        <i/>
        <color theme="1"/>
        <sz val="10.0"/>
      </rPr>
      <t>Cynoscion jamaicensis</t>
    </r>
    <r>
      <rPr>
        <rFont val="Calibri"/>
        <i val="0"/>
        <color theme="1"/>
        <sz val="10.0"/>
      </rPr>
      <t> (Vaillant &amp; Bocourt, 1883)</t>
    </r>
  </si>
  <si>
    <t>Southern weakfish</t>
  </si>
  <si>
    <t>5; 27</t>
  </si>
  <si>
    <t>BANDEIRA 2004; BENZ 2000</t>
  </si>
  <si>
    <r>
      <rPr>
        <rFont val="Calibri"/>
        <i/>
        <color rgb="FF000000"/>
        <sz val="10.0"/>
      </rPr>
      <t xml:space="preserve">Cynoscion leiarchus </t>
    </r>
    <r>
      <rPr>
        <rFont val="Calibri"/>
        <i val="0"/>
        <color rgb="FF000000"/>
        <sz val="10.0"/>
      </rPr>
      <t>(Cuvier, 1830)</t>
    </r>
  </si>
  <si>
    <t>Smooth Weakfish</t>
  </si>
  <si>
    <t>23; 110; 112</t>
  </si>
  <si>
    <t>FIGUTI and KLOKLER 1996; VILLAGRAN et al 2011; KLOKLER et al 2010; KLOKLER 2001; 2008. GILSON and LESSA 2021</t>
  </si>
  <si>
    <r>
      <rPr>
        <rFont val="Calibri"/>
        <i/>
        <color theme="1"/>
        <sz val="10.0"/>
      </rPr>
      <t>Cynoscion striatus</t>
    </r>
    <r>
      <rPr>
        <rFont val="Calibri"/>
        <i val="0"/>
        <color theme="1"/>
        <sz val="10.0"/>
      </rPr>
      <t xml:space="preserve"> (Cuvier, 1829)</t>
    </r>
  </si>
  <si>
    <t>Weakfish</t>
  </si>
  <si>
    <r>
      <rPr>
        <rFont val="Calibri"/>
        <i/>
        <color theme="1"/>
        <sz val="10.0"/>
      </rPr>
      <t xml:space="preserve">Ctenosciaena gracilicirrhus </t>
    </r>
    <r>
      <rPr>
        <rFont val="Calibri"/>
        <i val="0"/>
        <color theme="1"/>
        <sz val="10.0"/>
      </rPr>
      <t>(Metzelaar, 1919)</t>
    </r>
  </si>
  <si>
    <t>Barbel Drum</t>
  </si>
  <si>
    <t>KLOKLER 2001</t>
  </si>
  <si>
    <r>
      <rPr>
        <rFont val="Calibri"/>
        <i/>
        <color theme="1"/>
        <sz val="10.0"/>
      </rPr>
      <t xml:space="preserve">Isopisthus </t>
    </r>
    <r>
      <rPr>
        <rFont val="Calibri"/>
        <i val="0"/>
        <color theme="1"/>
        <sz val="10.0"/>
      </rPr>
      <t>(cf.)</t>
    </r>
    <r>
      <rPr>
        <rFont val="Calibri"/>
        <i/>
        <color theme="1"/>
        <sz val="10.0"/>
      </rPr>
      <t xml:space="preserve"> parvipinnis </t>
    </r>
    <r>
      <rPr>
        <rFont val="Calibri"/>
        <i val="0"/>
        <color theme="1"/>
        <sz val="10.0"/>
      </rPr>
      <t>(Cuvier, 1830)</t>
    </r>
  </si>
  <si>
    <t>Bigtooth Corvina</t>
  </si>
  <si>
    <t>23; 27; 112</t>
  </si>
  <si>
    <t>FIGUTI and KLOKLER 1996; BENZ 2000; KLOKLER 2001</t>
  </si>
  <si>
    <r>
      <rPr>
        <rFont val="Calibri"/>
        <i/>
        <color theme="1"/>
        <sz val="10.0"/>
      </rPr>
      <t xml:space="preserve">Larimus breviceps </t>
    </r>
    <r>
      <rPr>
        <rFont val="Calibri"/>
        <i val="0"/>
        <color theme="1"/>
        <sz val="10.0"/>
      </rPr>
      <t>(Cuvier, 1830)</t>
    </r>
  </si>
  <si>
    <t>Shorthead Drum</t>
  </si>
  <si>
    <t>FIGUTI and KLOKLER 1996; BENZ 2000; VILLAGRAN et al 2011; KLOKLER et al 2010; KLOKLER 2001; 2020</t>
  </si>
  <si>
    <r>
      <rPr>
        <rFont val="Calibri"/>
        <i/>
        <color theme="1"/>
        <sz val="10.0"/>
      </rPr>
      <t xml:space="preserve">Macrodon </t>
    </r>
    <r>
      <rPr>
        <rFont val="Calibri"/>
        <i val="0"/>
        <color theme="1"/>
        <sz val="10.0"/>
      </rPr>
      <t>sp.</t>
    </r>
  </si>
  <si>
    <r>
      <rPr>
        <rFont val="Calibri"/>
        <i/>
        <color theme="1"/>
        <sz val="10.0"/>
      </rPr>
      <t xml:space="preserve">(cf.) Menticirrhus </t>
    </r>
    <r>
      <rPr>
        <rFont val="Calibri"/>
        <i val="0"/>
        <color theme="1"/>
        <sz val="10.0"/>
      </rPr>
      <t>sp.</t>
    </r>
  </si>
  <si>
    <t>112; 157; 159; 160; 164; 173; 364</t>
  </si>
  <si>
    <t>KLOKLER 2001; TEIXEIRA 2006; CHIM 2013; 2016; HILBERT 2011; ROSA 2006b; BRENTANO, ROSA and SCHMITZ 2006; PAVEI 2019</t>
  </si>
  <si>
    <r>
      <rPr>
        <rFont val="Calibri"/>
        <i/>
        <color theme="1"/>
        <sz val="10.0"/>
      </rPr>
      <t xml:space="preserve">Menticirrhus americanus </t>
    </r>
    <r>
      <rPr>
        <rFont val="Calibri"/>
        <i val="0"/>
        <color theme="1"/>
        <sz val="10.0"/>
      </rPr>
      <t>(Linnaeus, 1758)</t>
    </r>
  </si>
  <si>
    <t>Southern Kingfish</t>
  </si>
  <si>
    <t>27; 110</t>
  </si>
  <si>
    <t>BENZ 2000; GILSON and LESSA 2021</t>
  </si>
  <si>
    <r>
      <rPr>
        <rFont val="Calibri"/>
        <i/>
        <color theme="1"/>
        <sz val="10.0"/>
      </rPr>
      <t>Menticirrhus littoralis</t>
    </r>
    <r>
      <rPr>
        <rFont val="Calibri"/>
        <i val="0"/>
        <color theme="1"/>
        <sz val="10.0"/>
      </rPr>
      <t xml:space="preserve"> (Holbrook, 1847)</t>
    </r>
  </si>
  <si>
    <t>Gulf Kingfish</t>
  </si>
  <si>
    <t>116; 149</t>
  </si>
  <si>
    <t>ROSA 2006a; RICKEN et al 2016; RICKEN 2015</t>
  </si>
  <si>
    <r>
      <rPr>
        <rFont val="Calibri"/>
        <i/>
        <color theme="1"/>
        <sz val="10.0"/>
      </rPr>
      <t xml:space="preserve">Micropogonias </t>
    </r>
    <r>
      <rPr>
        <rFont val="Calibri"/>
        <i val="0"/>
        <color theme="1"/>
        <sz val="10.0"/>
      </rPr>
      <t>sp.</t>
    </r>
  </si>
  <si>
    <t>Croaker</t>
  </si>
  <si>
    <t>TEIXEIRA 2006</t>
  </si>
  <si>
    <r>
      <rPr>
        <rFont val="Calibri"/>
        <i/>
        <color theme="1"/>
        <sz val="10.0"/>
      </rPr>
      <t>Micropogonias furnieri </t>
    </r>
    <r>
      <rPr>
        <rFont val="Calibri"/>
        <i val="0"/>
        <color theme="1"/>
        <sz val="10.0"/>
      </rPr>
      <t>(Desmarest, 1823)</t>
    </r>
  </si>
  <si>
    <t>Whitemouth Croaker</t>
  </si>
  <si>
    <t>5; 15; 22; 23; 24; 27; 110; 112; 113; 114; 115; 116; 149; 153; 154; 155; 156; 157; 159; 160; 162; 163; 164; 170; 171; 172; 173; 174; 175; 176; 177; 364; 365; 366; 367; 368; 369</t>
  </si>
  <si>
    <t>BANDEIRA 2004; 1992; FIGUTI and KLOKLER 1996; BRYAN 1993; FOSSILE et al 2019; BENZ 2000; ZERGER 2009; GILSON and LESSA 2018a; 2018b; 2019; 2021; GASPAR, KLOKLER and DEBLASIS 2011; VILLAGRAN et al 2011; KLOKLER et al 2010; KLOKLER 2001; 2008; 2020; MACLEY 2017; ROSA 2006a; 2006b; 2006d; TEIXEIRA 2006; RICKEN et al 2016; RICKEN 2015; BAGER-JR 2013; CALIPPO 2000; CHIM 2013; 2016; HILBERT 2011; ULGUIM 2010; ULGUIM 2018; MILHEIRA and ULGUIM 2008; MILHEIRA and ULGUIM 2008; BRENTANO, ROSA and SCHMITZ 2006; SILVA-DA-SILVA and ROSA 2006; OLIVEIRA 2006; Silva-da-Silva, Lof and Schmitz 2006; PAVEI 2019; SCHORR 1975; SENS 2020</t>
  </si>
  <si>
    <r>
      <rPr>
        <rFont val="Calibri"/>
        <i/>
        <color theme="1"/>
        <sz val="10.0"/>
      </rPr>
      <t xml:space="preserve">Nebris microps </t>
    </r>
    <r>
      <rPr>
        <rFont val="Calibri"/>
        <i val="0"/>
        <color theme="1"/>
        <sz val="10.0"/>
      </rPr>
      <t>Cuvier, 1830</t>
    </r>
  </si>
  <si>
    <t>Smalleye Croaker</t>
  </si>
  <si>
    <t>FIGUTI and KLOKLER 1996</t>
  </si>
  <si>
    <r>
      <rPr>
        <rFont val="Calibri"/>
        <i/>
        <color theme="1"/>
        <sz val="10.0"/>
      </rPr>
      <t xml:space="preserve">Paralonchurus brasiliensis </t>
    </r>
    <r>
      <rPr>
        <rFont val="Calibri"/>
        <i val="0"/>
        <color theme="1"/>
        <sz val="10.0"/>
      </rPr>
      <t>(Steindachner, 1875)</t>
    </r>
  </si>
  <si>
    <t>Banded croaker</t>
  </si>
  <si>
    <t>Pogonias sp.</t>
  </si>
  <si>
    <t>Drum</t>
  </si>
  <si>
    <t>M, B</t>
  </si>
  <si>
    <t>BANDEIRA et al 2018a</t>
  </si>
  <si>
    <r>
      <rPr>
        <rFont val="Calibri"/>
        <i/>
        <color theme="1"/>
        <sz val="10.0"/>
      </rPr>
      <t xml:space="preserve">Pogonias courbina </t>
    </r>
    <r>
      <rPr>
        <rFont val="Calibri"/>
        <i val="0"/>
        <color theme="1"/>
        <sz val="10.0"/>
      </rPr>
      <t>(formerly</t>
    </r>
    <r>
      <rPr>
        <rFont val="Calibri"/>
        <i/>
        <color theme="1"/>
        <sz val="10.0"/>
      </rPr>
      <t xml:space="preserve"> P. cromis</t>
    </r>
    <r>
      <rPr>
        <rFont val="Calibri"/>
        <i val="0"/>
        <color theme="1"/>
        <sz val="10.0"/>
      </rPr>
      <t>) (Lacepède, 1803)</t>
    </r>
  </si>
  <si>
    <t>Black Drum</t>
  </si>
  <si>
    <t>5; 15; 22; 23; 27; 110; 112; 113; 115; 116; 149; 153; 154; 155; 156; 157; 159; 160; 162; 163; 164; 170; 171; 172; 173; 175; 176; 177; 364; 365; 366; 367; 368; 369</t>
  </si>
  <si>
    <t>BANDEIRA 2004; 1992; FIGUTI and KLOKLER 1996; FOSSILE et al 2019; BECK 1973; BENZ 2000; ZERGER 2009; GASPAR, KLOKLER and DEBLASIS 2011; VILLAGRAN et al 2011; KLOKLER et al 2010; KLOKLER 2001; 2008; 2020; MACLEY 2017; ROSA 2006a; 2006b; 2006d; TEIXEIRA 2006; RICKEN et al 2016; RICKEN 2015; BAGER-JR 2013; CALIPPO 2000; CHIM 2013; 2016; HILBERT 2011; ULGUIM 2010; ULGUIM 2018; MILHEIRA and ULGUIM 2008; BRENTANO, ROSA and SCHMITZ 2006; OLIVEIRA 2006; Silva-da-Silva, Lof and Schmitz 2006; PAVEI 2019; SCHORR 1975; SENS 2020</t>
  </si>
  <si>
    <r>
      <rPr>
        <rFont val="Calibri"/>
        <i/>
        <color theme="1"/>
        <sz val="10.0"/>
      </rPr>
      <t xml:space="preserve">Stellifer </t>
    </r>
    <r>
      <rPr>
        <rFont val="Calibri"/>
        <i val="0"/>
        <color theme="1"/>
        <sz val="10.0"/>
      </rPr>
      <t>sp.</t>
    </r>
  </si>
  <si>
    <t>Drum or Croaker</t>
  </si>
  <si>
    <r>
      <rPr>
        <rFont val="Calibri"/>
        <i/>
        <color theme="1"/>
        <sz val="10.0"/>
      </rPr>
      <t xml:space="preserve">Stellifer rastrifer </t>
    </r>
    <r>
      <rPr>
        <rFont val="Calibri"/>
        <i val="0"/>
        <color theme="1"/>
        <sz val="10.0"/>
      </rPr>
      <t>(Jordan, 1889)</t>
    </r>
  </si>
  <si>
    <t>Rake Stardrum</t>
  </si>
  <si>
    <t>15; 23; 27</t>
  </si>
  <si>
    <t>FOSSILE et al 2019; BENZ 2000</t>
  </si>
  <si>
    <r>
      <rPr>
        <rFont val="Calibri"/>
        <i/>
        <color theme="1"/>
        <sz val="10.0"/>
      </rPr>
      <t>Umbrina</t>
    </r>
    <r>
      <rPr>
        <rFont val="Calibri"/>
        <i val="0"/>
        <color theme="1"/>
        <sz val="10.0"/>
      </rPr>
      <t xml:space="preserve"> sp.</t>
    </r>
  </si>
  <si>
    <t>159; 176; 177; 365; 366; 367; 368; 369</t>
  </si>
  <si>
    <t>HILBERT 2011; SCHORR 1975</t>
  </si>
  <si>
    <t>Serranidae</t>
  </si>
  <si>
    <t>Sp. (Serranidae)</t>
  </si>
  <si>
    <t>----</t>
  </si>
  <si>
    <t>24; 106; 111; 116; 364</t>
  </si>
  <si>
    <t>BRYAN 1993; SOUSA 2011; SOUSA, FIGUEIREDO and BANDEIRA 2014; ROSA 2006a; TEIXEIRA 2006; PAVEI 2019</t>
  </si>
  <si>
    <r>
      <rPr>
        <rFont val="Calibri"/>
        <i/>
        <color theme="1"/>
        <sz val="10.0"/>
      </rPr>
      <t xml:space="preserve">Hyporthodus niveatus </t>
    </r>
    <r>
      <rPr>
        <rFont val="Calibri"/>
        <i val="0"/>
        <color theme="1"/>
        <sz val="10.0"/>
      </rPr>
      <t>(Valenciennes, 1828)</t>
    </r>
  </si>
  <si>
    <t>Snowy Grouper</t>
  </si>
  <si>
    <r>
      <rPr>
        <rFont val="Calibri"/>
        <i/>
        <color theme="1"/>
        <sz val="10.0"/>
      </rPr>
      <t xml:space="preserve">Epinephelus </t>
    </r>
    <r>
      <rPr>
        <rFont val="Calibri"/>
        <i val="0"/>
        <color theme="1"/>
        <sz val="10.0"/>
      </rPr>
      <t>sp.</t>
    </r>
  </si>
  <si>
    <t>Hamlet</t>
  </si>
  <si>
    <t>22; 116</t>
  </si>
  <si>
    <t>BANDEIRA 1992; ROSA 2006a</t>
  </si>
  <si>
    <t>Sparidae</t>
  </si>
  <si>
    <t>Sp. (Sparidae)</t>
  </si>
  <si>
    <t>SOUSA 2011; SOUSA, FIGUEIREDO and BANDEIRA 2014; CARDOSO 2018; KLOKLER 2017</t>
  </si>
  <si>
    <r>
      <rPr>
        <rFont val="Calibri"/>
        <i/>
        <color theme="1"/>
        <sz val="10.0"/>
      </rPr>
      <t xml:space="preserve">Archosargus </t>
    </r>
    <r>
      <rPr>
        <rFont val="Calibri"/>
        <i val="0"/>
        <color theme="1"/>
        <sz val="10.0"/>
      </rPr>
      <t>sp.</t>
    </r>
  </si>
  <si>
    <t>Sheepshead</t>
  </si>
  <si>
    <t>5; 22; 27; 115; 116; 364</t>
  </si>
  <si>
    <t>BANDEIRA 2004; 1992; BENZ 2000; ROSA 2006a; TEIXEIRA 2006; PAVEI 2019</t>
  </si>
  <si>
    <r>
      <rPr>
        <rFont val="Calibri"/>
        <i/>
        <color theme="1"/>
        <sz val="10.0"/>
      </rPr>
      <t>Archosargus probatocephalus</t>
    </r>
    <r>
      <rPr>
        <rFont val="Calibri"/>
        <i val="0"/>
        <color theme="1"/>
        <sz val="10.0"/>
      </rPr>
      <t> (Walbaum, 1792)</t>
    </r>
  </si>
  <si>
    <t>5; 22; 23; 24; 112; 113</t>
  </si>
  <si>
    <t>BANDEIRA 2004; 1992; BRYAN 1993; FIGUTI and KLOKLER 1996; GASPAR, KLOKLER and DEBLASIS 2011; VILLAGRAN et al 2011; KLOKLER et al 2010; KLOKLER 2001; 2008; MACLEY 2017</t>
  </si>
  <si>
    <r>
      <rPr>
        <rFont val="Calibri"/>
        <i/>
        <color theme="1"/>
        <sz val="10.0"/>
      </rPr>
      <t xml:space="preserve">Archosargus rhomboidalis </t>
    </r>
    <r>
      <rPr>
        <rFont val="Calibri"/>
        <i val="0"/>
        <color theme="1"/>
        <sz val="10.0"/>
      </rPr>
      <t>(Linnaeus, 1758)</t>
    </r>
  </si>
  <si>
    <t>Sea Bream</t>
  </si>
  <si>
    <r>
      <rPr>
        <rFont val="Calibri"/>
        <i/>
        <color theme="1"/>
        <sz val="10.0"/>
      </rPr>
      <t xml:space="preserve">Diplodus argenteus </t>
    </r>
    <r>
      <rPr>
        <rFont val="Calibri"/>
        <i val="0"/>
        <color theme="1"/>
        <sz val="10.0"/>
      </rPr>
      <t>(Valenciennes, 1830)</t>
    </r>
  </si>
  <si>
    <t>South-American Silver Porgy</t>
  </si>
  <si>
    <r>
      <rPr>
        <rFont val="Calibri"/>
        <i/>
        <color theme="1"/>
        <sz val="10.0"/>
      </rPr>
      <t xml:space="preserve">Pagrus pagrus </t>
    </r>
    <r>
      <rPr>
        <rFont val="Calibri"/>
        <i val="0"/>
        <color theme="1"/>
        <sz val="10.0"/>
      </rPr>
      <t>(Linnaeus, 1758)</t>
    </r>
  </si>
  <si>
    <t>Red porgy</t>
  </si>
  <si>
    <t>15; 24</t>
  </si>
  <si>
    <t>BRYAN 1993; FOSSILE et al. 2019</t>
  </si>
  <si>
    <t>Stromateidae</t>
  </si>
  <si>
    <t>Sp. (Stromateidae)</t>
  </si>
  <si>
    <t>Trichiuridae </t>
  </si>
  <si>
    <r>
      <rPr>
        <rFont val="Calibri"/>
        <i/>
        <color theme="1"/>
        <sz val="10.0"/>
      </rPr>
      <t xml:space="preserve">Trichiurus </t>
    </r>
    <r>
      <rPr>
        <rFont val="Calibri"/>
        <i val="0"/>
        <color theme="1"/>
        <sz val="10.0"/>
      </rPr>
      <t>sp.</t>
    </r>
  </si>
  <si>
    <t>15; 24; 27</t>
  </si>
  <si>
    <t>BRYAN 1993; BENZ 2000; FOSSILE et al 2019</t>
  </si>
  <si>
    <r>
      <rPr>
        <rFont val="Calibri"/>
        <i/>
        <color theme="1"/>
        <sz val="10.0"/>
      </rPr>
      <t xml:space="preserve">Trichiurus lepturus </t>
    </r>
    <r>
      <rPr>
        <rFont val="Calibri"/>
        <i val="0"/>
        <color theme="1"/>
        <sz val="10.0"/>
      </rPr>
      <t>Linnaeus, 1758</t>
    </r>
  </si>
  <si>
    <t>Largehead Hairtail</t>
  </si>
  <si>
    <t>5; 22; 23; 24; 28; 115; 177</t>
  </si>
  <si>
    <r>
      <rPr>
        <rFont val="Calibri"/>
        <color theme="1"/>
        <sz val="10.0"/>
      </rPr>
      <t xml:space="preserve">BANDEIRA </t>
    </r>
    <r>
      <rPr>
        <rFont val="Calibri"/>
        <i/>
        <color theme="1"/>
        <sz val="10.0"/>
      </rPr>
      <t xml:space="preserve">et al </t>
    </r>
    <r>
      <rPr>
        <rFont val="Calibri"/>
        <color theme="1"/>
        <sz val="10.0"/>
      </rPr>
      <t>2013; BANDEIRA 2004; 1992; BRYAN 1993; FIGUTI and KLOKLER 1996; ROSA 2006a; Silva-da-Silva, Lof and Schmitz 2006</t>
    </r>
  </si>
  <si>
    <t>Pleuronectiformes</t>
  </si>
  <si>
    <t>Sp. (Pleuronectiformes)</t>
  </si>
  <si>
    <t>Bothidae</t>
  </si>
  <si>
    <t>Sp. (Bothidae)</t>
  </si>
  <si>
    <t>Paralichthyidae</t>
  </si>
  <si>
    <r>
      <rPr>
        <rFont val="Calibri"/>
        <i/>
        <color theme="1"/>
        <sz val="10.0"/>
      </rPr>
      <t>Paralichthys</t>
    </r>
    <r>
      <rPr>
        <rFont val="Calibri"/>
        <color theme="1"/>
        <sz val="10.0"/>
      </rPr>
      <t xml:space="preserve"> sp.</t>
    </r>
  </si>
  <si>
    <t>Siluriformes </t>
  </si>
  <si>
    <t>Sp. (Siluriformes)</t>
  </si>
  <si>
    <t>149; 150; 153; 159; 160; 161</t>
  </si>
  <si>
    <t>RICKEN et al 2016; RICKEN 2015; BAGER-JR 2013; HILBERT 2011</t>
  </si>
  <si>
    <t>Ariidae</t>
  </si>
  <si>
    <t>Sp. (Ariidae)</t>
  </si>
  <si>
    <t>5; 15; 22; 23; 28; 106; 111; 112; 113; 115; 116; 150; 153; 154; 155; 156; 158; 164; 169; 171; 172; 174; 175; 177; 178; 365; 366; 367; 368; 369</t>
  </si>
  <si>
    <t>BANDEIRA et al 2013; BANDEIRA 2004; 1992; FIGUTI and KLOKLER 1996; FOSSILE et al 2019; ZERGER 2009; SOUSA 2011; CARDOSO 2018; KLOKLER 2001; 2017; MACLEY 2017; ROSA 2006a; 2006b; 2006c; 2006d; 2006e TEIXEIRA 2006; JACOBUS and ROSA 2013; CALIPPO 2000; MILHEIRA and ULGUIM 2008; SILVA-DA-SILVA and ROSA 2006; Silva-da-Silva, Lof and Schmitz 2006; SCHORR 1975; SENS 2020</t>
  </si>
  <si>
    <r>
      <rPr>
        <rFont val="Calibri"/>
        <i/>
        <color theme="1"/>
        <sz val="10.0"/>
      </rPr>
      <t xml:space="preserve">Aspistor luniscutis </t>
    </r>
    <r>
      <rPr>
        <rFont val="Calibri"/>
        <i val="0"/>
        <color theme="1"/>
        <sz val="10.0"/>
      </rPr>
      <t>(Valenciennes, 1840)</t>
    </r>
  </si>
  <si>
    <t>Sea catfish</t>
  </si>
  <si>
    <t>23; 27</t>
  </si>
  <si>
    <t>FIGUTI and KLOKLER 1996; BENZ 2000</t>
  </si>
  <si>
    <r>
      <rPr>
        <rFont val="Calibri"/>
        <i/>
        <color theme="1"/>
        <sz val="10.0"/>
      </rPr>
      <t>Notarius grandicassis</t>
    </r>
    <r>
      <rPr>
        <rFont val="Calibri"/>
        <color theme="1"/>
        <sz val="10.0"/>
      </rPr>
      <t xml:space="preserve"> (Valenciennes, 1840)</t>
    </r>
  </si>
  <si>
    <t>Thomas Sea Catfish</t>
  </si>
  <si>
    <t>Cathorops spixii (Spix &amp; Agassiz, 1829)</t>
  </si>
  <si>
    <t>Madmango sea catfish</t>
  </si>
  <si>
    <r>
      <rPr>
        <rFont val="Calibri"/>
        <i/>
        <color theme="1"/>
        <sz val="10.0"/>
      </rPr>
      <t>Genidens</t>
    </r>
    <r>
      <rPr>
        <rFont val="Calibri"/>
        <i val="0"/>
        <color theme="1"/>
        <sz val="10.0"/>
      </rPr>
      <t xml:space="preserve"> sp.</t>
    </r>
  </si>
  <si>
    <t>Catfish</t>
  </si>
  <si>
    <t>12; 15; 103; 104; 112; 114; 149; 152; 153; 157; 159; 160; 161; 163; 172</t>
  </si>
  <si>
    <t>BANDEIRA et al 2018a; FOSSILE et al 2019; RICKEN et al 2014; PAVEI et al 2015; GASPAR, KLOKLER and DEBLASIS 2011; VILLAGRAN et al 2011; KLOKLER et al 2010; KLOKLER 2008; 2020; RICKEN et al 2016; RICKEN 2015; ROSA 2010; BAGER-JR 2013; CHIM 2013; 2016; HILBERT 2011; ULGUIM 2018; SENS 2020</t>
  </si>
  <si>
    <r>
      <rPr>
        <rFont val="Calibri"/>
        <i/>
        <color theme="1"/>
        <sz val="10.0"/>
      </rPr>
      <t xml:space="preserve">Genidens barbus </t>
    </r>
    <r>
      <rPr>
        <rFont val="Calibri"/>
        <i val="0"/>
        <color theme="1"/>
        <sz val="10.0"/>
      </rPr>
      <t>(Lacepède, 1803)</t>
    </r>
  </si>
  <si>
    <t>White sea catfish</t>
  </si>
  <si>
    <t>15; 27; 162; 163; 172; 173; 176; 364</t>
  </si>
  <si>
    <t>FOSSILE et al 2019; BENZ 2000; ULGUIM 2010; ULGUIM 2018; BRENTANO, ROSA and SCHMITZ 2006; OLIVEIRA 2006; PAVEI 2019; SENS 2020</t>
  </si>
  <si>
    <r>
      <rPr>
        <rFont val="Calibri"/>
        <i/>
        <color theme="1"/>
        <sz val="10.0"/>
      </rPr>
      <t xml:space="preserve">Genidens genidens </t>
    </r>
    <r>
      <rPr>
        <rFont val="Calibri"/>
        <i val="0"/>
        <color theme="1"/>
        <sz val="10.0"/>
      </rPr>
      <t>(Cuvier, 1829)</t>
    </r>
  </si>
  <si>
    <t>Guri Sea Catfish</t>
  </si>
  <si>
    <t>15; 162; 163; 172; 364</t>
  </si>
  <si>
    <t>FOSSILE et al 2019; ULGUIM 2010; ULGUIM 2018; PAVEI 2019; SENS 2020</t>
  </si>
  <si>
    <r>
      <rPr>
        <rFont val="Calibri"/>
        <i/>
        <color theme="1"/>
        <sz val="10.0"/>
      </rPr>
      <t xml:space="preserve">Genidens planifrons </t>
    </r>
    <r>
      <rPr>
        <rFont val="Calibri"/>
        <i val="0"/>
        <color theme="1"/>
        <sz val="10.0"/>
      </rPr>
      <t>(Higuchi, Reis &amp; Araújo, 1982)</t>
    </r>
  </si>
  <si>
    <t>SENS 2020</t>
  </si>
  <si>
    <r>
      <rPr>
        <rFont val="Calibri"/>
        <i/>
        <color theme="1"/>
        <sz val="10.0"/>
      </rPr>
      <t xml:space="preserve">Bagre </t>
    </r>
    <r>
      <rPr>
        <rFont val="Calibri"/>
        <i val="0"/>
        <color theme="1"/>
        <sz val="10.0"/>
      </rPr>
      <t>sp.</t>
    </r>
  </si>
  <si>
    <t>24; 179</t>
  </si>
  <si>
    <t>BRYAN 1993; SCHMITZ 1990</t>
  </si>
  <si>
    <r>
      <rPr>
        <rFont val="Calibri"/>
        <i/>
        <color theme="1"/>
        <sz val="10.0"/>
      </rPr>
      <t xml:space="preserve">Bagre bagre </t>
    </r>
    <r>
      <rPr>
        <rFont val="Calibri"/>
        <i val="0"/>
        <color theme="1"/>
        <sz val="10.0"/>
      </rPr>
      <t>(Linnaeus, 1766)</t>
    </r>
  </si>
  <si>
    <t>Coco Sea Catfish</t>
  </si>
  <si>
    <t>Aspredinidae</t>
  </si>
  <si>
    <r>
      <rPr>
        <rFont val="Calibri"/>
        <i/>
        <color theme="1"/>
        <sz val="10.0"/>
      </rPr>
      <t>Bunocephalus</t>
    </r>
    <r>
      <rPr>
        <rFont val="Calibri"/>
        <i val="0"/>
        <color theme="1"/>
        <sz val="10.0"/>
      </rPr>
      <t xml:space="preserve"> sp.</t>
    </r>
  </si>
  <si>
    <t>Callichthyidae</t>
  </si>
  <si>
    <t>Sp. (Callichthyidae)</t>
  </si>
  <si>
    <r>
      <rPr>
        <rFont val="Calibri"/>
        <i/>
        <color theme="1"/>
        <sz val="10.0"/>
      </rPr>
      <t>Hoplosternum</t>
    </r>
    <r>
      <rPr>
        <rFont val="Calibri"/>
        <color theme="1"/>
        <sz val="10.0"/>
      </rPr>
      <t xml:space="preserve"> sp.</t>
    </r>
  </si>
  <si>
    <t>Heptapteridae </t>
  </si>
  <si>
    <r>
      <rPr>
        <rFont val="Calibri"/>
        <i val="0"/>
        <color theme="1"/>
        <sz val="10.0"/>
      </rPr>
      <t xml:space="preserve">(cf.) </t>
    </r>
    <r>
      <rPr>
        <rFont val="Calibri"/>
        <i/>
        <color theme="1"/>
        <sz val="10.0"/>
      </rPr>
      <t>Pimelodella</t>
    </r>
    <r>
      <rPr>
        <rFont val="Calibri"/>
        <i val="0"/>
        <color theme="1"/>
        <sz val="10.0"/>
      </rPr>
      <t xml:space="preserve"> sp.</t>
    </r>
  </si>
  <si>
    <t>150; 167; 176</t>
  </si>
  <si>
    <t>JACOBUS and ROSA 2013; ROSA 2006b; OLIVEIRA 2006</t>
  </si>
  <si>
    <r>
      <rPr>
        <rFont val="Calibri"/>
        <i val="0"/>
        <color theme="1"/>
        <sz val="10.0"/>
      </rPr>
      <t>(cf.)</t>
    </r>
    <r>
      <rPr>
        <rFont val="Calibri"/>
        <i/>
        <color theme="1"/>
        <sz val="10.0"/>
      </rPr>
      <t xml:space="preserve"> Rhamdia </t>
    </r>
    <r>
      <rPr>
        <rFont val="Calibri"/>
        <i val="0"/>
        <color theme="1"/>
        <sz val="10.0"/>
      </rPr>
      <t>sp.</t>
    </r>
  </si>
  <si>
    <t>5; 15; 28; 150; 153; 158; 159; 160; 161; 164; 169; 173; 174; 175; 176; 177</t>
  </si>
  <si>
    <r>
      <rPr>
        <rFont val="Calibri"/>
        <color theme="1"/>
        <sz val="10.0"/>
      </rPr>
      <t xml:space="preserve">BANDEIRA </t>
    </r>
    <r>
      <rPr>
        <rFont val="Calibri"/>
        <i/>
        <color theme="1"/>
        <sz val="10.0"/>
      </rPr>
      <t xml:space="preserve">et al </t>
    </r>
    <r>
      <rPr>
        <rFont val="Calibri"/>
        <color theme="1"/>
        <sz val="10.0"/>
      </rPr>
      <t>2013; BANDEIRA 2004; FOSSILE et al 2019; RICKEN 2015; BAGER-JR 2013; JACOBUS and ROSA 2013; HILBERT 2011; ROSA 2006b; 2006c; 2006d; BRENTANO, ROSA and SCHMITZ 2006; SILVA-DA-SILVA and ROSA 2006; OLIVEIRA 2006; Silva-da-Silva, Lof and Schmitz 2006</t>
    </r>
  </si>
  <si>
    <t>Loricariidae</t>
  </si>
  <si>
    <t>Sp. (Loricariidae)</t>
  </si>
  <si>
    <t>Armored catfish</t>
  </si>
  <si>
    <t>15; 150; 169; 176</t>
  </si>
  <si>
    <t>FOSSILE et al 2019; RICKEN 2015; ROSA 2006c; OLIVEIRA 2006</t>
  </si>
  <si>
    <r>
      <rPr>
        <rFont val="Calibri"/>
        <i/>
        <color theme="1"/>
        <sz val="10.0"/>
      </rPr>
      <t xml:space="preserve">Hypostomus </t>
    </r>
    <r>
      <rPr>
        <rFont val="Calibri"/>
        <i val="0"/>
        <color theme="1"/>
        <sz val="10.0"/>
      </rPr>
      <t>sp.</t>
    </r>
  </si>
  <si>
    <t>28; 150; 153; 158; 164</t>
  </si>
  <si>
    <t>BANDEIRA 2004; BANDEIRA et al 2013; RICKEN 2015; JACOBUS and ROSA 2013; BAGER-JR 2013; ROSA 2006b</t>
  </si>
  <si>
    <r>
      <rPr>
        <rFont val="Calibri"/>
        <i/>
        <color theme="1"/>
        <sz val="10.0"/>
      </rPr>
      <t xml:space="preserve">(cf.) Loricariichthys </t>
    </r>
    <r>
      <rPr>
        <rFont val="Calibri"/>
        <i val="0"/>
        <color theme="1"/>
        <sz val="10.0"/>
      </rPr>
      <t>sp.</t>
    </r>
  </si>
  <si>
    <t>167; 174</t>
  </si>
  <si>
    <t>ROSA 2006b; SILVA-DA-SILVA and ROSA 2006</t>
  </si>
  <si>
    <r>
      <rPr>
        <rFont val="Calibri"/>
        <i val="0"/>
        <color theme="1"/>
        <sz val="10.0"/>
      </rPr>
      <t>cf.</t>
    </r>
    <r>
      <rPr>
        <rFont val="Calibri"/>
        <i/>
        <color theme="1"/>
        <sz val="10.0"/>
      </rPr>
      <t xml:space="preserve"> Loricariichthys anus </t>
    </r>
    <r>
      <rPr>
        <rFont val="Calibri"/>
        <i val="0"/>
        <color theme="1"/>
        <sz val="10.0"/>
      </rPr>
      <t>(Valenciennes, 1835)</t>
    </r>
  </si>
  <si>
    <t>OLIVEIRA 2006</t>
  </si>
  <si>
    <t>Pimelodidae</t>
  </si>
  <si>
    <t>Sp. (Pimelodidae)</t>
  </si>
  <si>
    <t>164; 169; 173; 174</t>
  </si>
  <si>
    <t>ROSA 2006b; 2006c; BRENTANO, ROSA and SCHMITZ 2006; SILVA-DA-SILVA and ROSA 2006</t>
  </si>
  <si>
    <r>
      <rPr>
        <rFont val="Calibri"/>
        <i/>
        <color theme="1"/>
        <sz val="10.0"/>
      </rPr>
      <t>Pimelodus</t>
    </r>
    <r>
      <rPr>
        <rFont val="Calibri"/>
        <color theme="1"/>
        <sz val="10.0"/>
      </rPr>
      <t xml:space="preserve"> sp.</t>
    </r>
  </si>
  <si>
    <r>
      <rPr>
        <rFont val="Calibri"/>
        <i/>
        <color theme="1"/>
        <sz val="10.0"/>
      </rPr>
      <t>Pimelodus maculatus</t>
    </r>
    <r>
      <rPr>
        <rFont val="Calibri"/>
        <color theme="1"/>
        <sz val="10.0"/>
      </rPr>
      <t xml:space="preserve"> Lacepède, 1803</t>
    </r>
  </si>
  <si>
    <t>158; 176</t>
  </si>
  <si>
    <t>JACOBUS and ROSA 2013; OLIVEIRA 2006</t>
  </si>
  <si>
    <t>Pseudopimelodidae</t>
  </si>
  <si>
    <r>
      <rPr>
        <rFont val="Calibri"/>
        <i/>
        <color theme="1"/>
        <sz val="10.0"/>
      </rPr>
      <t>Microglanis</t>
    </r>
    <r>
      <rPr>
        <rFont val="Calibri"/>
        <color theme="1"/>
        <sz val="10.0"/>
      </rPr>
      <t xml:space="preserve"> sp.</t>
    </r>
  </si>
  <si>
    <t>149; 150</t>
  </si>
  <si>
    <t>Synbranchiformes</t>
  </si>
  <si>
    <t>Synbranchidae</t>
  </si>
  <si>
    <r>
      <rPr>
        <rFont val="Calibri"/>
        <i/>
        <color theme="1"/>
        <sz val="10.0"/>
      </rPr>
      <t>Synbranchus</t>
    </r>
    <r>
      <rPr>
        <rFont val="Calibri"/>
        <color theme="1"/>
        <sz val="10.0"/>
      </rPr>
      <t xml:space="preserve"> sp.</t>
    </r>
  </si>
  <si>
    <t>Swamp-eels</t>
  </si>
  <si>
    <r>
      <rPr>
        <rFont val="Calibri"/>
        <i/>
        <color theme="1"/>
        <sz val="10.0"/>
      </rPr>
      <t>Synbranchus marmoratus</t>
    </r>
    <r>
      <rPr>
        <rFont val="Calibri"/>
        <color theme="1"/>
        <sz val="10.0"/>
      </rPr>
      <t xml:space="preserve"> Bloch, 1795</t>
    </r>
  </si>
  <si>
    <t>Marbled swamp-eel</t>
  </si>
  <si>
    <t>164; 165; 169; 173; 176</t>
  </si>
  <si>
    <t>ROSA 2006b; 2006c; BRENTANO, ROSA and SCHMITZ 2006; OLIVEIRA 2006</t>
  </si>
  <si>
    <t>Tetraodontiformes</t>
  </si>
  <si>
    <t>Diodontidae</t>
  </si>
  <si>
    <r>
      <rPr>
        <rFont val="Calibri"/>
        <i/>
        <color theme="1"/>
        <sz val="10.0"/>
      </rPr>
      <t>Diodon</t>
    </r>
    <r>
      <rPr>
        <rFont val="Calibri"/>
        <color theme="1"/>
        <sz val="10.0"/>
      </rPr>
      <t xml:space="preserve"> sp.</t>
    </r>
  </si>
  <si>
    <t>Pufferfish</t>
  </si>
  <si>
    <t>5; 22</t>
  </si>
  <si>
    <t>BANDEIRA 2004; 1992</t>
  </si>
  <si>
    <t>Diodon hystrix (Linnaeus, 1758)</t>
  </si>
  <si>
    <t>Spot-fin Porcupinefish</t>
  </si>
  <si>
    <t>Tetraodontidae</t>
  </si>
  <si>
    <t>Sp. (Tetraodontidae)</t>
  </si>
  <si>
    <t>15; 112</t>
  </si>
  <si>
    <t>FOSSILE et al 2019; KLOKLER 2017</t>
  </si>
  <si>
    <r>
      <rPr>
        <rFont val="Calibri"/>
        <i/>
        <color theme="1"/>
        <sz val="10.0"/>
      </rPr>
      <t xml:space="preserve">Lagocephalus </t>
    </r>
    <r>
      <rPr>
        <rFont val="Calibri"/>
        <i val="0"/>
        <color theme="1"/>
        <sz val="10.0"/>
      </rPr>
      <t>sp.</t>
    </r>
  </si>
  <si>
    <r>
      <rPr>
        <rFont val="Calibri"/>
        <i/>
        <color theme="1"/>
        <sz val="10.0"/>
      </rPr>
      <t>Lagocephalus laevigatus </t>
    </r>
    <r>
      <rPr>
        <rFont val="Calibri"/>
        <i val="0"/>
        <color theme="1"/>
        <sz val="10.0"/>
      </rPr>
      <t>(Linnaeus, 1766)</t>
    </r>
  </si>
  <si>
    <t>Smooth Puffer</t>
  </si>
  <si>
    <t>5; 22; 23; 24; 110; 112; 116</t>
  </si>
  <si>
    <t>BANDEIRA 2004; 1992; BRYAN 1993; FIGUTI and KLOKLER 1996; GILSON and LESSA 2018b; GASPAR, KLOKLER and DEBLASIS 2011; VILLAGRAN et al 2011; KLOKLER et al 2010; KLOKLER 2001; 2008; ROSA 2006a; GILSON and LESSA 2021</t>
  </si>
  <si>
    <t>Sphoeroides sp.</t>
  </si>
  <si>
    <t>Puffer</t>
  </si>
  <si>
    <t>Scorpaeniformes</t>
  </si>
  <si>
    <t>Dactylopteridae</t>
  </si>
  <si>
    <t>Sp. (Dactylopteridae)</t>
  </si>
  <si>
    <t>Triglidae</t>
  </si>
  <si>
    <t>Sp. (Triglidae)</t>
  </si>
  <si>
    <t>(cf.) - some authors identified the taxa, while others indicate the identification check</t>
  </si>
  <si>
    <t>cf. - according to the author(s) it is necessary to check the taxonomic identification</t>
  </si>
  <si>
    <t>Cartilagenous fish</t>
  </si>
  <si>
    <t>Bony fish</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</si>
  <si>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</si>
  <si>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</si>
  <si>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</si>
  <si>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</si>
  <si>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</si>
  <si>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</si>
  <si>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</si>
  <si>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</si>
  <si>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</si>
  <si>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</si>
  <si>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</si>
  <si>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</si>
  <si>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</si>
  <si>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</si>
  <si>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</si>
  <si>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</si>
  <si>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</si>
  <si>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</si>
  <si>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</si>
  <si>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</si>
  <si>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</si>
  <si>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</si>
  <si>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</si>
  <si>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</si>
  <si>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</si>
  <si>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</si>
  <si>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</si>
  <si>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</si>
  <si>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</si>
  <si>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</si>
  <si>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</si>
  <si>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</si>
  <si>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</si>
  <si>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</si>
  <si>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</si>
  <si>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</si>
  <si>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</si>
  <si>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</si>
  <si>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</si>
  <si>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</si>
  <si>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</si>
  <si>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</si>
  <si>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</si>
  <si>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</si>
  <si>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</si>
  <si>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</si>
  <si>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</si>
  <si>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</si>
  <si>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</si>
  <si>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</si>
  <si>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</si>
  <si>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</si>
  <si>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</si>
  <si>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</si>
  <si>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</si>
  <si>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</si>
  <si>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</si>
  <si>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</si>
  <si>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</si>
  <si>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</si>
  <si>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</si>
  <si>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</si>
  <si>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</si>
  <si>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</si>
  <si>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</si>
  <si>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</si>
  <si>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</si>
  <si>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</si>
  <si>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</si>
  <si>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</si>
  <si>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</si>
  <si>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</si>
  <si>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</si>
  <si>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</si>
  <si>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</si>
  <si>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</si>
  <si>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</si>
  <si>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</si>
  <si>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</si>
  <si>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</si>
  <si>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</si>
  <si>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</si>
  <si>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</si>
  <si>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</si>
  <si>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</si>
  <si>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</si>
  <si>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</si>
  <si>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</si>
  <si>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</si>
  <si>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F90</t>
  </si>
  <si>
    <t>F91</t>
  </si>
  <si>
    <t>F92</t>
  </si>
  <si>
    <t>F93</t>
  </si>
  <si>
    <t>F94</t>
  </si>
  <si>
    <t>F95</t>
  </si>
  <si>
    <t>F96</t>
  </si>
  <si>
    <t>F97</t>
  </si>
  <si>
    <t>F98</t>
  </si>
  <si>
    <t>F99</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</si>
  <si>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</si>
  <si>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</si>
  <si>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</si>
  <si>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</si>
  <si>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</si>
  <si>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</si>
  <si>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</si>
  <si>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</si>
  <si>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</si>
  <si>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</si>
  <si>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</si>
  <si>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</si>
  <si>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</si>
  <si>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</si>
  <si>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</si>
  <si>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</si>
  <si>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</si>
  <si>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</si>
  <si>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</si>
  <si>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</si>
  <si>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</si>
  <si>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</si>
  <si>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</si>
  <si>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</si>
  <si>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</si>
  <si>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</si>
  <si>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</si>
  <si>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</si>
  <si>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</si>
  <si>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</si>
  <si>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</si>
  <si>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</si>
  <si>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</si>
  <si>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</si>
  <si>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</si>
  <si>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</si>
  <si>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</si>
  <si>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</si>
  <si>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</si>
  <si>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</si>
  <si>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</si>
  <si>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</si>
  <si>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</si>
  <si>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</si>
  <si>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</si>
  <si>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</si>
  <si>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</si>
  <si>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</si>
  <si>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</si>
  <si>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</si>
  <si>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</si>
  <si>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</si>
  <si>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</si>
  <si>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</si>
  <si>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</si>
  <si>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</si>
  <si>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</si>
  <si>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</si>
  <si>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</si>
  <si>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</si>
  <si>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</si>
  <si>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</si>
  <si>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</si>
  <si>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Site</t>
  </si>
  <si>
    <t>Sieve (Y/N/NI)</t>
  </si>
  <si>
    <t>Sieving mesh (mm)</t>
  </si>
  <si>
    <t>Anatomic remains analyzed</t>
  </si>
  <si>
    <t>Code</t>
  </si>
  <si>
    <t>Median_Age</t>
  </si>
  <si>
    <t>Lat</t>
  </si>
  <si>
    <t>WATL</t>
  </si>
  <si>
    <t>SR</t>
  </si>
  <si>
    <t>SR_Elasmo</t>
  </si>
  <si>
    <t>% NISP Elasmobranquii (Geral)</t>
  </si>
  <si>
    <r>
      <rPr>
        <rFont val="Calibri"/>
        <b/>
        <color theme="1"/>
      </rPr>
      <t xml:space="preserve">% NISP </t>
    </r>
    <r>
      <rPr>
        <rFont val="Calibri"/>
        <b/>
        <i/>
        <color theme="1"/>
      </rPr>
      <t>Micropogonias furnieri</t>
    </r>
  </si>
  <si>
    <t>% pelagic</t>
  </si>
  <si>
    <t>Demersal</t>
  </si>
  <si>
    <t>Pelagic</t>
  </si>
  <si>
    <t>Reef</t>
  </si>
  <si>
    <t>Batoidea</t>
  </si>
  <si>
    <t>Selachii</t>
  </si>
  <si>
    <t>Notorynchus cepedianus</t>
  </si>
  <si>
    <t>Aetobatus sp.</t>
  </si>
  <si>
    <t>Myliobatis freminvillei</t>
  </si>
  <si>
    <t>Rhinoptera sp.</t>
  </si>
  <si>
    <t>Rhinoptera bonasus</t>
  </si>
  <si>
    <t>Pseudobatos sp.</t>
  </si>
  <si>
    <t>Pseudobatos percellens</t>
  </si>
  <si>
    <t>Negaprion brevirostris</t>
  </si>
  <si>
    <t>Carcharhinus sp.</t>
  </si>
  <si>
    <t>Carcharhinus isodon </t>
  </si>
  <si>
    <t>Carcharhinus leucas</t>
  </si>
  <si>
    <t>Carcharhinus plumbeus</t>
  </si>
  <si>
    <t>Carcharhinus porosus</t>
  </si>
  <si>
    <t>Carcharhinus altimus</t>
  </si>
  <si>
    <t>Carcharhinus brachyurus</t>
  </si>
  <si>
    <t>Carcharhinus obscurus</t>
  </si>
  <si>
    <t>Carcharhinus longimanus</t>
  </si>
  <si>
    <t>Carcharhinus falciformis</t>
  </si>
  <si>
    <t>Galeocerdo cuvier </t>
  </si>
  <si>
    <t>Prionace glauca</t>
  </si>
  <si>
    <t>Rhizoprionodon sp.</t>
  </si>
  <si>
    <t>Mustelus canis</t>
  </si>
  <si>
    <t>Sphyrna sp.</t>
  </si>
  <si>
    <t>Sphyrna mokarran</t>
  </si>
  <si>
    <t>Alopias vulpinus</t>
  </si>
  <si>
    <t>Carcharodon carcharias</t>
  </si>
  <si>
    <t>Isurus paucus</t>
  </si>
  <si>
    <t>Isurus oxyrinchus</t>
  </si>
  <si>
    <t>Lamna nasus</t>
  </si>
  <si>
    <t>Carcharias taurus</t>
  </si>
  <si>
    <t>Squatina sp.</t>
  </si>
  <si>
    <t>Muraenidae cf. Gymnothorax sp.</t>
  </si>
  <si>
    <t>Odontesthes sp.</t>
  </si>
  <si>
    <t>Strongylura sp.</t>
  </si>
  <si>
    <t>Salminus sp.</t>
  </si>
  <si>
    <t>Oligosarcus sp.</t>
  </si>
  <si>
    <t>Hoplias sp.</t>
  </si>
  <si>
    <t>Hoplias malabaricus</t>
  </si>
  <si>
    <t>Prochilodus lineatus</t>
  </si>
  <si>
    <t>Sardinella brasiliensis</t>
  </si>
  <si>
    <t>Urophycis sp.</t>
  </si>
  <si>
    <t>Urophycis brasiliensis</t>
  </si>
  <si>
    <t>Lutjanidae, Sparidae or Haemulidae</t>
  </si>
  <si>
    <t>Labriformes/Labroidei</t>
  </si>
  <si>
    <t>Crenicichla sp.</t>
  </si>
  <si>
    <t>Geophagus sp.</t>
  </si>
  <si>
    <t>Geophagus brasiliensis</t>
  </si>
  <si>
    <t>Caranx sp.</t>
  </si>
  <si>
    <t>Oligoplites sp.</t>
  </si>
  <si>
    <t>Selene vomer</t>
  </si>
  <si>
    <t>Trachinotus sp.</t>
  </si>
  <si>
    <t>Trachinotus cayennensis</t>
  </si>
  <si>
    <t>Centropomidae</t>
  </si>
  <si>
    <t>Centropomus sp.</t>
  </si>
  <si>
    <t>Centropomus parallelus </t>
  </si>
  <si>
    <t>Centropomus undecimalis</t>
  </si>
  <si>
    <t>Chaetodipterus faber</t>
  </si>
  <si>
    <t>Anisotremus sp.</t>
  </si>
  <si>
    <t>Anisotremus surinamensis </t>
  </si>
  <si>
    <t>Conodon sp.</t>
  </si>
  <si>
    <t>Conodon nobilis </t>
  </si>
  <si>
    <t>Haemulon sp.</t>
  </si>
  <si>
    <t>Orthopristis ruber</t>
  </si>
  <si>
    <t>Kyphosus sectatrix</t>
  </si>
  <si>
    <t>Lutjanus sp.</t>
  </si>
  <si>
    <t>Mugil sp.</t>
  </si>
  <si>
    <t>Pseudopercis sp.</t>
  </si>
  <si>
    <t>Pomatomus (cf.) saltatrix</t>
  </si>
  <si>
    <t>Sciaenidae</t>
  </si>
  <si>
    <t>Bairdiella ronchus</t>
  </si>
  <si>
    <t>Cynoscion sp.</t>
  </si>
  <si>
    <t>Cynoscion virescens</t>
  </si>
  <si>
    <t>Cynoscion acoupa</t>
  </si>
  <si>
    <t>Cynoscion jamaicensis</t>
  </si>
  <si>
    <t>Cynoscion leiarchus</t>
  </si>
  <si>
    <t>Isopisthus (cf.) parvipinnis</t>
  </si>
  <si>
    <t>Larimus breviceps</t>
  </si>
  <si>
    <t>Macrodon sp.</t>
  </si>
  <si>
    <t>Menticirrhus sp.</t>
  </si>
  <si>
    <t>Menticirrhus americanus</t>
  </si>
  <si>
    <t>Menticirrhus littoralis</t>
  </si>
  <si>
    <t>Micropogonias furnieri</t>
  </si>
  <si>
    <t>Nebris microps</t>
  </si>
  <si>
    <t>Paralonchurus brasiliensis</t>
  </si>
  <si>
    <t>Pogonias courbina</t>
  </si>
  <si>
    <t>Stellifer sp.</t>
  </si>
  <si>
    <t>Stellifer rastrifer</t>
  </si>
  <si>
    <t>Umbrina sp.</t>
  </si>
  <si>
    <t>Hyporthodus niveatus</t>
  </si>
  <si>
    <t>Epinephelus sp.</t>
  </si>
  <si>
    <t>Archosargus sp.</t>
  </si>
  <si>
    <t>Archosargus probatocephalus </t>
  </si>
  <si>
    <t>Archosargus rhomboidalis</t>
  </si>
  <si>
    <t>Diplodus argenteus</t>
  </si>
  <si>
    <t>Pagrus pagrus</t>
  </si>
  <si>
    <t>Trichiurus sp.</t>
  </si>
  <si>
    <t>Trichiurus lepturus</t>
  </si>
  <si>
    <t>Paralichthys sp.</t>
  </si>
  <si>
    <t>Siluriformes</t>
  </si>
  <si>
    <t>Aspistor luniscutis</t>
  </si>
  <si>
    <t>Notarius grandicassis</t>
  </si>
  <si>
    <t>Cathorops spixii </t>
  </si>
  <si>
    <t>Genidens sp.</t>
  </si>
  <si>
    <t>Genidens barbus</t>
  </si>
  <si>
    <t>Genidens genidens</t>
  </si>
  <si>
    <t>Genidens planifrons</t>
  </si>
  <si>
    <t>Bagre sp.</t>
  </si>
  <si>
    <t>Bagre bagre</t>
  </si>
  <si>
    <t>Bunocephalus sp.</t>
  </si>
  <si>
    <t>Hoplosternum sp.</t>
  </si>
  <si>
    <t>Pimelodella sp.</t>
  </si>
  <si>
    <t>Rhamdia sp.</t>
  </si>
  <si>
    <t>Hypostomus sp.</t>
  </si>
  <si>
    <t>Loricariichthys sp.</t>
  </si>
  <si>
    <t>Loricariichthys anus</t>
  </si>
  <si>
    <t>Pimelodus sp.</t>
  </si>
  <si>
    <t>Pimelodus maculatus</t>
  </si>
  <si>
    <t>Microglanis sp.</t>
  </si>
  <si>
    <t>Synbranchus sp.</t>
  </si>
  <si>
    <t>Synbranchus marmoratus</t>
  </si>
  <si>
    <t>Diodon sp.</t>
  </si>
  <si>
    <t>Diodon hystrix </t>
  </si>
  <si>
    <t>Lagocephalus laevigatus </t>
  </si>
  <si>
    <t>Y</t>
  </si>
  <si>
    <t>All</t>
  </si>
  <si>
    <t>BCP</t>
  </si>
  <si>
    <t>RS</t>
  </si>
  <si>
    <t>NA</t>
  </si>
  <si>
    <t>BPVII</t>
  </si>
  <si>
    <t>SC</t>
  </si>
  <si>
    <t>CAMP</t>
  </si>
  <si>
    <t>NI</t>
  </si>
  <si>
    <t>BAC</t>
  </si>
  <si>
    <t>Cerrito Soteia (RS-PT-02)</t>
  </si>
  <si>
    <t>SOT</t>
  </si>
  <si>
    <t>VAL</t>
  </si>
  <si>
    <t>CBT</t>
  </si>
  <si>
    <t>DOV</t>
  </si>
  <si>
    <t>NI (5)</t>
  </si>
  <si>
    <t>ENSIS</t>
  </si>
  <si>
    <t>Enseada I (Ceramic)</t>
  </si>
  <si>
    <t>ENSIC</t>
  </si>
  <si>
    <t>All (otolith for specie taxonomy)</t>
  </si>
  <si>
    <t>ESPII</t>
  </si>
  <si>
    <t>FMLS</t>
  </si>
  <si>
    <t>Forte Marechal Luz (Ceramic)</t>
  </si>
  <si>
    <t>FMLC</t>
  </si>
  <si>
    <t>GIV</t>
  </si>
  <si>
    <t>Ilha das Pedras (Ceramic)</t>
  </si>
  <si>
    <t>IDPC</t>
  </si>
  <si>
    <t>PR</t>
  </si>
  <si>
    <t>Ilha das Pedras (Sambaqui)</t>
  </si>
  <si>
    <t>IDPS</t>
  </si>
  <si>
    <t>IESPII</t>
  </si>
  <si>
    <t>ITAS</t>
  </si>
  <si>
    <t>Itacoara (Ceramic)</t>
  </si>
  <si>
    <t>ITAC</t>
  </si>
  <si>
    <t>ITA</t>
  </si>
  <si>
    <t>ITAP</t>
  </si>
  <si>
    <t>JABII</t>
  </si>
  <si>
    <t>PRVII</t>
  </si>
  <si>
    <t>RCR</t>
  </si>
  <si>
    <t>RIC</t>
  </si>
  <si>
    <t>1 or 2</t>
  </si>
  <si>
    <t>RDM</t>
  </si>
  <si>
    <t>RS71C</t>
  </si>
  <si>
    <t>NI (Washed)</t>
  </si>
  <si>
    <t>All (non-systematic collect)</t>
  </si>
  <si>
    <t>RSLC80</t>
  </si>
  <si>
    <t>RSLC81</t>
  </si>
  <si>
    <t>RSLC82</t>
  </si>
  <si>
    <t>RSLC86</t>
  </si>
  <si>
    <t>RSLC90</t>
  </si>
  <si>
    <t>RSLC96</t>
  </si>
  <si>
    <t>Otolith</t>
  </si>
  <si>
    <t>RSLS11</t>
  </si>
  <si>
    <t>RSPSG7</t>
  </si>
  <si>
    <t>RSGR20</t>
  </si>
  <si>
    <t>RSGR21</t>
  </si>
  <si>
    <t>All and All (otolith for specie taxonomy)</t>
  </si>
  <si>
    <t>RSRG48</t>
  </si>
  <si>
    <t>RSRG49</t>
  </si>
  <si>
    <t>RSRG8</t>
  </si>
  <si>
    <t>RSRGC1</t>
  </si>
  <si>
    <t>RSRGC5II</t>
  </si>
  <si>
    <t>RS-S-327 Sangão</t>
  </si>
  <si>
    <t>SNG</t>
  </si>
  <si>
    <t>RS-S-327 Sangão (Umbu)</t>
  </si>
  <si>
    <t>SNGU</t>
  </si>
  <si>
    <t>R13</t>
  </si>
  <si>
    <t>PAG</t>
  </si>
  <si>
    <t>LDFS</t>
  </si>
  <si>
    <t>Sambaqui Lagoa dos Freitas (Guarani)</t>
  </si>
  <si>
    <t>LDFG</t>
  </si>
  <si>
    <t>PDP</t>
  </si>
  <si>
    <t>Toto</t>
  </si>
  <si>
    <t>TL</t>
  </si>
  <si>
    <t>Name</t>
  </si>
  <si>
    <t>Region</t>
  </si>
  <si>
    <t>Long</t>
  </si>
  <si>
    <t>Source_of_coordenates</t>
  </si>
  <si>
    <t>Site_categorie</t>
  </si>
  <si>
    <t>Key_feature</t>
  </si>
  <si>
    <t>Specific key feature</t>
  </si>
  <si>
    <t>Cultural classification</t>
  </si>
  <si>
    <t>Associated material</t>
  </si>
  <si>
    <t>Provenience</t>
  </si>
  <si>
    <t>Lab_Number</t>
  </si>
  <si>
    <t>Dating_Method</t>
  </si>
  <si>
    <t>Material</t>
  </si>
  <si>
    <t>Conventional_date_BP</t>
  </si>
  <si>
    <t>Standard deviation</t>
  </si>
  <si>
    <t>Calibration curve</t>
  </si>
  <si>
    <t>Modelled carbon source</t>
  </si>
  <si>
    <t>ΔR</t>
  </si>
  <si>
    <t>SD</t>
  </si>
  <si>
    <t>From</t>
  </si>
  <si>
    <t>To</t>
  </si>
  <si>
    <t>Conf</t>
  </si>
  <si>
    <t>Median</t>
  </si>
  <si>
    <t>Group median</t>
  </si>
  <si>
    <t>Specification</t>
  </si>
  <si>
    <t>Primary reference</t>
  </si>
  <si>
    <t>Secondary reference</t>
  </si>
  <si>
    <t>South</t>
  </si>
  <si>
    <t>shellmound; pottery</t>
  </si>
  <si>
    <t>mound</t>
  </si>
  <si>
    <t>Tupiguarani_Taquara/Itararé ceramic</t>
  </si>
  <si>
    <t>Beta 200073</t>
  </si>
  <si>
    <t>C14</t>
  </si>
  <si>
    <t>Shell</t>
  </si>
  <si>
    <t>Marine20</t>
  </si>
  <si>
    <t>100% marine</t>
  </si>
  <si>
    <t>95.4</t>
  </si>
  <si>
    <t>Rogge, Jairo Henrique. 2006. “Os Sítios Arqueológicos Estudados No Litoral Central.” Pesquisa Antropologia, no. 63: 133–78.</t>
  </si>
  <si>
    <t>Brentano, Claucia, André Osorio Rosa, and Pedro Ignácio Schmitz. 2006. “Uma Abordagem Zooarqueológica Do Sítio RS-LC-97.” Pesquisa Antropologia, no. 63: 203–18.</t>
  </si>
  <si>
    <t>literature</t>
  </si>
  <si>
    <t>open-air</t>
  </si>
  <si>
    <t>dark layer; pottery</t>
  </si>
  <si>
    <t>funerary urn</t>
  </si>
  <si>
    <t>Tradicao_Tupiguarani</t>
  </si>
  <si>
    <t>Beta_234205</t>
  </si>
  <si>
    <t>Charcoal</t>
  </si>
  <si>
    <t>SHCal20</t>
  </si>
  <si>
    <t>100% atmospheric</t>
  </si>
  <si>
    <t>Milheira, Rafael Guedes. 2008. “Território e Estratégia de Assentamento Guarani Na Planície Sudoeste Da Laguna Dos Patos e Serra Do Sudeste - RS.” Master Thesis São Paulo: Universidade de São Paulo.</t>
  </si>
  <si>
    <t>Milheira, Rafael Guedes, and Priscilla Ferreira Ulguim. 2008. “Uma contribuição para a zooarqueologia em sítios Guarani do litoral sul do Brasil, Laguna dos Patos, Pelotas-RS: Estratégias de assentamento, aspectos alimentares e função de sítio.” Clio 23 (1): 84–107.</t>
  </si>
  <si>
    <t>shallow</t>
  </si>
  <si>
    <t>Cerritos</t>
  </si>
  <si>
    <t>Beta 234206</t>
  </si>
  <si>
    <t>Ulguim, P. F. 2010. “Zooarqueologia E O Estudo Dos Grupos Construtores de Cerritos: Um Estudo de Caso No Litoral Da Laguna Dos Patos - RS, Sítio PT-02 Cerrito Da Sotéia.” Edited by André Osório Rosa Fábio Vergara Cerqueira. History, Universidade Federal de Pelotas (UFPel).</t>
  </si>
  <si>
    <t>Beta 234207</t>
  </si>
  <si>
    <t>UGAMS-12061</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</si>
  <si>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</si>
  <si>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LACUFF-13056</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</si>
  <si>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</si>
  <si>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LACUFF-140391</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</si>
  <si>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</si>
  <si>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UGAMS-12062</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</si>
  <si>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</si>
  <si>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UGAMS-12060</t>
  </si>
  <si>
    <t>Human bone collagen</t>
  </si>
  <si>
    <t>Marine20-SHCal20</t>
  </si>
  <si>
    <t>52 ± 9% marine</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</si>
  <si>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</si>
  <si>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LACUFF-13049</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</si>
  <si>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</si>
  <si>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LACUFF-13050</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</si>
  <si>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</si>
  <si>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LACUFF-13051</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</si>
  <si>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</si>
  <si>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Coastal_Marine</t>
  </si>
  <si>
    <t>Je_Meridional</t>
  </si>
  <si>
    <t>Taquara/Itararé ceramic</t>
  </si>
  <si>
    <t>Beta_280012</t>
  </si>
  <si>
    <t>DeBlasis, Paulo, Deisi Scunderlick Farias, and Andreas Kneip. 2014. ‘Velhas Tradições e Gente Nova No Pedaço: Perspectivas Longevas de Arquitetura Funerária Na Paisagem Do Litoral Sul Catarinense.’ Revista Do Museu de Arqueologia e Etnologia, no. 24: 109–36.</t>
  </si>
  <si>
    <r>
      <rPr/>
      <t xml:space="preserve">Gregorio de Souza, Jonas, Jonas Alcaina Mateos, and Marco Madella. 2020. ‘Archaeological Expansions in Tropical South America during the Late Holocene: Assessing the Role of Demic Diffusion’. Edited by Peter F. Biehl. PLOS ONE 15 (4): e0232367. </t>
    </r>
    <r>
      <rPr>
        <color rgb="FF1155CC"/>
        <u/>
      </rPr>
      <t>https://doi.org/10.1371/journal.pone.0232367.</t>
    </r>
  </si>
  <si>
    <t>Beta_211734</t>
  </si>
  <si>
    <r>
      <rPr/>
      <t xml:space="preserve">Gregorio de Souza, Jonas, Jonas Alcaina Mateos, and Marco Madella. 2020. ‘Archaeological Expansions in Tropical South America during the Late Holocene: Assessing the Role of Demic Diffusion’. Edited by Peter F. Biehl. PLOS ONE 15 (4): e0232367. </t>
    </r>
    <r>
      <rPr>
        <color rgb="FF1155CC"/>
        <u/>
      </rPr>
      <t>https://doi.org/10.1371/journal.pone.0232367.</t>
    </r>
  </si>
  <si>
    <t>Beta_280010</t>
  </si>
  <si>
    <r>
      <rPr/>
      <t xml:space="preserve">Gregorio de Souza, Jonas, Jonas Alcaina Mateos, and Marco Madella. 2020. ‘Archaeological Expansions in Tropical South America during the Late Holocene: Assessing the Role of Demic Diffusion’. Edited by Peter F. Biehl. PLOS ONE 15 (4): e0232367. </t>
    </r>
    <r>
      <rPr>
        <color rgb="FF1155CC"/>
        <u/>
      </rPr>
      <t>https://doi.org/10.1371/journal.pone.0232367.</t>
    </r>
  </si>
  <si>
    <t>Beta_280011</t>
  </si>
  <si>
    <t>Fauna</t>
  </si>
  <si>
    <r>
      <rPr/>
      <t xml:space="preserve">Gregorio de Souza, Jonas, Jonas Alcaina Mateos, and Marco Madella. 2020. ‘Archaeological Expansions in Tropical South America during the Late Holocene: Assessing the Role of Demic Diffusion’. Edited by Peter F. Biehl. PLOS ONE 15 (4): e0232367. </t>
    </r>
    <r>
      <rPr>
        <color rgb="FF1155CC"/>
        <u/>
      </rPr>
      <t>https://doi.org/10.1371/journal.pone.0232367.</t>
    </r>
  </si>
  <si>
    <t>Ilha das Pedras</t>
  </si>
  <si>
    <t>shellmound</t>
  </si>
  <si>
    <t>Q-CTP; Nivel 5</t>
  </si>
  <si>
    <t>Beta_331259</t>
  </si>
  <si>
    <t>C14_AMS</t>
  </si>
  <si>
    <r>
      <rPr/>
      <t xml:space="preserve">Ramos-Junior, Manoel. 2014. “Pescando, Capturando Ou Coletando? Interpretação Zooestratigráfica de Um Sambaqui Com Terra Preta Na Baía de Paranaguá, Paraná.” Edited by Laércio Loiola Brochier. Master in Antropology, Universidade Federal do Paraná - UFPR. </t>
    </r>
    <r>
      <rPr>
        <color rgb="FF1155CC"/>
        <u/>
      </rPr>
      <t>https://acervodigital.ufpr.br/handle/1884/40942.</t>
    </r>
  </si>
  <si>
    <t>Q-CCS; Nivel 3</t>
  </si>
  <si>
    <t>Beta_331257</t>
  </si>
  <si>
    <r>
      <rPr/>
      <t xml:space="preserve">Ramos-Junior, Manoel. 2014. “Pescando, Capturando Ou Coletando? Interpretação Zooestratigráfica de Um Sambaqui Com Terra Preta Na Baía de Paranaguá, Paraná.” Edited by Laércio Loiola Brochier. Master in Antropology, Universidade Federal do Paraná - UFPR. </t>
    </r>
    <r>
      <rPr>
        <color rgb="FF1155CC"/>
        <u/>
      </rPr>
      <t>https://acervodigital.ufpr.br/handle/1884/40942.</t>
    </r>
  </si>
  <si>
    <t>Perfil2; Face8</t>
  </si>
  <si>
    <t>Beta_331261</t>
  </si>
  <si>
    <r>
      <rPr/>
      <t xml:space="preserve">Ramos-Junior, Manoel. 2014. “Pescando, Capturando Ou Coletando? Interpretação Zooestratigráfica de Um Sambaqui Com Terra Preta Na Baía de Paranaguá, Paraná.” Edited by Laércio Loiola Brochier. Master in Antropology, Universidade Federal do Paraná - UFPR. </t>
    </r>
    <r>
      <rPr>
        <color rgb="FF1155CC"/>
        <u/>
      </rPr>
      <t>https://acervodigital.ufpr.br/handle/1884/40942.</t>
    </r>
  </si>
  <si>
    <t>Perfil2; Face1</t>
  </si>
  <si>
    <t>Beta_386599</t>
  </si>
  <si>
    <r>
      <rPr/>
      <t xml:space="preserve">Ramos-Junior, Manoel. 2014. “Pescando, Capturando Ou Coletando? Interpretação Zooestratigráfica de Um Sambaqui Com Terra Preta Na Baía de Paranaguá, Paraná.” Edited by Laércio Loiola Brochier. Master in Antropology, Universidade Federal do Paraná - UFPR. </t>
    </r>
    <r>
      <rPr>
        <color rgb="FF1155CC"/>
        <u/>
      </rPr>
      <t>https://acervodigital.ufpr.br/handle/1884/40942.</t>
    </r>
  </si>
  <si>
    <t>Taquara/Itarare</t>
  </si>
  <si>
    <t>ceramic_TaquaraIItarare</t>
  </si>
  <si>
    <t>Burial 02</t>
  </si>
  <si>
    <r>
      <rPr/>
      <t xml:space="preserve">Wesolowski, Verônica, Sheila Maria Ferraz Mendonça de Souza, Karl J. Reinhard, and Gregório Ceccantini. 2010. ‘Evaluating Microfossil Content of Dental Calculus from Brazilian Sambaquis’. Journal of Archaeological Science37 (6): 1326–38. </t>
    </r>
    <r>
      <rPr>
        <color rgb="FF1155CC"/>
        <u/>
      </rPr>
      <t>https://doi.org/10.1016/j.jas.2009.12.037.</t>
    </r>
  </si>
  <si>
    <t>PT1 3Z nivel IX</t>
  </si>
  <si>
    <t>Kia_21796</t>
  </si>
  <si>
    <t>Wood and burned seed</t>
  </si>
  <si>
    <t>Bandeira, Dione Rocha. 2004. “Ceramistas Pré-Coloniais Da Baía Da Babitonga - Arqueologia E Etnicidade.” Doctor in History, Universidade Estadual de Campinas.</t>
  </si>
  <si>
    <t>Beta_195240</t>
  </si>
  <si>
    <t>DeBlasis, Paulo, Andreas Kneip, Rita Scheel-Ybert, Paulo César Giannini, and Maria Dulce Gaspar. 2007. ‘Sambaquis e Paisagem: Dinâmica Natural e Arqueologia Regional No Litoral Do Sul Do Brasil’. Arqueologia Sudamericanca/Arqueologia Sul-Americana 3 (1): 29–61.</t>
  </si>
  <si>
    <t>Az_9897</t>
  </si>
  <si>
    <t>Gaspar, Maria Dulce, Marisa C Afonso, Paulo De Blasis, Sabine Eggers, Levy Figuti, Paul Fish, Suzanne Fish, Daniela M. Klokler, Marta Mirazón Lahr, and Edna Morley. 1999. ‘Uma Breve História Do Projeto de Pesquisa “Padrão de Assentamento e Formação de Sambaquis: Arqueologia e Preservação Em Santa Catarina”.’ Revista Do CEPA 23 (29): 103–53.</t>
  </si>
  <si>
    <t>Az_9881</t>
  </si>
  <si>
    <t>Az_9899</t>
  </si>
  <si>
    <t>Az_10637</t>
  </si>
  <si>
    <t>Az_9895</t>
  </si>
  <si>
    <t>Az_9896</t>
  </si>
  <si>
    <t>Az_10635</t>
  </si>
  <si>
    <t>Az_9893</t>
  </si>
  <si>
    <t>Az_9883</t>
  </si>
  <si>
    <t>Az_9898</t>
  </si>
  <si>
    <t>Az_10634</t>
  </si>
  <si>
    <t>Az_9890</t>
  </si>
  <si>
    <t>Az_9891</t>
  </si>
  <si>
    <t>Az_10632</t>
  </si>
  <si>
    <t>Beta_188382</t>
  </si>
  <si>
    <t>Bone</t>
  </si>
  <si>
    <t>Beta_188381</t>
  </si>
  <si>
    <t>Az_9889</t>
  </si>
  <si>
    <t>Az_9882</t>
  </si>
  <si>
    <t>Az_9894</t>
  </si>
  <si>
    <t>Az_10636</t>
  </si>
  <si>
    <t>Az_9880</t>
  </si>
  <si>
    <t>Beta_195239</t>
  </si>
  <si>
    <t>Az_10246</t>
  </si>
  <si>
    <t>Az_10243</t>
  </si>
  <si>
    <t>Az_10245</t>
  </si>
  <si>
    <t>Az_10244</t>
  </si>
  <si>
    <t>Az_10247</t>
  </si>
  <si>
    <t>Az_10631</t>
  </si>
  <si>
    <t>Az_10633</t>
  </si>
  <si>
    <t>Rio do Meio (FLN-57)</t>
  </si>
  <si>
    <t>field</t>
  </si>
  <si>
    <t>ceramic_itarare</t>
  </si>
  <si>
    <t>QJ13 N1/ 2eme occupation</t>
  </si>
  <si>
    <t>Beta_451660</t>
  </si>
  <si>
    <r>
      <rPr/>
      <t xml:space="preserve">Gilson, Simon-Pierre, and Andrea Lessa. 2020. ‘Ocupação Tardia Do Litoral Norte e Central Catarinense Por Grupos Pescadores-Caçadores-Coletores: Uma Revisão Crítica Do Contexto Cronológico Dos Sítios Rasos Com Presença de Cerâmica’. Revista de Arqueologia 32 (2): 55–77. </t>
    </r>
    <r>
      <rPr>
        <color rgb="FF1155CC"/>
        <u/>
      </rPr>
      <t>https://doi.org/10.24885/sab.v33i1.702.</t>
    </r>
  </si>
  <si>
    <t>QF18 N6/ 2eme occupation</t>
  </si>
  <si>
    <t>Beta_451661</t>
  </si>
  <si>
    <r>
      <rPr/>
      <t xml:space="preserve">Gilson, Simon-Pierre, and Andrea Lessa. 2020. ‘Ocupação Tardia Do Litoral Norte e Central Catarinense Por Grupos Pescadores-Caçadores-Coletores: Uma Revisão Crítica Do Contexto Cronológico Dos Sítios Rasos Com Presença de Cerâmica’. Revista de Arqueologia 32 (2): 55–77. </t>
    </r>
    <r>
      <rPr>
        <color rgb="FF1155CC"/>
        <u/>
      </rPr>
      <t>https://doi.org/10.24885/sab.v33i1.702.</t>
    </r>
  </si>
  <si>
    <t>3eme occupation</t>
  </si>
  <si>
    <t>Beta_178077</t>
  </si>
  <si>
    <t>C14_Standard</t>
  </si>
  <si>
    <t>Marine shell</t>
  </si>
  <si>
    <t>Fossari, Teresa Domitila. 2004. ‘A População Pré-Colonial Jê Na Paisagem Da Ilha de Santa Catarina’. PhD Thesis, Universidade Federal de Santa Catarina.</t>
  </si>
  <si>
    <r>
      <rPr/>
      <t xml:space="preserve">Gilson, Simon-Pierre, and Andrea Lessa. 2020. ‘Ocupação Tardia Do Litoral Norte e Central Catarinense Por Grupos Pescadores-Caçadores-Coletores: Uma Revisão Crítica Do Contexto Cronológico Dos Sítios Rasos Com Presença de Cerâmica’. Revista de Arqueologia 32 (2): 55–77. </t>
    </r>
    <r>
      <rPr>
        <color rgb="FF1155CC"/>
        <u/>
      </rPr>
      <t>https://doi.org/10.24885/sab.v33i1.702.</t>
    </r>
  </si>
  <si>
    <t>QG16 N6/ 1st occupation</t>
  </si>
  <si>
    <t>Beta_451662</t>
  </si>
  <si>
    <r>
      <rPr/>
      <t xml:space="preserve">Gilson, Simon-Pierre, and Andrea Lessa. 2020. ‘Ocupação Tardia Do Litoral Norte e Central Catarinense Por Grupos Pescadores-Caçadores-Coletores: Uma Revisão Crítica Do Contexto Cronológico Dos Sítios Rasos Com Presença de Cerâmica’. Revista de Arqueologia 32 (2): 55–77. </t>
    </r>
    <r>
      <rPr>
        <color rgb="FF1155CC"/>
        <u/>
      </rPr>
      <t>https://doi.org/10.24885/sab.v33i1.702.</t>
    </r>
  </si>
  <si>
    <t>Beta</t>
  </si>
  <si>
    <t>Gaulier, Patricia Laure. 2001. “Ocupação pré-histórica Guarani no município de Porto Alegre RS:” Revista de Arqueologia, 57–73.</t>
  </si>
  <si>
    <t>Beta_202366</t>
  </si>
  <si>
    <t>Beta_206105</t>
  </si>
  <si>
    <t>Beta_206106</t>
  </si>
  <si>
    <t>Assuming terrestrial material</t>
  </si>
  <si>
    <t>LACUFF-13061</t>
  </si>
  <si>
    <t>Chim, Eliane Nunes. 2016. “Análise de otólitos do Cerrito RS-LS-11 e reconstrução do tamanho de corvina, Micropogonias furnieri Demarest 1823 (Osteichthyes, Sciaenidae).” Tessituras: Revista de Antropologia e Arqueologia 4 (1): 188.</t>
  </si>
  <si>
    <t>LACUFF-13060</t>
  </si>
  <si>
    <t>LACUFF-140396</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</si>
  <si>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</si>
  <si>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LACUFF-13052</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</si>
  <si>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</si>
  <si>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LACUFF-140393</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</si>
  <si>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</si>
  <si>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LACUFF-140395</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</si>
  <si>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</si>
  <si>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BETA_389013</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</si>
  <si>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</si>
  <si>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BETA-415598</t>
  </si>
  <si>
    <t>Dog bone</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</si>
  <si>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</si>
  <si>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LACUFF-140394</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</si>
  <si>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</si>
  <si>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BETA_389014</t>
  </si>
  <si>
    <r>
      <rPr/>
      <t xml:space="preserve">Milheira, Rafael G., Kita D Macario, Ingrid S Chanca, and Eduardo Q Alves. 2017. ‘Archaeological Earthen Mound Complex in Patos Lagoon, Southern Brazil: Chronological Model and Freshwater Influence’. Radiocarbon 59 (1): 195–214. </t>
    </r>
    <r>
      <rPr>
        <color rgb="FF1155CC"/>
        <u/>
      </rPr>
      <t>https://doi.org/10.1017/RDC.2017.5.</t>
    </r>
  </si>
  <si>
    <t>landscape engineering</t>
  </si>
  <si>
    <t>SI_1006</t>
  </si>
  <si>
    <t>Naue, Guilherme. 1973. 'Dados Sobre o Estudo Dos Cerritos Na Área Meridional Da Lagoa Dos Patos, Rio Grande, Rio Grande Do Sul.' Revista Veritas 71 (3): 246–69.</t>
  </si>
  <si>
    <t>estimated</t>
  </si>
  <si>
    <t>Nivel 4 (80-100cm); Setor 3A</t>
  </si>
  <si>
    <t>SI_1007</t>
  </si>
  <si>
    <t>Schorr, Maria Helena Abrahão. 1975. “Abastecimento Indígena Na área Alagadiça Lacustre de Rio Grande, Rio Grande Do Sul, Brasil.” Associação Santanense Pró Ensino Superior (Cadernos 1)</t>
  </si>
  <si>
    <t>Nivel 4 (40-60cm)</t>
  </si>
  <si>
    <t>SI_1008</t>
  </si>
  <si>
    <t>Nivel 5 (40-50cm)</t>
  </si>
  <si>
    <t>SI_1192</t>
  </si>
  <si>
    <t>Corte I</t>
  </si>
  <si>
    <t>SI_1191</t>
  </si>
  <si>
    <t>out of range</t>
  </si>
  <si>
    <t>Sambaqui Bupeva II</t>
  </si>
  <si>
    <t>Kia_22262</t>
  </si>
  <si>
    <t>Marine mammal</t>
  </si>
  <si>
    <t>Sambaqui Cubatao I</t>
  </si>
  <si>
    <t>Grid N05E01</t>
  </si>
  <si>
    <t>Beta_259823</t>
  </si>
  <si>
    <t>Anomalocardia flexuosa</t>
  </si>
  <si>
    <t>Figuti, Levy. 2009. “Construindo O Sambaqui: A Ocupação E Os Processos de Construção de Sitio Na Bacia Do Canal Do Palmital, Santa Catarina.” FAPESP.</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</si>
  <si>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</si>
  <si>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Grid N17E02</t>
  </si>
  <si>
    <t>Beta_259824</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</si>
  <si>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</si>
  <si>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1a</t>
  </si>
  <si>
    <t>Beta_268518</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</si>
  <si>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</si>
  <si>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11</t>
  </si>
  <si>
    <t>Beta_268523</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</si>
  <si>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</si>
  <si>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14</t>
  </si>
  <si>
    <t>Beta_268525</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</si>
  <si>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</si>
  <si>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1b</t>
  </si>
  <si>
    <t>Ly_ 4524</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</si>
  <si>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</si>
  <si>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6</t>
  </si>
  <si>
    <t>Ly_4527</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</si>
  <si>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</si>
  <si>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12</t>
  </si>
  <si>
    <t>Beta_268524</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</si>
  <si>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</si>
  <si>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4</t>
  </si>
  <si>
    <t>Beta_259519</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</si>
  <si>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</si>
  <si>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7</t>
  </si>
  <si>
    <t>Ly_4528</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</si>
  <si>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</si>
  <si>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5</t>
  </si>
  <si>
    <t>Ly_4526</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</si>
  <si>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</si>
  <si>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9</t>
  </si>
  <si>
    <t>Beta_259821</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</si>
  <si>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</si>
  <si>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Burial 8</t>
  </si>
  <si>
    <t>Beta_259820</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</si>
  <si>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</si>
  <si>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Grid N09W12</t>
  </si>
  <si>
    <t>Beta_268526</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</si>
  <si>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</si>
  <si>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base sul</t>
  </si>
  <si>
    <t>Ly_4523</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</si>
  <si>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</si>
  <si>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Sambaqui do Dorva (RS-LII-43)</t>
  </si>
  <si>
    <t>base, camada cinza</t>
  </si>
  <si>
    <t>Beta_244550</t>
  </si>
  <si>
    <t>Wagner, Gustavo. 2009. 'Sambaquis da barreira de Itapeva, uma perspectiva geoarqueologica.' PhD thesis Rio Grande do Sul: Pontificia Universidade Catolica do Rio Grande do Sul.</t>
  </si>
  <si>
    <t>Sambaqui do Recreio (RS-LIII-18)</t>
  </si>
  <si>
    <t>Topo</t>
  </si>
  <si>
    <t>Beta_232731</t>
  </si>
  <si>
    <t>Seed</t>
  </si>
  <si>
    <t>Palmaceas </t>
  </si>
  <si>
    <t>camda 4; level 165-170cm</t>
  </si>
  <si>
    <t>Beta_283771</t>
  </si>
  <si>
    <t>Hilbert, Lautaro Maximilian. 2011. ‘Análise ictioarqueológica dos sítios: sambaqui do Recreio, Itapeva e Dorva, municípios de Torres e Três Cachoeiras, Rio Grande do Sul, Brasil’. Master Thesis, Universidade Católica do Rio Grande do Sul.</t>
  </si>
  <si>
    <t>Sambaqui Enseada I</t>
  </si>
  <si>
    <t>ceramic_Taquara/Itarare</t>
  </si>
  <si>
    <t>unknown</t>
  </si>
  <si>
    <t>De Masi, Marco Aurélio Nadal. 2009. ‘Aplicações de Isótopos Estáveis de 18/16O, 13/12C e 15/14N Em Estudos de Sazonalidade, Mobilidade e Dieta de Populações Pré-Históricas No Sul Do Brasil’. Revista de Arqueologia 22 (2): 55–76.</t>
  </si>
  <si>
    <r>
      <rPr/>
      <t xml:space="preserve">Gilson, Simon-Pierre, and Andrea Lessa. 2020. ‘Ocupação Tardia Do Litoral Norte e Central Catarinense Por Grupos Pescadores-Caçadores-Coletores: Uma Revisão Crítica Do Contexto Cronológico Dos Sítios Rasos Com Presença de Cerâmica’. Revista de Arqueologia 32 (2): 55–77. </t>
    </r>
    <r>
      <rPr>
        <color rgb="FF1155CC"/>
        <u/>
      </rPr>
      <t>https://doi.org/10.24885/sab.v33i1.702.</t>
    </r>
  </si>
  <si>
    <t>burial 18</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</si>
  <si>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</si>
  <si>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Sambaqui Espinheiros II</t>
  </si>
  <si>
    <t>fogueira 1</t>
  </si>
  <si>
    <t>Gif_9415</t>
  </si>
  <si>
    <t>Afonso, Marisa C, and Paulo DeBlasis. 1994. 'Aspectos Da Formação De Um Grande Sambaqui: Alguns Indicadores Em Espinheiros II, Joinville'. Revista do Museu de Arqueologia e Etnologia 4: 21‑30.</t>
  </si>
  <si>
    <t>Oliveira, Mário Sérgio Celski. 2000. “Os Sambaquis Da Planície Costeira de Joinville, Litoral Norte de Santa Catarina: Geologia, Paleogeografia E Conservação in Situ.” Edited by Norberto Olmiro Horn-Filho. Master in Geography, Universidade Federal de Santa Catarina (UFSC).</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</si>
  <si>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</si>
  <si>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fogueira 2</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</si>
  <si>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</si>
  <si>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Sondagem 8</t>
  </si>
  <si>
    <t>Gif_9416</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</si>
  <si>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</si>
  <si>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Sambaqui Forte Marechal Luz </t>
  </si>
  <si>
    <t>Occupation Zone V; immdiately before introduction of pottery</t>
  </si>
  <si>
    <t>M_1203</t>
  </si>
  <si>
    <t>Crane, H. R., and James B. Griffin. 1964. ‘University of Michigan Radiocarbon Dates IX’. Radiocarbon 6: 1–24.</t>
  </si>
  <si>
    <t>Stratum A; Test Pit N°1; 10-30 depth; last occupation of site (Zone VIII)</t>
  </si>
  <si>
    <t>M_1200</t>
  </si>
  <si>
    <t>burial N°5; Occupation Zone VI; Stratum 4B; fisrt occurence of pottery</t>
  </si>
  <si>
    <t>M_1202</t>
  </si>
  <si>
    <t>Crane, H. R., and James B. Griffin. 1965. ‘University of Michigan Radiocarbon Dates X’. Radiocarbon 7: 123–52.</t>
  </si>
  <si>
    <t>Statum 10. End of Occupation Zone II</t>
  </si>
  <si>
    <t>M_1207</t>
  </si>
  <si>
    <t>Sea mammal bone</t>
  </si>
  <si>
    <t>Zone Ocupação I</t>
  </si>
  <si>
    <t>Bryan, Alan L. 1977. ‘Resumo Da Arqueologia Do Sambaqui de Forte Marechal Luz’. Arquivos Do Museu de História Natural, Universidade Federal de Minas Gerais, II: 9–30.</t>
  </si>
  <si>
    <t>Bryan, Alan L. 1993. ‘The Sambaqui of Forte Marechal Luz, State of Santa Catarina, Brazil’. In Brazilian Studies, edited by Alan L. Bryan and Ruth Gruhn, 1–114. Oregon State University: Center for Study of the First Americans.</t>
  </si>
  <si>
    <t>Burial H22</t>
  </si>
  <si>
    <r>
      <rPr/>
      <t xml:space="preserve">Wesolowski, Verônica, Sheila Maria Ferraz Mendonça de Souza, Karl J. Reinhard, and Gregório Ceccantini. 2010. ‘Evaluating Microfossil Content of Dental Calculus from Brazilian Sambaquis’. Journal of Archaeological Science37 (6): 1326–38. </t>
    </r>
    <r>
      <rPr>
        <color rgb="FF1155CC"/>
        <u/>
      </rPr>
      <t>https://doi.org/10.1016/j.jas.2009.12.037.</t>
    </r>
  </si>
  <si>
    <t>Stratum 5b; Occupation Zone V</t>
  </si>
  <si>
    <t>M_1205</t>
  </si>
  <si>
    <t>Stratum 6a; Occupation Zone IV</t>
  </si>
  <si>
    <t>M_1204</t>
  </si>
  <si>
    <t>Stratum 7; Occupation Zone IV</t>
  </si>
  <si>
    <t>M_1206</t>
  </si>
  <si>
    <t>Stratum 21 (lowest shell stratum; just above Occupation Zone I) Dates beginning of occupation Zone II</t>
  </si>
  <si>
    <t>M_1208</t>
  </si>
  <si>
    <t>Sambaqui Ilha dos Espinheiros II</t>
  </si>
  <si>
    <t>Gif_6166</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</si>
  <si>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</si>
  <si>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Gif_6167</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</si>
  <si>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</si>
  <si>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ST_8413</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</si>
  <si>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</si>
  <si>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ST_8414</t>
  </si>
  <si>
    <r>
      <rPr/>
      <t xml:space="preserve">Fossile, Thiago, Jessica Ferreira, Dione Rocha Bandeira, Levy Figuti, Sérgio Dias‐da‐Silva, Niklas Hausmann, Harry K. Robson, David Orton, and André Carlo Colonese. 2019. ‘Pre‐Columbian Fisheries Catch Reconstruction for a Subtropical Estuary in South America’. Fish and Fisheries 20 (6): 1124–37. </t>
    </r>
    <r>
      <rPr>
        <color rgb="FF1155CC"/>
        <u/>
      </rPr>
      <t>https://doi.org/10.1111/faf.12401.</t>
    </r>
  </si>
  <si>
    <t>Sambaqui Itapeva (RS-LN-201)</t>
  </si>
  <si>
    <t>base</t>
  </si>
  <si>
    <t>Beta_248226</t>
  </si>
  <si>
    <t>S1; P3; C2</t>
  </si>
  <si>
    <t>Beta_403222</t>
  </si>
  <si>
    <r>
      <rPr/>
      <t xml:space="preserve">Pavei, Diego Dias. 2019. “Arqueofauna de vertebrados do holoceno final na planície costeira do extremo sul catarinense: o caso do Sítio Sambaqui Lagoa dos Freitas.” Edited by Caroline Borges and Rafael Guedes Milheira. Antropologia, Universidade Federal de Pelotas. </t>
    </r>
    <r>
      <rPr>
        <color rgb="FF1155CC"/>
        <u/>
      </rPr>
      <t>http://repositorio.ufpel.edu.br:8080/handle/prefix/5531.</t>
    </r>
  </si>
  <si>
    <t>T3; P6; C2</t>
  </si>
  <si>
    <t>Beta_426824</t>
  </si>
  <si>
    <r>
      <rPr/>
      <t xml:space="preserve">Pavei, Diego Dias. 2019. “Arqueofauna de vertebrados do holoceno final na planície costeira do extremo sul catarinense: o caso do Sítio Sambaqui Lagoa dos Freitas.” Edited by Caroline Borges and Rafael Guedes Milheira. Antropologia, Universidade Federal de Pelotas. </t>
    </r>
    <r>
      <rPr>
        <color rgb="FF1155CC"/>
        <u/>
      </rPr>
      <t>http://repositorio.ufpel.edu.br:8080/handle/prefix/5531.</t>
    </r>
  </si>
  <si>
    <t>T1; P1; C1</t>
  </si>
  <si>
    <t>Beta_403220</t>
  </si>
  <si>
    <r>
      <rPr/>
      <t xml:space="preserve">Pavei, Diego Dias. 2019. “Arqueofauna de vertebrados do holoceno final na planície costeira do extremo sul catarinense: o caso do Sítio Sambaqui Lagoa dos Freitas.” Edited by Caroline Borges and Rafael Guedes Milheira. Antropologia, Universidade Federal de Pelotas. </t>
    </r>
    <r>
      <rPr>
        <color rgb="FF1155CC"/>
        <u/>
      </rPr>
      <t>http://repositorio.ufpel.edu.br:8080/handle/prefix/5531.</t>
    </r>
  </si>
  <si>
    <t>Beta_403221</t>
  </si>
  <si>
    <r>
      <rPr/>
      <t xml:space="preserve">Pavei, Diego Dias. 2019. “Arqueofauna de vertebrados do holoceno final na planície costeira do extremo sul catarinense: o caso do Sítio Sambaqui Lagoa dos Freitas.” Edited by Caroline Borges and Rafael Guedes Milheira. Antropologia, Universidade Federal de Pelotas. </t>
    </r>
    <r>
      <rPr>
        <color rgb="FF1155CC"/>
        <u/>
      </rPr>
      <t>http://repositorio.ufpel.edu.br:8080/handle/prefix/5531.</t>
    </r>
  </si>
  <si>
    <t>Sambaqui Porto do Rio Vermelho II (SC-PRV-02)</t>
  </si>
  <si>
    <t>-48.42</t>
  </si>
  <si>
    <t>-27.52</t>
  </si>
  <si>
    <t>Q11; L02</t>
  </si>
  <si>
    <t>Cams_42118</t>
  </si>
  <si>
    <t>Lagoon shell</t>
  </si>
  <si>
    <t>De Masi, Marco Aurélio Nadal. 2001. ‘Pescadores Coletores Da Costa Sul Do Brasil’. Pesquisas Antropologia 57: 1–136.</t>
  </si>
  <si>
    <t>Q15; L19</t>
  </si>
  <si>
    <t>Cams_42117</t>
  </si>
  <si>
    <t>Cams_48544</t>
  </si>
  <si>
    <t>Q09; L07</t>
  </si>
  <si>
    <t>Cams_48545</t>
  </si>
  <si>
    <t>Q16; L06; struct.9</t>
  </si>
  <si>
    <t>Cams_42122</t>
  </si>
  <si>
    <t>Cams_42119</t>
  </si>
  <si>
    <t>Q13; L19</t>
  </si>
  <si>
    <t>Cams_42116</t>
  </si>
  <si>
    <t>Sambaqui Rincão (SC-IÇ-06)</t>
  </si>
  <si>
    <t>Beta_197606</t>
  </si>
  <si>
    <t>Rogge, Jairo Henrique, and Fúlvio Vinícius Arnt. 2006. “O Sambaqui de Içara SC-IÇ-06.” Pesquisas. Antropologia, no. 63: 13–16.</t>
  </si>
  <si>
    <t>Atlantic_Forest</t>
  </si>
  <si>
    <t>Beta_160846</t>
  </si>
  <si>
    <t>Dias, Adriana Schmidt. 2003. 'Sistemas de Assentamento e Estilo Tecnológico: Uma Proposta Interpretativa Para a Ocupação Pré-Colonial Do Alto Vale Do Rio Dos Sinos, Rio Grande Do Sul.' PhD Thesis, Sao Paulo: Universidade de Sao Paulo.</t>
  </si>
  <si>
    <t>Bueno, Lucas, Adriana Schmidt Dias, and James Steele. 2013. ‘The Late Pleistocene/Early Holocene Archaeological Record in Brazil: A Geo-Referenced Database’. Quaternary International 301: 74–93.</t>
  </si>
  <si>
    <t>Beta_160849</t>
  </si>
  <si>
    <t>Beta_154351</t>
  </si>
  <si>
    <t>Beta_160847</t>
  </si>
  <si>
    <t>Beta_154352</t>
  </si>
  <si>
    <t>Beta_154353</t>
  </si>
  <si>
    <t>Dias, Adriana Schmidt. 2012. 'Hunter-gatherer occupation of south Brazilian Atlantic Forest: paleonenvironment and archaeology.' Quaternary International 256: 12-18.</t>
  </si>
  <si>
    <t>Beta_160845</t>
  </si>
  <si>
    <t>Beta_282128</t>
  </si>
  <si>
    <t>Alves, Aluísio Gomes. 2012. 'Análise Espacial Em Um Sítio Guarani No Litoral Sudoeste Da Laguna Dos Patos, Sítio PS-03 Totó - RS.' Master Thesis, São Paulo: Universidade de São Paulo.</t>
  </si>
  <si>
    <r>
      <rPr/>
      <t xml:space="preserve">Gregorio de Souza, Jonas, Jonas Alcaina Mateos, and Marco Madella. 2020. ‘Archaeological Expansions in Tropical South America during the Late Holocene: Assessing the Role of Demic Diffusion’. Edited by Peter F. Biehl. PLOS ONE 15 (4): e0232367. </t>
    </r>
    <r>
      <rPr>
        <color rgb="FF1155CC"/>
        <u/>
      </rPr>
      <t>https://doi.org/10.1371/journal.pone.0232367.</t>
    </r>
  </si>
  <si>
    <t>Beta_237665</t>
  </si>
  <si>
    <r>
      <rPr/>
      <t xml:space="preserve">Gregorio de Souza, Jonas, Jonas Alcaina Mateos, and Marco Madella. 2020. ‘Archaeological Expansions in Tropical South America during the Late Holocene: Assessing the Role of Demic Diffusion’. Edited by Peter F. Biehl. PLOS ONE 15 (4): e0232367. </t>
    </r>
    <r>
      <rPr>
        <color rgb="FF1155CC"/>
        <u/>
      </rPr>
      <t>https://doi.org/10.1371/journal.pone.0232367.</t>
    </r>
  </si>
  <si>
    <t>Species</t>
  </si>
  <si>
    <t>Trophic level</t>
  </si>
  <si>
    <t>Body size (cm)</t>
  </si>
  <si>
    <t>Body mass (g)</t>
  </si>
  <si>
    <t>Trophic category</t>
  </si>
  <si>
    <t>Non-ceramic</t>
  </si>
  <si>
    <t>Ceramic</t>
  </si>
  <si>
    <t>Modern assemblage</t>
  </si>
  <si>
    <t>Modern catch</t>
  </si>
  <si>
    <t>Abudefduf saxatilis</t>
  </si>
  <si>
    <t>OMNI</t>
  </si>
  <si>
    <t>Acanthocybium solandri</t>
  </si>
  <si>
    <t>MCAR</t>
  </si>
  <si>
    <t>Acanthurus bahianus</t>
  </si>
  <si>
    <t>HERB</t>
  </si>
  <si>
    <t>Acanthurus chirurgus</t>
  </si>
  <si>
    <t>Acentronichthys leptos</t>
  </si>
  <si>
    <t>INV</t>
  </si>
  <si>
    <t>Achirus declivis</t>
  </si>
  <si>
    <t>Achirus lineatus</t>
  </si>
  <si>
    <t>Aetobatus sp</t>
  </si>
  <si>
    <t>Albula sp</t>
  </si>
  <si>
    <t>Albula vulpes</t>
  </si>
  <si>
    <t>Aluterus monoceros</t>
  </si>
  <si>
    <t>Anchoa filifera</t>
  </si>
  <si>
    <t>PLANK</t>
  </si>
  <si>
    <t>Anchoa januaria</t>
  </si>
  <si>
    <t>Anchoa lyolepis</t>
  </si>
  <si>
    <t>Anchoa marinii</t>
  </si>
  <si>
    <t>Anchoa parva</t>
  </si>
  <si>
    <t>Anchoa sp</t>
  </si>
  <si>
    <t>Anchoa spinifer</t>
  </si>
  <si>
    <t>Anchoa tricolor</t>
  </si>
  <si>
    <t>Anchovia clupeoides</t>
  </si>
  <si>
    <t>Anchoviella brevirostris</t>
  </si>
  <si>
    <t>Anchoviella lepidentostole</t>
  </si>
  <si>
    <t>Anchoviella sp</t>
  </si>
  <si>
    <t>Anisotremus sp</t>
  </si>
  <si>
    <t>Anisotremus surinamensis</t>
  </si>
  <si>
    <t>Anisotremus virginicus</t>
  </si>
  <si>
    <t>Archosargus probatocephalus</t>
  </si>
  <si>
    <t>Archosargus sp</t>
  </si>
  <si>
    <t>Ariomma bondi</t>
  </si>
  <si>
    <t>Astroscopus sexspinosus</t>
  </si>
  <si>
    <t>Astroscopus ygraecum</t>
  </si>
  <si>
    <t>PISC</t>
  </si>
  <si>
    <t>Atherinella brasiliensis</t>
  </si>
  <si>
    <t>Atlantoraja castelnaui</t>
  </si>
  <si>
    <t>Auxis thazard</t>
  </si>
  <si>
    <t>Bagre sp</t>
  </si>
  <si>
    <t>Balistes capriscus</t>
  </si>
  <si>
    <t>Bathygobius soporator</t>
  </si>
  <si>
    <t>Bembrops heterurus</t>
  </si>
  <si>
    <t>Bothus robinsi</t>
  </si>
  <si>
    <t>Brevoortia sp</t>
  </si>
  <si>
    <t>Bryx dunckeri</t>
  </si>
  <si>
    <t>Carangoides bartholomaei</t>
  </si>
  <si>
    <t>Caranx crysos</t>
  </si>
  <si>
    <t>Caranx hippos</t>
  </si>
  <si>
    <t>Caranx latus</t>
  </si>
  <si>
    <t>Caranx sp</t>
  </si>
  <si>
    <t>Carcharhinus isodon</t>
  </si>
  <si>
    <t>Catathyridium garmani</t>
  </si>
  <si>
    <t>Cathorops spixii</t>
  </si>
  <si>
    <t>Centropomus parallelus</t>
  </si>
  <si>
    <t>Centropomus pectinatus</t>
  </si>
  <si>
    <t>Centropomus sp</t>
  </si>
  <si>
    <t>Cetengraulis edentulus</t>
  </si>
  <si>
    <t>Chaetodon striatus</t>
  </si>
  <si>
    <t>Characidium lanei</t>
  </si>
  <si>
    <t>Characidium pterostictum</t>
  </si>
  <si>
    <t>Chilomycterus sp</t>
  </si>
  <si>
    <t>Chilomycterus spinosus</t>
  </si>
  <si>
    <t>Chirocentrodon bleekerianus</t>
  </si>
  <si>
    <t>Chloroscombrus chrysurus</t>
  </si>
  <si>
    <t>Chromis multilineata</t>
  </si>
  <si>
    <t>Citharichthys arenaceus</t>
  </si>
  <si>
    <t>Citharichthys macrops</t>
  </si>
  <si>
    <t>Citharichthys sp</t>
  </si>
  <si>
    <t>Citharichthys spilopterus</t>
  </si>
  <si>
    <t>Conger esculentus</t>
  </si>
  <si>
    <t>Conger orbignianus</t>
  </si>
  <si>
    <t>Conger triporiceps</t>
  </si>
  <si>
    <t>Conodon nobilis</t>
  </si>
  <si>
    <t>Corydoras ehrhardti</t>
  </si>
  <si>
    <t>Coryphaena hippurus</t>
  </si>
  <si>
    <t>Coryphopterus glaucofraenum</t>
  </si>
  <si>
    <t>Cosmocampus elucens</t>
  </si>
  <si>
    <t>Cryptotomus roseus</t>
  </si>
  <si>
    <t>Ctenogobius boleosoma</t>
  </si>
  <si>
    <t>Ctenogobius shufeldti</t>
  </si>
  <si>
    <t>Ctenogobius smaragdus</t>
  </si>
  <si>
    <t>Ctenogobius stigmaticus</t>
  </si>
  <si>
    <t>Ctenosciaena gracilicirrhus</t>
  </si>
  <si>
    <t>Cynoscion guatucupa</t>
  </si>
  <si>
    <t>Cynoscion microlepidotus</t>
  </si>
  <si>
    <t>Cynoscion sp</t>
  </si>
  <si>
    <t>Cynoscion striatus</t>
  </si>
  <si>
    <t>Dactylopterus volitans</t>
  </si>
  <si>
    <t>Dactyloscopus foraminosus</t>
  </si>
  <si>
    <t>Dasyatis hypostigma</t>
  </si>
  <si>
    <t>Decapterus tabl</t>
  </si>
  <si>
    <t>Diapterus auratus</t>
  </si>
  <si>
    <t>Diapterus rhombeus</t>
  </si>
  <si>
    <t>Diapterus sp</t>
  </si>
  <si>
    <t>Diodon hystrix</t>
  </si>
  <si>
    <t>Diodon sp</t>
  </si>
  <si>
    <t>Diplectrum formosum</t>
  </si>
  <si>
    <t>Diplectrum radiale</t>
  </si>
  <si>
    <t>Diplodus sp</t>
  </si>
  <si>
    <t>Dules auriga</t>
  </si>
  <si>
    <t>Elagatis bipinnulata</t>
  </si>
  <si>
    <t>Elops saurus</t>
  </si>
  <si>
    <t>Emblemariopsis signifer</t>
  </si>
  <si>
    <t>Engraulis anchoita</t>
  </si>
  <si>
    <t>Epinephelus itajara</t>
  </si>
  <si>
    <t>Epinephelus marginatus</t>
  </si>
  <si>
    <t>Epinephelus sp</t>
  </si>
  <si>
    <t>Etropus crossotus</t>
  </si>
  <si>
    <t>Etropus longimanus</t>
  </si>
  <si>
    <t>Eucinostomus argenteus</t>
  </si>
  <si>
    <t>Eucinostomus gula</t>
  </si>
  <si>
    <t>Eucinostomus melanopterus</t>
  </si>
  <si>
    <t>Eucinostomus sp</t>
  </si>
  <si>
    <t>Eugerres brasilianus</t>
  </si>
  <si>
    <t>Fistularia petimba</t>
  </si>
  <si>
    <t>Galeocerdo cuvier</t>
  </si>
  <si>
    <t>Gempylus serpens</t>
  </si>
  <si>
    <t>Genidens sp</t>
  </si>
  <si>
    <t>Genyatremus luteus</t>
  </si>
  <si>
    <t>Genypterus brasiliensis</t>
  </si>
  <si>
    <t>Geophagus sp</t>
  </si>
  <si>
    <t>Gobiesox barbatulus</t>
  </si>
  <si>
    <t>Gobiesox strumosus</t>
  </si>
  <si>
    <t>Gobionellus oceanicus</t>
  </si>
  <si>
    <t>Gobionellus sp</t>
  </si>
  <si>
    <t>Gobionellus stomatus</t>
  </si>
  <si>
    <t>Guavina guavina</t>
  </si>
  <si>
    <t>Gymnachirus nudus</t>
  </si>
  <si>
    <t>Gymnothorax funebris</t>
  </si>
  <si>
    <t>Gymnothorax ocellatus</t>
  </si>
  <si>
    <t>Gymnothorax sp</t>
  </si>
  <si>
    <t>Gymnotus pantherinus</t>
  </si>
  <si>
    <t>Gymnura altavela</t>
  </si>
  <si>
    <t>Haemulon aurolineatum</t>
  </si>
  <si>
    <t>Haemulon sp</t>
  </si>
  <si>
    <t>Haemulon steindachneri</t>
  </si>
  <si>
    <t>Haemulopsis corvinaeformis</t>
  </si>
  <si>
    <t>Halichoeres poeyi</t>
  </si>
  <si>
    <t>Harengula clupeola</t>
  </si>
  <si>
    <t>Hemicaranx amblyrhynchus</t>
  </si>
  <si>
    <t>Hemiramphus brasiliensis</t>
  </si>
  <si>
    <t>Hippocampus erectus</t>
  </si>
  <si>
    <t>Hippocampus reidi</t>
  </si>
  <si>
    <t>Hollandichthys multifasciatus</t>
  </si>
  <si>
    <t>Holocentrus adscensionis</t>
  </si>
  <si>
    <t>Hoplias sp</t>
  </si>
  <si>
    <t>Hypanus americanus</t>
  </si>
  <si>
    <t>Hypanus guttatus</t>
  </si>
  <si>
    <t>Hyphessobrycon reticulatus</t>
  </si>
  <si>
    <t>Hypleurochilus fissicornis</t>
  </si>
  <si>
    <t>Hyporhamphus unifasciatus</t>
  </si>
  <si>
    <t>Hyporthodus nigritus</t>
  </si>
  <si>
    <t>Hypostomus sp</t>
  </si>
  <si>
    <t>Hypsoblennius invemar</t>
  </si>
  <si>
    <t>Isopisthus parvipinnis</t>
  </si>
  <si>
    <t>Katsuwonus pelamis</t>
  </si>
  <si>
    <t>Kyphosus incisor</t>
  </si>
  <si>
    <t>Kyphosus sp</t>
  </si>
  <si>
    <t>Labrisomus nuchipinnis</t>
  </si>
  <si>
    <t>Lagocephalus laevigatus</t>
  </si>
  <si>
    <t>Lobotes surinamensis</t>
  </si>
  <si>
    <t>Lophius gastrophysus</t>
  </si>
  <si>
    <t>Lutjanus cyanopterus</t>
  </si>
  <si>
    <t>Lutjanus sp</t>
  </si>
  <si>
    <t>Lutjanus synagris</t>
  </si>
  <si>
    <t>Lycengraulis grossidens</t>
  </si>
  <si>
    <t>Macrodon ancylodon</t>
  </si>
  <si>
    <t>Macrodon atricauda</t>
  </si>
  <si>
    <t>Malacoctenus delalandii</t>
  </si>
  <si>
    <t>Menticirrhus sp</t>
  </si>
  <si>
    <t>Merluccius hubbsi</t>
  </si>
  <si>
    <t>Microdesmus longipinnis</t>
  </si>
  <si>
    <t>Microgobius meeki</t>
  </si>
  <si>
    <t>Mimagoniates lateralis</t>
  </si>
  <si>
    <t>Mimagoniates microlepis</t>
  </si>
  <si>
    <t>Monacanthus ciliatus</t>
  </si>
  <si>
    <t>Mugil curema</t>
  </si>
  <si>
    <t>Mugil curvidens</t>
  </si>
  <si>
    <t>Mugil incilis</t>
  </si>
  <si>
    <t>Mugil liza</t>
  </si>
  <si>
    <t>Mugil sp</t>
  </si>
  <si>
    <t>Mullus argentinae</t>
  </si>
  <si>
    <t>Mycteroperca acutirostris</t>
  </si>
  <si>
    <t>Mycteroperca bonaci</t>
  </si>
  <si>
    <t>Mycteroperca microlepis</t>
  </si>
  <si>
    <t>Mycteroperca sp</t>
  </si>
  <si>
    <t>Mycteroperca tigris</t>
  </si>
  <si>
    <t>Myliobatis goodei</t>
  </si>
  <si>
    <t>Myripristis jacobus</t>
  </si>
  <si>
    <t>Myrophis punctatus</t>
  </si>
  <si>
    <t>Narcine brasiliensis</t>
  </si>
  <si>
    <t>Odontesthes bonariensis</t>
  </si>
  <si>
    <t>Odontoscion dentex</t>
  </si>
  <si>
    <t>Ogcocephalus vespertilio</t>
  </si>
  <si>
    <t>Oligoplites palometa</t>
  </si>
  <si>
    <t>Oligoplites saliens</t>
  </si>
  <si>
    <t>Oligoplites saurus</t>
  </si>
  <si>
    <t>Oligoplites sp</t>
  </si>
  <si>
    <t>Omobranchus punctatus</t>
  </si>
  <si>
    <t>Ophichthus gomesii</t>
  </si>
  <si>
    <t>Ophichthus parilis / Ophichthus cylindroideus</t>
  </si>
  <si>
    <t>Ophidion holbrookii</t>
  </si>
  <si>
    <t>Ophioscion punctatissimus</t>
  </si>
  <si>
    <t>Opisthonema oglinum</t>
  </si>
  <si>
    <t>Parablennius marmoreus</t>
  </si>
  <si>
    <t>Parablennius pilicornis</t>
  </si>
  <si>
    <t>Paraclinus spectator</t>
  </si>
  <si>
    <t>Paralichthys brasiliensis</t>
  </si>
  <si>
    <t>Paralichthys isosceles</t>
  </si>
  <si>
    <t>Paralichthys orbignyanus</t>
  </si>
  <si>
    <t>Paralichthys patagonicus</t>
  </si>
  <si>
    <t>Paralichthys sp</t>
  </si>
  <si>
    <t>Parascombrops (Synagrops) spinosus</t>
  </si>
  <si>
    <t>Pareques acuminatus</t>
  </si>
  <si>
    <t>Pellona harroweri</t>
  </si>
  <si>
    <t>Pempheris schomburgkii</t>
  </si>
  <si>
    <t>Peprilus paru</t>
  </si>
  <si>
    <t>Percophis brasiliensis</t>
  </si>
  <si>
    <t>Phalloceros spiloura</t>
  </si>
  <si>
    <t>Pinguipes brasilianus</t>
  </si>
  <si>
    <t>Platanichthys platana</t>
  </si>
  <si>
    <t>Poecilia reticulata</t>
  </si>
  <si>
    <t>Poecilia vivipara</t>
  </si>
  <si>
    <t>Pogonias cromis</t>
  </si>
  <si>
    <t>Polydactylus oligodon</t>
  </si>
  <si>
    <t>Polydactylus virginicus</t>
  </si>
  <si>
    <t>Pomacanthus paru</t>
  </si>
  <si>
    <t>Pomadasys crocro</t>
  </si>
  <si>
    <t>Pomatomus saltatrix</t>
  </si>
  <si>
    <t>Porichthys plectrodon</t>
  </si>
  <si>
    <t>Porichthys porosissimus</t>
  </si>
  <si>
    <t>Priacanthus arenatus</t>
  </si>
  <si>
    <t>Prionotus nudigula</t>
  </si>
  <si>
    <t>Prionotus punctatus</t>
  </si>
  <si>
    <t>Prionotus sp</t>
  </si>
  <si>
    <t>Pseudobatos horkelii</t>
  </si>
  <si>
    <t>Pseudobatos sp</t>
  </si>
  <si>
    <t>Pseudocaranx dentex</t>
  </si>
  <si>
    <t>Pseudopercis semifasciata</t>
  </si>
  <si>
    <t>Pseudopercis sp</t>
  </si>
  <si>
    <t>Pseudophallus mindii</t>
  </si>
  <si>
    <t>Pseudotothyris obtusa</t>
  </si>
  <si>
    <t>Pseudupeneus maculatus</t>
  </si>
  <si>
    <t>Rachycentron canadum</t>
  </si>
  <si>
    <t>Raneya brasiliensis</t>
  </si>
  <si>
    <t>Rhamdia quelen</t>
  </si>
  <si>
    <t>Rhamdia sp</t>
  </si>
  <si>
    <t>Rhinoptera sp</t>
  </si>
  <si>
    <t>Rhizoprionodon lalandii</t>
  </si>
  <si>
    <t>Rhizoprionodon porosus</t>
  </si>
  <si>
    <t>Rhizoprionodon sp</t>
  </si>
  <si>
    <t>Rioraja agassizii</t>
  </si>
  <si>
    <t>Rypticus randalli</t>
  </si>
  <si>
    <t>Rypticus saponaceus</t>
  </si>
  <si>
    <t>Sarda chiliensis</t>
  </si>
  <si>
    <t>Sarda sarda</t>
  </si>
  <si>
    <t>Sarda sp</t>
  </si>
  <si>
    <t>Saurida brasiliensis</t>
  </si>
  <si>
    <t>Saurida caribbaea</t>
  </si>
  <si>
    <t>Scartella cristata</t>
  </si>
  <si>
    <t>Scleromystax barbatus</t>
  </si>
  <si>
    <t>Scomberomorus brasiliensis</t>
  </si>
  <si>
    <t>Scorpaena brasiliensis</t>
  </si>
  <si>
    <t>Scorpaena isthmensis</t>
  </si>
  <si>
    <t>Selene setapinnis</t>
  </si>
  <si>
    <t>Seriola lalandi</t>
  </si>
  <si>
    <t>Seriola sp</t>
  </si>
  <si>
    <t>Serranus flaviventris</t>
  </si>
  <si>
    <t>Serranus phoebe</t>
  </si>
  <si>
    <t>Sparisoma amplum</t>
  </si>
  <si>
    <t>Sparisoma axillare</t>
  </si>
  <si>
    <t>Sparisoma frondosum</t>
  </si>
  <si>
    <t>Sphoeroides greeleyi</t>
  </si>
  <si>
    <t>Sphoeroides sp</t>
  </si>
  <si>
    <t>Sphoeroides spengleri</t>
  </si>
  <si>
    <t>Sphoeroides testudineus</t>
  </si>
  <si>
    <t>Sphoeroides tyleri</t>
  </si>
  <si>
    <t>Sphyraena guachancho</t>
  </si>
  <si>
    <t>Sphyraena sp</t>
  </si>
  <si>
    <t>Sphyraena tome</t>
  </si>
  <si>
    <t>Sphyrna lewini</t>
  </si>
  <si>
    <t>Sphyrna sp</t>
  </si>
  <si>
    <t>Sphyrna zygaena</t>
  </si>
  <si>
    <t>Squatina guggenheim</t>
  </si>
  <si>
    <t>Squatina sp</t>
  </si>
  <si>
    <t>Stegastes fuscus</t>
  </si>
  <si>
    <t>Stegastes variabilis</t>
  </si>
  <si>
    <t>Stellifer brasiliensis</t>
  </si>
  <si>
    <t>Stellifer sp</t>
  </si>
  <si>
    <t>Stellifer stellifer</t>
  </si>
  <si>
    <t>Stephanolepis hispidus</t>
  </si>
  <si>
    <t>Stephanolepis sp</t>
  </si>
  <si>
    <t>Strongylura marina</t>
  </si>
  <si>
    <t>Strongylura sp</t>
  </si>
  <si>
    <t>Strongylura timucu</t>
  </si>
  <si>
    <t>Syacium micrurum</t>
  </si>
  <si>
    <t>Syacium papillosum</t>
  </si>
  <si>
    <t>Symphurus diomedeanus</t>
  </si>
  <si>
    <t>Symphurus jenynsi</t>
  </si>
  <si>
    <t>Symphurus kyaropterygium</t>
  </si>
  <si>
    <t>Symphurus plagusia</t>
  </si>
  <si>
    <t>Symphurus tessellatus</t>
  </si>
  <si>
    <t>Symphurus trewavasae</t>
  </si>
  <si>
    <t>Syngnathus folletti</t>
  </si>
  <si>
    <t>Syngnathus pelagicus</t>
  </si>
  <si>
    <t>Synodus foetens</t>
  </si>
  <si>
    <t>Synodus intermedius</t>
  </si>
  <si>
    <t>Synodus synodus</t>
  </si>
  <si>
    <t>Thalassophryne montevidensis</t>
  </si>
  <si>
    <t>Thalassophryne nattereri</t>
  </si>
  <si>
    <t>Thunnus albacares</t>
  </si>
  <si>
    <t>Thyrsitops lepidopoides</t>
  </si>
  <si>
    <t>Trachinocephalus myops</t>
  </si>
  <si>
    <t>Trachinotus carolinus</t>
  </si>
  <si>
    <t>Trachinotus falcatus</t>
  </si>
  <si>
    <t>Trachinotus goodei</t>
  </si>
  <si>
    <t>Trachurus lathami</t>
  </si>
  <si>
    <t>Trichiurus sp</t>
  </si>
  <si>
    <t>Trinectes microphthalmus</t>
  </si>
  <si>
    <t>Trinectes paulistanus</t>
  </si>
  <si>
    <t>Ulaema lefroyi</t>
  </si>
  <si>
    <t>Umbrina canosai</t>
  </si>
  <si>
    <t>Umbrina coroides</t>
  </si>
  <si>
    <t>Upeneus parvus</t>
  </si>
  <si>
    <t>Urophycis mystacea</t>
  </si>
  <si>
    <t>Urophycis sp</t>
  </si>
  <si>
    <t>Xiphias gladius</t>
  </si>
  <si>
    <t>Xystreurys rasile</t>
  </si>
  <si>
    <t>Zapteryx brevirostris</t>
  </si>
  <si>
    <t>Zenopsis conchifer</t>
  </si>
  <si>
    <t>Citacion</t>
  </si>
  <si>
    <t>Period</t>
  </si>
  <si>
    <t>Archaeological</t>
  </si>
  <si>
    <t>Benz D.M., Levantamento preliminar de algumas espécies de vertebrados pretéritos do sítio arqueológico Ilha dos Espinheiros II Joinville – SC. Universidade da Região de Joinville (Univille). 2000. Unpublished undergraduate thesis.</t>
  </si>
  <si>
    <t>Figuti and Klokler 1996</t>
  </si>
  <si>
    <t>Beninca 2011</t>
  </si>
  <si>
    <t>Beninca, J. Variação espaçotemporal da ictiofauna da laguna Acaraí e seus afluentes no Parque Estadual Acaraí, São Francisco do Sul, SC, Brasil. Universidade Federal do Paraná (UFPR). 2011. Unpublished MA dissertation</t>
  </si>
  <si>
    <t>Modern</t>
  </si>
  <si>
    <t>Bernardes-Jr et al 2011</t>
  </si>
  <si>
    <t>Bernardes-Junior, J. J., Rodrigues-Filho, J. L., Branco, J. O., Verani, J. R. Spatiotemporal variations of the ichthyofaunal structure accompanying the seabob shrimp, Xiphopenaeus kroyeri (Crustacea: Penaeidae), fishery in important fishery areas of the Santa Catarina shore, Brazil. Zoologia, 2011; 28(2): 151–164</t>
  </si>
  <si>
    <t>Bordin 2007</t>
  </si>
  <si>
    <t>Bordin, D. Distribuição temporal de estágios iniciais de peixes na praia do Calixto (São Francisco do Sul, Santa Catarina, Brasil): seu papel como berçário de recursos pesqueiros e a influência das variáveis ambientais. Universidade da Região de Joinville (Univille), 2007. Unpublished undergraduate thesis</t>
  </si>
  <si>
    <t>Bordin 2010</t>
  </si>
  <si>
    <t>Bordin, D. Peixes de áreas rasas de diferentes setores da Baía Babitonga, Santa Catarina, Brasil. Universidade Federal do Paraná (UFPR). 2010. Unpublished MA thesis</t>
  </si>
  <si>
    <t>Bueno 2010</t>
  </si>
  <si>
    <t>Bueno, L. S. Caracterização da ictiofauna recifal do arquipélago das Graças, São Francisco do Sul, Santa Catarina, Brasil. Universidade Federal do Paraná (UFPR). 2010. Unpublished MA thesis</t>
  </si>
  <si>
    <t>Carvalho 2015</t>
  </si>
  <si>
    <t>Carvalho, H. G. Variação temporal da estrutura da comunidade de peixes e sua relação com o ciclo lunar, Saco do Iperoba, São Francisco do Sul, SC. Universidade da Região de Joinville (UNIVILLE). 2015. Unpublished undergraduate thesis</t>
  </si>
  <si>
    <t>Correa et al 2006</t>
  </si>
  <si>
    <t>Côrrea, M. F. M., Pinheiro, P. C., Almeida, H. K., Kersten, M., Lienstadt, J., Vollrath, F. Diagnóstico ambiental da ictiofauna. In: Cremer, M. J., Morales, P. R. D., Oliveira, T. M. N. (Eds.), Diagnóstico ambiental da Baía da Babitonga. Universidade da Região de Joinville  Univille, Joinville, 2006</t>
  </si>
  <si>
    <t>Costa and Chaves 2006</t>
  </si>
  <si>
    <t>Costa, L., Chaves, P. T. C. Elasmobrânquios capturados pela pesca artesanal na costa sul do Paraná e norte de Santa Catarina. Biota Neotrop., 2006; 6(3): bn02706032006</t>
  </si>
  <si>
    <t>Freitas et al 2011</t>
  </si>
  <si>
    <t>Freitas, M., Spach, H., Hostim-Silva, M. Variação espaçotemporal da assembléia de peixes demersais em uma área de pesca do camarão setebarbas no sul do Brasil. Neotropical Biology and Conservation, 2011; 6: 44–54. doi:10.4013/nbc.2011.61.06</t>
  </si>
  <si>
    <t>Frisanco 2007</t>
  </si>
  <si>
    <t>Frisanco, D. Variação temporal da comunidade de estágios iniciais de peixes na praia estuarina da desembocadura do rio da Pedreira, área portuária de São Francisco do Sul (Baía da Babitonga) e a influência do meio. Universidade da Região de Joinville (UNIVILLE). 2007. Unpublished undergraduate thesis</t>
  </si>
  <si>
    <t>Gerhardinger et al 2020</t>
  </si>
  <si>
    <t>Gerhardinger, L.C., Herbst, D.F., Cunha, S.M.B., Costa, M.D.P. Diagnóstico da Ictiofauna do Ecossistema Babitonga. Revista CEPSUL, 2020; 9: eb2020001–eb2020001</t>
  </si>
  <si>
    <t>Hostim-Silva et al 1998</t>
  </si>
  <si>
    <t>Hostim-Silva, M., Rodrigues, A. M. T., Clezar, L., Ribeiro, G. C., Souza-Filho, M. A. C. Ictiofauna. In Instituto Brasileiro do Meio Ambiente e Recursos Naturais Renováveis (IBAMA) (ed.) Proteção e controle de ecossistemas costeiros  manguezais da Baía da Babitonga. Brasília, Ministério do Meio Ambiente, 1998; chap.11: 4958</t>
  </si>
  <si>
    <t>Pina and Chaves 2009</t>
  </si>
  <si>
    <t>Pina, J., Chaves, P. T. Incidência da pesca de arrasto camaroeiro sobre peixes em atividade reprodutiva: uma avaliação no litoral norte de Santa Catarina, Brasil. Atlântica, 2009; 31: 99–106. doi:10.5088/atl</t>
  </si>
  <si>
    <t>Santos 2009</t>
  </si>
  <si>
    <t>Santos, L. O. Ictiofauna demersal em diferentes setores da Baía da Babitonga, Santa Catarina, Brasil. Universidade Federal do Paraná (UPFR). 2009. Unpublished MA dissertation</t>
  </si>
  <si>
    <t>Silva 2007</t>
  </si>
  <si>
    <t>Silva, A. L. C. Assembleia de peixes em diferentes ambientes da desembocadura do rio Saí Guaçu, Paraná/Santa Catarina, Brasil. Universidade Federal do Paraná (UPFR). 2007. Unpublished MA dissertation</t>
  </si>
  <si>
    <t>Souza and Chaves 2007</t>
  </si>
  <si>
    <t>Souza, L. M., Chaves, P. D. T. Atividade reprodutiva de peixes (Teleostei) e o defeso da pesca de arrasto no litoral norte de Santa Catarina, Brasil. Ver. Bras. Zool., 2007; 24: 1113–1121</t>
  </si>
  <si>
    <t>Souza-Conceição 2008</t>
  </si>
  <si>
    <t>Souza-Conceição, J. M. Praias estuarinas como habitat de criação para estágios iniciais de peixes na ilha de São Francisco Do Sul (Baía da Babitonga, Santa Catarina). Universidade Federal do Paraná (UPFR). 2008. Unpublished PhD thesis</t>
  </si>
  <si>
    <t>Vendel and Chaves 2006</t>
  </si>
  <si>
    <t>Vendel, A.L., Chaves, P. D. T. Use of an estuarine environment (Barra do Saí lagoon, Brazil) as nursery by fish. Rev. Bras. Zool., 2006; 23: 1117–1122</t>
  </si>
  <si>
    <t>Vilar 2009</t>
  </si>
  <si>
    <t>Vilar, C. C. A. Estrutura, dinâmica espacial e sazonal da ictiofauna de áreas entremarés da Baía da Babitonga, Santa Catarina. Universidade Federal do Paraná (UFPR). 2009. Unpublished MA dissertation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</si>
</sst>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
  </numFmts>
  <fonts count="27">
    <font>
      <sz val="11.0"/>
      <color rgb="FF000000"/>
      <name val="Calibri"/>
      <scheme val="minor"/>
    </font>
    <font>
      <b/>
      <sz val="11.0"/>
      <color rgb="FF000000"/>
      <name val="Calibri"/>
    </font>
    <font>
      <b/>
      <sz val="11.0"/>
      <color theme="1"/>
      <name val="Calibri"/>
    </font>
    <font>
      <b/>
      <color theme="1"/>
      <name val="Calibri"/>
      <scheme val="minor"/>
    </font>
    <font>
      <color theme="1"/>
      <name val="Calibri"/>
      <scheme val="minor"/>
    </font>
    <font>
      <sz val="11.0"/>
      <color rgb="FF000000"/>
      <name val="Calibri"/>
    </font>
    <font>
      <sz val="11.0"/>
      <color theme="1"/>
      <name val="Calibri"/>
    </font>
    <font>
      <sz val="11.0"/>
      <color rgb="FF000000"/>
      <name val="Docs-Calibri"/>
    </font>
    <font>
      <sz val="11.0"/>
      <color rgb="FF0000FF"/>
      <name val="Calibri"/>
    </font>
    <font>
      <sz val="11.0"/>
      <color rgb="FF0000FF"/>
      <name val="Docs-Calibri"/>
    </font>
    <font>
      <b/>
      <sz val="11.0"/>
      <color rgb="FF000000"/>
      <name val="Calibri"/>
      <scheme val="minor"/>
    </font>
    <font/>
    <font>
      <sz val="11.0"/>
      <color theme="1"/>
      <name val="Calibri"/>
      <scheme val="minor"/>
    </font>
    <font>
      <sz val="10.0"/>
      <color rgb="FF000000"/>
      <name val="Calibri"/>
    </font>
    <font>
      <b/>
      <sz val="12.0"/>
      <color rgb="FF000000"/>
      <name val="Calibri"/>
      <scheme val="minor"/>
    </font>
    <font>
      <b/>
      <i/>
      <sz val="12.0"/>
      <color theme="1"/>
      <name val="Calibri"/>
      <scheme val="minor"/>
    </font>
    <font>
      <b/>
      <sz val="12.0"/>
      <color theme="1"/>
      <name val="Calibri"/>
      <scheme val="minor"/>
    </font>
    <font>
      <b/>
      <sz val="14.0"/>
      <color theme="1"/>
      <name val="Calibri"/>
      <scheme val="minor"/>
    </font>
    <font>
      <sz val="14.0"/>
      <color theme="1"/>
      <name val="Calibri"/>
    </font>
    <font>
      <sz val="12.0"/>
      <color theme="1"/>
      <name val="Calibri"/>
    </font>
    <font>
      <sz val="10.0"/>
      <color theme="1"/>
      <name val="Calibri"/>
      <scheme val="minor"/>
    </font>
    <font>
      <b/>
      <sz val="10.0"/>
      <color theme="1"/>
      <name val="Calibri"/>
      <scheme val="minor"/>
    </font>
    <font>
      <sz val="10.0"/>
      <color theme="1"/>
      <name val="Calibri"/>
    </font>
    <font>
      <b/>
      <sz val="11.0"/>
      <color theme="1"/>
      <name val="Calibri"/>
      <scheme val="minor"/>
    </font>
    <font>
      <i/>
      <sz val="10.0"/>
      <color theme="1"/>
      <name val="Calibri"/>
      <scheme val="minor"/>
    </font>
    <font>
      <i/>
      <sz val="10.0"/>
      <color rgb="FF000000"/>
      <name val="Calibri"/>
      <scheme val="minor"/>
    </font>
    <font>
      <u/>
      <color rgb="FF0000FF"/>
    </font>
  </fonts>
  <fills count="11">
    <fill>
      <patternFill patternType="none"/>
    </fill>
    <fill>
      <patternFill patternType="lightGray"/>
    </fill>
    <fill>
      <patternFill patternType="solid">
        <fgColor rgb="FFB7B7B7"/>
        <bgColor rgb="FFB7B7B7"/>
      </patternFill>
    </fill>
    <fill>
      <patternFill patternType="solid">
        <fgColor rgb="FFFFFFFF"/>
        <bgColor rgb="FFFFFFFF"/>
      </patternFill>
    </fill>
    <fill>
      <patternFill patternType="solid">
        <fgColor rgb="FFAFABAB"/>
        <bgColor rgb="FFAFABAB"/>
      </patternFill>
    </fill>
    <fill>
      <patternFill patternType="solid">
        <fgColor rgb="FFEFEFEF"/>
        <bgColor rgb="FFEFEFEF"/>
      </patternFill>
    </fill>
    <fill>
      <patternFill patternType="solid">
        <fgColor rgb="FFBFBFBF"/>
        <bgColor rgb="FFBFBFBF"/>
      </patternFill>
    </fill>
    <fill>
      <patternFill patternType="solid">
        <fgColor rgb="FFD9D9D9"/>
        <bgColor rgb="FFD9D9D9"/>
      </patternFill>
    </fill>
    <fill>
      <patternFill patternType="solid">
        <fgColor rgb="FFE7E6E6"/>
        <bgColor rgb="FFE7E6E6"/>
      </patternFill>
    </fill>
    <fill>
      <patternFill patternType="solid">
        <fgColor rgb="FFF2F2F2"/>
        <bgColor rgb="FFF2F2F2"/>
      </patternFill>
    </fill>
    <fill>
      <patternFill patternType="solid">
        <fgColor rgb="FFCCCCCC"/>
        <bgColor rgb="FFCCCCCC"/>
      </patternFill>
    </fill>
  </fills>
  <borders count="45">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B7B7B7"/>
      </left>
      <right style="thin">
        <color rgb="FFB7B7B7"/>
      </right>
      <top style="thin">
        <color rgb="FFB7B7B7"/>
      </top>
    </border>
    <border>
      <left style="thin">
        <color rgb="FFB7B7B7"/>
      </left>
      <top style="thin">
        <color rgb="FFB7B7B7"/>
      </top>
      <bottom style="thin">
        <color rgb="FFB7B7B7"/>
      </bottom>
    </border>
    <border>
      <right style="thin">
        <color rgb="FFB7B7B7"/>
      </right>
      <top style="thin">
        <color rgb="FFB7B7B7"/>
      </top>
      <bottom style="thin">
        <color rgb="FFB7B7B7"/>
      </bottom>
    </border>
    <border>
      <left style="thin">
        <color rgb="FFB7B7B7"/>
      </left>
      <top style="thin">
        <color rgb="FFB7B7B7"/>
      </top>
    </border>
    <border>
      <left style="thin">
        <color rgb="FFB7B7B7"/>
      </left>
      <right style="thin">
        <color rgb="FFB7B7B7"/>
      </right>
      <bottom style="thin">
        <color rgb="FFB7B7B7"/>
      </bottom>
    </border>
    <border>
      <left style="thin">
        <color rgb="FFB7B7B7"/>
      </left>
      <right style="thin">
        <color rgb="FFB7B7B7"/>
      </right>
      <top style="thin">
        <color rgb="FFB7B7B7"/>
      </top>
      <bottom style="thin">
        <color rgb="FFB7B7B7"/>
      </bottom>
    </border>
    <border>
      <left style="thin">
        <color rgb="FFB7B7B7"/>
      </left>
      <bottom style="thin">
        <color rgb="FFB7B7B7"/>
      </bottom>
    </border>
    <border>
      <left style="thin">
        <color rgb="FFAFABAB"/>
      </left>
      <right/>
      <top style="thin">
        <color rgb="FFAFABAB"/>
      </top>
      <bottom style="thin">
        <color rgb="FFAFABAB"/>
      </bottom>
    </border>
    <border>
      <left/>
      <right/>
      <top style="thin">
        <color rgb="FFAFABAB"/>
      </top>
      <bottom style="thin">
        <color rgb="FFAFABAB"/>
      </bottom>
    </border>
    <border>
      <left/>
      <top style="thin">
        <color rgb="FFAFABAB"/>
      </top>
      <bottom style="thin">
        <color rgb="FFAFABAB"/>
      </bottom>
    </border>
    <border>
      <left style="thin">
        <color rgb="FFAFABAB"/>
      </left>
      <right style="thin">
        <color rgb="FFAFABAB"/>
      </right>
      <bottom style="thin">
        <color rgb="FFAFABAB"/>
      </bottom>
    </border>
    <border>
      <left style="thin">
        <color rgb="FFAFABAB"/>
      </left>
      <top style="thin">
        <color rgb="FFAFABAB"/>
      </top>
      <bottom style="thin">
        <color rgb="FFAFABAB"/>
      </bottom>
    </border>
    <border>
      <left style="thin">
        <color rgb="FFAFABAB"/>
      </left>
      <right style="thin">
        <color rgb="FFAFABAB"/>
      </right>
      <top style="thin">
        <color rgb="FFAFABAB"/>
      </top>
    </border>
    <border>
      <left style="thin">
        <color rgb="FFAFABAB"/>
      </left>
      <top style="thin">
        <color rgb="FFAFABAB"/>
      </top>
    </border>
    <border>
      <left style="thin">
        <color rgb="FFAFABAB"/>
      </left>
      <right/>
    </border>
    <border>
      <left/>
      <right/>
    </border>
    <border>
      <left/>
    </border>
    <border>
      <left style="thin">
        <color rgb="FFAFABAB"/>
      </left>
      <bottom style="thin">
        <color rgb="FFAFABAB"/>
      </bottom>
    </border>
    <border>
      <left style="thin">
        <color rgb="FFAFABAB"/>
      </left>
      <right style="thin">
        <color rgb="FFAFABAB"/>
      </right>
      <top style="thin">
        <color rgb="FFAFABAB"/>
      </top>
      <bottom style="thin">
        <color rgb="FFAFABAB"/>
      </bottom>
    </border>
    <border>
      <left style="thin">
        <color rgb="FFAFABAB"/>
      </left>
      <right style="thin">
        <color rgb="FFAFABAB"/>
      </right>
    </border>
    <border>
      <left style="thin">
        <color rgb="FFAFABAB"/>
      </left>
    </border>
    <border>
      <left style="thin">
        <color rgb="FFAFABAB"/>
      </left>
      <right/>
      <bottom style="thin">
        <color rgb="FFAFABAB"/>
      </bottom>
    </border>
    <border>
      <left/>
      <right/>
      <bottom style="thin">
        <color rgb="FFAFABAB"/>
      </bottom>
    </border>
    <border>
      <left/>
      <bottom style="thin">
        <color rgb="FFAFABAB"/>
      </bottom>
    </border>
    <border>
      <left style="thin">
        <color rgb="FFAFABAB"/>
      </left>
      <right/>
      <top style="thin">
        <color rgb="FFAFABAB"/>
      </top>
    </border>
    <border>
      <left/>
      <right/>
      <top style="thin">
        <color rgb="FFAFABAB"/>
      </top>
    </border>
    <border>
      <left/>
      <top style="thin">
        <color rgb="FFAFABAB"/>
      </top>
    </border>
    <border>
      <bottom style="thin">
        <color rgb="FFAFABAB"/>
      </bottom>
    </border>
    <border>
      <left style="thin">
        <color rgb="FFB7B7B7"/>
      </left>
      <right style="thin">
        <color rgb="FFB7B7B7"/>
      </right>
    </border>
    <border>
      <left style="thin">
        <color rgb="FFB7B7B7"/>
      </left>
    </border>
    <border>
      <left style="thin">
        <color rgb="FFAFABAB"/>
      </left>
      <right/>
      <top/>
      <bottom/>
    </border>
    <border>
      <left/>
      <right/>
      <top/>
      <bottom/>
    </border>
    <border>
      <top style="thin">
        <color rgb="FFAFABAB"/>
      </top>
      <bottom style="thin">
        <color rgb="FFAFABAB"/>
      </bottom>
    </border>
    <border>
      <left style="thin">
        <color rgb="FFAFABAB"/>
      </left>
      <right/>
      <top/>
      <bottom style="thin">
        <color rgb="FFAFABAB"/>
      </bottom>
    </border>
    <border>
      <left/>
      <right/>
      <top/>
      <bottom style="thin">
        <color rgb="FFAFABAB"/>
      </bottom>
    </border>
    <border>
      <top style="thin">
        <color rgb="FFAFABAB"/>
      </top>
    </border>
    <border>
      <left style="thin">
        <color rgb="FFAFABAB"/>
      </left>
      <right style="thin">
        <color rgb="FFB7B7B7"/>
      </right>
      <top style="thin">
        <color rgb="FFB7B7B7"/>
      </top>
      <bottom style="thin">
        <color rgb="FFAFABAB"/>
      </bottom>
    </border>
    <border>
      <left style="thin">
        <color rgb="FFB7B7B7"/>
      </left>
      <right style="thin">
        <color rgb="FFB7B7B7"/>
      </right>
      <top style="thin">
        <color rgb="FFB7B7B7"/>
      </top>
      <bottom style="thin">
        <color rgb="FFAFABAB"/>
      </bottom>
    </border>
    <border>
      <left style="thin">
        <color rgb="FFB7B7B7"/>
      </left>
      <top style="thin">
        <color rgb="FFB7B7B7"/>
      </top>
      <bottom style="thin">
        <color rgb="FFAFABAB"/>
      </bottom>
    </border>
  </borders>
  <cellStyleXfs count="1">
    <xf borderId="0" fillId="0" fontId="0" numFmtId="0" applyAlignment="1" applyFont="1"/>
  </cellStyleXfs>
  <cellXfs count="315">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2" fontId="2" numFmtId="0" xfId="0" applyAlignment="1" applyFont="1">
      <alignment horizontal="center" shrinkToFit="0" vertical="center" wrapText="0"/>
    </xf>
    <xf borderId="0" fillId="2" fontId="3" numFmtId="0" xfId="0" applyAlignment="1" applyFont="1">
      <alignment horizontal="center" shrinkToFit="0" vertical="center" wrapText="1"/>
    </xf>
    <xf borderId="0" fillId="2" fontId="3" numFmtId="0" xfId="0" applyAlignment="1" applyFont="1">
      <alignment horizontal="left" readingOrder="0" shrinkToFit="0" vertical="center" wrapText="1"/>
    </xf>
    <xf borderId="0" fillId="0" fontId="3" numFmtId="0" xfId="0" applyAlignment="1" applyFont="1">
      <alignment horizontal="center"/>
    </xf>
    <xf borderId="0" fillId="0" fontId="4" numFmtId="0" xfId="0" applyAlignment="1" applyFont="1">
      <alignment horizontal="center" readingOrder="0" shrinkToFit="0" vertical="center" wrapText="1"/>
    </xf>
    <xf borderId="0" fillId="0" fontId="5" numFmtId="0" xfId="0" applyAlignment="1" applyFont="1">
      <alignment horizontal="center" readingOrder="0" shrinkToFit="0" vertical="center" wrapText="0"/>
    </xf>
    <xf borderId="0" fillId="0" fontId="4" numFmtId="0" xfId="0" applyAlignment="1" applyFont="1">
      <alignment horizontal="left" readingOrder="0" shrinkToFit="0" vertical="center" wrapText="1"/>
    </xf>
    <xf borderId="0" fillId="0" fontId="4" numFmtId="2" xfId="0" applyFont="1" applyNumberFormat="1"/>
    <xf borderId="0" fillId="0" fontId="6" numFmtId="0" xfId="0" applyAlignment="1" applyFont="1">
      <alignment horizontal="center" readingOrder="0" shrinkToFit="0" vertical="center" wrapText="1"/>
    </xf>
    <xf borderId="0" fillId="0" fontId="6" numFmtId="0" xfId="0" applyAlignment="1" applyFont="1">
      <alignment horizontal="center" shrinkToFit="0" vertical="center" wrapText="0"/>
    </xf>
    <xf borderId="0" fillId="0" fontId="6" numFmtId="0" xfId="0" applyAlignment="1" applyFont="1">
      <alignment horizontal="center" readingOrder="0" shrinkToFit="0" vertical="center" wrapText="0"/>
    </xf>
    <xf borderId="0" fillId="0" fontId="4" numFmtId="164" xfId="0" applyAlignment="1" applyFont="1" applyNumberFormat="1">
      <alignment readingOrder="0"/>
    </xf>
    <xf borderId="0" fillId="3" fontId="7" numFmtId="0" xfId="0" applyAlignment="1" applyFill="1" applyFont="1">
      <alignment horizontal="center" readingOrder="0" vertical="center"/>
    </xf>
    <xf borderId="0" fillId="0" fontId="6" numFmtId="0" xfId="0" applyAlignment="1" applyFont="1">
      <alignment horizontal="center" shrinkToFit="0" vertical="center" wrapText="1"/>
    </xf>
    <xf borderId="0" fillId="0" fontId="6" numFmtId="0" xfId="0" applyAlignment="1" applyFont="1">
      <alignment horizontal="center" vertical="center"/>
    </xf>
    <xf borderId="0" fillId="0" fontId="6" numFmtId="0" xfId="0" applyAlignment="1" applyFont="1">
      <alignment shrinkToFit="0" vertical="center" wrapText="1"/>
    </xf>
    <xf borderId="0" fillId="0" fontId="4" numFmtId="0" xfId="0" applyAlignment="1" applyFont="1">
      <alignment horizontal="left" readingOrder="0" shrinkToFit="0" vertical="center" wrapText="1"/>
    </xf>
    <xf borderId="0" fillId="0" fontId="8" numFmtId="0" xfId="0" applyAlignment="1" applyFont="1">
      <alignment horizontal="center" shrinkToFit="0" wrapText="1"/>
    </xf>
    <xf borderId="0" fillId="0" fontId="8" numFmtId="0" xfId="0" applyAlignment="1" applyFont="1">
      <alignment horizontal="center"/>
    </xf>
    <xf borderId="0" fillId="0" fontId="8" numFmtId="0" xfId="0" applyAlignment="1" applyFont="1">
      <alignment shrinkToFit="0" wrapText="1"/>
    </xf>
    <xf borderId="0" fillId="0" fontId="8" numFmtId="0" xfId="0" applyAlignment="1" applyFont="1">
      <alignment horizontal="center" shrinkToFit="0" wrapText="1"/>
    </xf>
    <xf borderId="0" fillId="3" fontId="9" numFmtId="0" xfId="0" applyAlignment="1" applyFont="1">
      <alignment horizontal="center"/>
    </xf>
    <xf borderId="0" fillId="0" fontId="4" numFmtId="0" xfId="0" applyAlignment="1" applyFont="1">
      <alignment horizontal="center" shrinkToFit="0" vertical="center" wrapText="1"/>
    </xf>
    <xf borderId="0" fillId="0" fontId="5" numFmtId="0" xfId="0" applyAlignment="1" applyFont="1">
      <alignment horizontal="center" shrinkToFit="0" vertical="center" wrapText="0"/>
    </xf>
    <xf borderId="0" fillId="0" fontId="4" numFmtId="0" xfId="0" applyAlignment="1" applyFont="1">
      <alignment horizontal="left" shrinkToFit="0" vertical="center" wrapText="1"/>
    </xf>
    <xf borderId="1" fillId="4" fontId="10" numFmtId="0" xfId="0" applyAlignment="1" applyBorder="1" applyFill="1" applyFont="1">
      <alignment horizontal="center" shrinkToFit="0" vertical="center" wrapText="1"/>
    </xf>
    <xf borderId="1" fillId="4" fontId="10" numFmtId="0" xfId="0" applyAlignment="1" applyBorder="1" applyFont="1">
      <alignment horizontal="center" readingOrder="0" shrinkToFit="0" vertical="center" wrapText="1"/>
    </xf>
    <xf borderId="1" fillId="4" fontId="10" numFmtId="0" xfId="0" applyAlignment="1" applyBorder="1" applyFont="1">
      <alignment horizontal="center" readingOrder="0" vertical="center"/>
    </xf>
    <xf borderId="2" fillId="4" fontId="10" numFmtId="0" xfId="0" applyAlignment="1" applyBorder="1" applyFont="1">
      <alignment horizontal="center" readingOrder="0" shrinkToFit="0" vertical="center" wrapText="1"/>
    </xf>
    <xf borderId="3" fillId="0" fontId="11" numFmtId="0" xfId="0" applyBorder="1" applyFont="1"/>
    <xf borderId="0" fillId="0" fontId="4" numFmtId="0" xfId="0" applyAlignment="1" applyFont="1">
      <alignment vertical="center"/>
    </xf>
    <xf borderId="4" fillId="0" fontId="11" numFmtId="0" xfId="0" applyBorder="1" applyFont="1"/>
    <xf borderId="5" fillId="4" fontId="10" numFmtId="0" xfId="0" applyAlignment="1" applyBorder="1" applyFont="1">
      <alignment horizontal="center" vertical="center"/>
    </xf>
    <xf borderId="5" fillId="0" fontId="0" numFmtId="0" xfId="0" applyAlignment="1" applyBorder="1" applyFont="1">
      <alignment horizontal="center" readingOrder="0" shrinkToFit="0" vertical="center" wrapText="1"/>
    </xf>
    <xf borderId="5" fillId="0" fontId="0" numFmtId="0" xfId="0" applyAlignment="1" applyBorder="1" applyFont="1">
      <alignment horizontal="center" shrinkToFit="0" vertical="center" wrapText="1"/>
    </xf>
    <xf borderId="5" fillId="5" fontId="0" numFmtId="0" xfId="0" applyAlignment="1" applyBorder="1" applyFill="1" applyFont="1">
      <alignment horizontal="center" readingOrder="0" shrinkToFit="0" vertical="center" wrapText="1"/>
    </xf>
    <xf borderId="5" fillId="5" fontId="0" numFmtId="0" xfId="0" applyAlignment="1" applyBorder="1" applyFont="1">
      <alignment horizontal="center" shrinkToFit="0" vertical="center" wrapText="1"/>
    </xf>
    <xf borderId="5" fillId="0" fontId="12" numFmtId="0" xfId="0" applyAlignment="1" applyBorder="1" applyFont="1">
      <alignment horizontal="center" shrinkToFit="0" vertical="center" wrapText="1"/>
    </xf>
    <xf borderId="5" fillId="0" fontId="0" numFmtId="0" xfId="0" applyAlignment="1" applyBorder="1" applyFont="1">
      <alignment horizontal="center" readingOrder="0" vertical="center"/>
    </xf>
    <xf borderId="5" fillId="0" fontId="0" numFmtId="0" xfId="0" applyAlignment="1" applyBorder="1" applyFont="1">
      <alignment horizontal="center" vertical="center"/>
    </xf>
    <xf borderId="5" fillId="5" fontId="0" numFmtId="0" xfId="0" applyAlignment="1" applyBorder="1" applyFont="1">
      <alignment horizontal="center" readingOrder="0" vertical="center"/>
    </xf>
    <xf borderId="5" fillId="5" fontId="0" numFmtId="0" xfId="0" applyAlignment="1" applyBorder="1" applyFont="1">
      <alignment horizontal="center" vertical="center"/>
    </xf>
    <xf borderId="0" fillId="0" fontId="13" numFmtId="0" xfId="0" applyAlignment="1" applyFont="1">
      <alignment shrinkToFit="0" vertical="bottom" wrapText="0"/>
    </xf>
    <xf borderId="5" fillId="0" fontId="0" numFmtId="0" xfId="0" applyAlignment="1" applyBorder="1" applyFont="1">
      <alignment horizontal="center" readingOrder="0" shrinkToFit="0" vertical="center" wrapText="0"/>
    </xf>
    <xf borderId="5" fillId="0" fontId="12" numFmtId="0" xfId="0" applyAlignment="1" applyBorder="1" applyFont="1">
      <alignment horizontal="center" readingOrder="0" shrinkToFit="0" vertical="center" wrapText="1"/>
    </xf>
    <xf borderId="5" fillId="5" fontId="0" numFmtId="0" xfId="0" applyAlignment="1" applyBorder="1" applyFont="1">
      <alignment horizontal="center" readingOrder="0" shrinkToFit="0" vertical="center" wrapText="0"/>
    </xf>
    <xf borderId="5" fillId="5" fontId="12" numFmtId="0" xfId="0" applyAlignment="1" applyBorder="1" applyFont="1">
      <alignment horizontal="center" readingOrder="0" shrinkToFit="0" vertical="center" wrapText="1"/>
    </xf>
    <xf borderId="5" fillId="5" fontId="12" numFmtId="0" xfId="0" applyAlignment="1" applyBorder="1" applyFont="1">
      <alignment horizontal="center" readingOrder="0" shrinkToFit="0" vertical="center" wrapText="0"/>
    </xf>
    <xf borderId="5" fillId="0" fontId="0" numFmtId="0" xfId="0" applyAlignment="1" applyBorder="1" applyFont="1">
      <alignment horizontal="center" readingOrder="0" shrinkToFit="0" vertical="center" wrapText="1"/>
    </xf>
    <xf borderId="5" fillId="0" fontId="0" numFmtId="0" xfId="0" applyAlignment="1" applyBorder="1" applyFont="1">
      <alignment horizontal="center" readingOrder="0" shrinkToFit="0" vertical="center" wrapText="0"/>
    </xf>
    <xf borderId="5" fillId="5" fontId="12" numFmtId="0" xfId="0" applyAlignment="1" applyBorder="1" applyFont="1">
      <alignment horizontal="center" readingOrder="0" shrinkToFit="0" textRotation="0" vertical="center" wrapText="1"/>
    </xf>
    <xf borderId="5" fillId="0" fontId="12" numFmtId="0" xfId="0" applyAlignment="1" applyBorder="1" applyFont="1">
      <alignment horizontal="center" readingOrder="0" shrinkToFit="0" vertical="center" wrapText="0"/>
    </xf>
    <xf borderId="0" fillId="0" fontId="0" numFmtId="0" xfId="0" applyAlignment="1" applyFont="1">
      <alignment horizontal="center" shrinkToFit="0" vertical="center" wrapText="0"/>
    </xf>
    <xf borderId="0" fillId="0" fontId="0" numFmtId="0" xfId="0" applyAlignment="1" applyFont="1">
      <alignment horizontal="center" shrinkToFit="0" vertical="center" wrapText="1"/>
    </xf>
    <xf borderId="0" fillId="0" fontId="12" numFmtId="0" xfId="0" applyAlignment="1" applyFont="1">
      <alignment horizontal="center" shrinkToFit="0" vertical="center" wrapText="1"/>
    </xf>
    <xf borderId="6" fillId="0" fontId="14" numFmtId="0" xfId="0" applyAlignment="1" applyBorder="1" applyFont="1">
      <alignment horizontal="center" readingOrder="0" shrinkToFit="0" vertical="center" wrapText="0"/>
    </xf>
    <xf borderId="6" fillId="0" fontId="14" numFmtId="0" xfId="0" applyAlignment="1" applyBorder="1" applyFont="1">
      <alignment horizontal="center" shrinkToFit="0" vertical="center" wrapText="0"/>
    </xf>
    <xf borderId="6" fillId="0" fontId="14" numFmtId="0" xfId="0" applyAlignment="1" applyBorder="1" applyFont="1">
      <alignment horizontal="center" readingOrder="0" shrinkToFit="0" vertical="center" wrapText="1"/>
    </xf>
    <xf borderId="7" fillId="0" fontId="15" numFmtId="0" xfId="0" applyAlignment="1" applyBorder="1" applyFont="1">
      <alignment horizontal="center" readingOrder="0" shrinkToFit="0" vertical="center" wrapText="0"/>
    </xf>
    <xf borderId="8" fillId="0" fontId="11" numFmtId="0" xfId="0" applyBorder="1" applyFont="1"/>
    <xf borderId="6" fillId="0" fontId="14" numFmtId="10" xfId="0" applyAlignment="1" applyBorder="1" applyFont="1" applyNumberFormat="1">
      <alignment horizontal="center" readingOrder="0" shrinkToFit="0" vertical="center" wrapText="1"/>
    </xf>
    <xf borderId="9" fillId="0" fontId="16" numFmtId="0" xfId="0" applyAlignment="1" applyBorder="1" applyFont="1">
      <alignment horizontal="center" shrinkToFit="0" vertical="center" wrapText="1"/>
    </xf>
    <xf borderId="10" fillId="0" fontId="11" numFmtId="0" xfId="0" applyBorder="1" applyFont="1"/>
    <xf borderId="11" fillId="0" fontId="16" numFmtId="0" xfId="0" applyAlignment="1" applyBorder="1" applyFont="1">
      <alignment horizontal="center" shrinkToFit="0" vertical="center" wrapText="0"/>
    </xf>
    <xf borderId="11" fillId="0" fontId="16" numFmtId="0" xfId="0" applyAlignment="1" applyBorder="1" applyFont="1">
      <alignment horizontal="center" readingOrder="0" shrinkToFit="0" vertical="center" wrapText="1"/>
    </xf>
    <xf borderId="12" fillId="0" fontId="11" numFmtId="0" xfId="0" applyBorder="1" applyFont="1"/>
    <xf borderId="13" fillId="6" fontId="17" numFmtId="0" xfId="0" applyAlignment="1" applyBorder="1" applyFill="1" applyFont="1">
      <alignment shrinkToFit="0" vertical="center" wrapText="0"/>
    </xf>
    <xf borderId="14" fillId="6" fontId="17" numFmtId="0" xfId="0" applyAlignment="1" applyBorder="1" applyFont="1">
      <alignment shrinkToFit="0" vertical="center" wrapText="0"/>
    </xf>
    <xf borderId="14" fillId="6" fontId="17" numFmtId="0" xfId="0" applyAlignment="1" applyBorder="1" applyFont="1">
      <alignment shrinkToFit="0" vertical="bottom" wrapText="0"/>
    </xf>
    <xf borderId="14" fillId="6" fontId="17" numFmtId="0" xfId="0" applyAlignment="1" applyBorder="1" applyFont="1">
      <alignment shrinkToFit="0" vertical="center" wrapText="1"/>
    </xf>
    <xf borderId="14" fillId="6" fontId="17" numFmtId="0" xfId="0" applyAlignment="1" applyBorder="1" applyFont="1">
      <alignment horizontal="center" shrinkToFit="0" vertical="center" wrapText="1"/>
    </xf>
    <xf borderId="14" fillId="6" fontId="17" numFmtId="10" xfId="0" applyAlignment="1" applyBorder="1" applyFont="1" applyNumberFormat="1">
      <alignment horizontal="center" shrinkToFit="0" vertical="center" wrapText="1"/>
    </xf>
    <xf borderId="15" fillId="6" fontId="17" numFmtId="0" xfId="0" applyAlignment="1" applyBorder="1" applyFont="1">
      <alignment shrinkToFit="0" vertical="center" wrapText="1"/>
    </xf>
    <xf borderId="0" fillId="0" fontId="18" numFmtId="0" xfId="0" applyAlignment="1" applyFont="1">
      <alignment shrinkToFit="0" vertical="bottom" wrapText="0"/>
    </xf>
    <xf borderId="13" fillId="7" fontId="16" numFmtId="0" xfId="0" applyAlignment="1" applyBorder="1" applyFill="1" applyFont="1">
      <alignment shrinkToFit="0" vertical="center" wrapText="0"/>
    </xf>
    <xf borderId="14" fillId="7" fontId="16" numFmtId="0" xfId="0" applyAlignment="1" applyBorder="1" applyFont="1">
      <alignment shrinkToFit="0" vertical="center" wrapText="0"/>
    </xf>
    <xf borderId="14" fillId="7" fontId="16" numFmtId="0" xfId="0" applyAlignment="1" applyBorder="1" applyFont="1">
      <alignment shrinkToFit="0" vertical="bottom" wrapText="0"/>
    </xf>
    <xf borderId="14" fillId="7" fontId="16" numFmtId="0" xfId="0" applyAlignment="1" applyBorder="1" applyFont="1">
      <alignment shrinkToFit="0" vertical="center" wrapText="1"/>
    </xf>
    <xf borderId="14" fillId="7" fontId="16" numFmtId="0" xfId="0" applyAlignment="1" applyBorder="1" applyFont="1">
      <alignment horizontal="center" shrinkToFit="0" vertical="center" wrapText="1"/>
    </xf>
    <xf borderId="14" fillId="7" fontId="16" numFmtId="10" xfId="0" applyAlignment="1" applyBorder="1" applyFont="1" applyNumberFormat="1">
      <alignment horizontal="center" shrinkToFit="0" vertical="center" wrapText="1"/>
    </xf>
    <xf borderId="15" fillId="7" fontId="16" numFmtId="0" xfId="0" applyAlignment="1" applyBorder="1" applyFont="1">
      <alignment shrinkToFit="0" vertical="center" wrapText="1"/>
    </xf>
    <xf borderId="0" fillId="0" fontId="19" numFmtId="0" xfId="0" applyAlignment="1" applyFont="1">
      <alignment shrinkToFit="0" vertical="bottom" wrapText="0"/>
    </xf>
    <xf borderId="16" fillId="0" fontId="20" numFmtId="0" xfId="0" applyAlignment="1" applyBorder="1" applyFont="1">
      <alignment horizontal="left" readingOrder="0" shrinkToFit="0" vertical="center" wrapText="1"/>
    </xf>
    <xf borderId="16" fillId="0" fontId="20" numFmtId="0" xfId="0" applyAlignment="1" applyBorder="1" applyFont="1">
      <alignment horizontal="center" shrinkToFit="0" vertical="center" wrapText="0"/>
    </xf>
    <xf borderId="16" fillId="0" fontId="20" numFmtId="0" xfId="0" applyAlignment="1" applyBorder="1" applyFont="1">
      <alignment horizontal="center" readingOrder="0" shrinkToFit="0" vertical="center" wrapText="0"/>
    </xf>
    <xf borderId="16" fillId="0" fontId="21" numFmtId="0" xfId="0" applyAlignment="1" applyBorder="1" applyFont="1">
      <alignment horizontal="center" shrinkToFit="0" vertical="center" wrapText="0"/>
    </xf>
    <xf borderId="16" fillId="0" fontId="20" numFmtId="0" xfId="0" applyAlignment="1" applyBorder="1" applyFont="1">
      <alignment horizontal="center" readingOrder="0" shrinkToFit="0" vertical="center" wrapText="1"/>
    </xf>
    <xf borderId="16" fillId="0" fontId="20" numFmtId="10" xfId="0" applyAlignment="1" applyBorder="1" applyFont="1" applyNumberFormat="1">
      <alignment horizontal="center" readingOrder="0" shrinkToFit="0" vertical="center" wrapText="1"/>
    </xf>
    <xf borderId="17" fillId="0" fontId="20" numFmtId="0" xfId="0" applyAlignment="1" applyBorder="1" applyFont="1">
      <alignment readingOrder="0" shrinkToFit="0" vertical="center" wrapText="1"/>
    </xf>
    <xf borderId="0" fillId="0" fontId="22" numFmtId="0" xfId="0" applyAlignment="1" applyFont="1">
      <alignment shrinkToFit="0" vertical="bottom" wrapText="0"/>
    </xf>
    <xf borderId="18" fillId="0" fontId="20" numFmtId="0" xfId="0" applyAlignment="1" applyBorder="1" applyFont="1">
      <alignment horizontal="left" readingOrder="0" shrinkToFit="0" vertical="center" wrapText="0"/>
    </xf>
    <xf borderId="18" fillId="0" fontId="20" numFmtId="0" xfId="0" applyAlignment="1" applyBorder="1" applyFont="1">
      <alignment horizontal="center" readingOrder="0" shrinkToFit="0" vertical="center" wrapText="0"/>
    </xf>
    <xf borderId="18" fillId="0" fontId="21" numFmtId="0" xfId="0" applyAlignment="1" applyBorder="1" applyFont="1">
      <alignment horizontal="center" readingOrder="0" shrinkToFit="0" vertical="center" wrapText="0"/>
    </xf>
    <xf borderId="18" fillId="0" fontId="21" numFmtId="0" xfId="0" applyAlignment="1" applyBorder="1" applyFont="1">
      <alignment horizontal="center" shrinkToFit="0" vertical="center" wrapText="0"/>
    </xf>
    <xf borderId="18" fillId="0" fontId="20" numFmtId="0" xfId="0" applyAlignment="1" applyBorder="1" applyFont="1">
      <alignment horizontal="left" readingOrder="0" shrinkToFit="0" vertical="center" wrapText="1"/>
    </xf>
    <xf borderId="18" fillId="0" fontId="20" numFmtId="0" xfId="0" applyAlignment="1" applyBorder="1" applyFont="1">
      <alignment horizontal="center" readingOrder="0" shrinkToFit="0" vertical="center" wrapText="1"/>
    </xf>
    <xf borderId="18" fillId="0" fontId="20" numFmtId="10" xfId="0" applyAlignment="1" applyBorder="1" applyFont="1" applyNumberFormat="1">
      <alignment horizontal="center" readingOrder="0" shrinkToFit="0" vertical="center" wrapText="1"/>
    </xf>
    <xf borderId="19" fillId="0" fontId="20" numFmtId="0" xfId="0" applyAlignment="1" applyBorder="1" applyFont="1">
      <alignment readingOrder="0" shrinkToFit="0" vertical="center" wrapText="1"/>
    </xf>
    <xf borderId="11" fillId="0" fontId="20" numFmtId="0" xfId="0" applyAlignment="1" applyBorder="1" applyFont="1">
      <alignment horizontal="left" readingOrder="0" shrinkToFit="0" vertical="center" wrapText="0"/>
    </xf>
    <xf borderId="11" fillId="0" fontId="20" numFmtId="0" xfId="0" applyAlignment="1" applyBorder="1" applyFont="1">
      <alignment horizontal="center" readingOrder="0" shrinkToFit="0" vertical="center" wrapText="0"/>
    </xf>
    <xf borderId="11" fillId="0" fontId="21" numFmtId="0" xfId="0" applyAlignment="1" applyBorder="1" applyFont="1">
      <alignment horizontal="center" readingOrder="0" shrinkToFit="0" vertical="center" wrapText="0"/>
    </xf>
    <xf borderId="11" fillId="0" fontId="21" numFmtId="0" xfId="0" applyAlignment="1" applyBorder="1" applyFont="1">
      <alignment horizontal="center" shrinkToFit="0" vertical="center" wrapText="0"/>
    </xf>
    <xf borderId="11" fillId="0" fontId="20" numFmtId="0" xfId="0" applyAlignment="1" applyBorder="1" applyFont="1">
      <alignment horizontal="left" readingOrder="0" shrinkToFit="0" vertical="center" wrapText="1"/>
    </xf>
    <xf borderId="11" fillId="0" fontId="20" numFmtId="0" xfId="0" applyAlignment="1" applyBorder="1" applyFont="1">
      <alignment horizontal="center" readingOrder="0" shrinkToFit="0" vertical="center" wrapText="1"/>
    </xf>
    <xf borderId="11" fillId="0" fontId="20" numFmtId="10" xfId="0" applyAlignment="1" applyBorder="1" applyFont="1" applyNumberFormat="1">
      <alignment horizontal="center" readingOrder="0" shrinkToFit="0" vertical="center" wrapText="1"/>
    </xf>
    <xf borderId="7" fillId="0" fontId="20" numFmtId="0" xfId="0" applyAlignment="1" applyBorder="1" applyFont="1">
      <alignment readingOrder="0" shrinkToFit="0" vertical="center" wrapText="1"/>
    </xf>
    <xf borderId="20" fillId="8" fontId="12" numFmtId="0" xfId="0" applyAlignment="1" applyBorder="1" applyFill="1" applyFont="1">
      <alignment readingOrder="0" shrinkToFit="0" vertical="bottom" wrapText="0"/>
    </xf>
    <xf borderId="21" fillId="8" fontId="12" numFmtId="0" xfId="0" applyAlignment="1" applyBorder="1" applyFont="1">
      <alignment shrinkToFit="0" vertical="bottom" wrapText="0"/>
    </xf>
    <xf borderId="21" fillId="8" fontId="23" numFmtId="0" xfId="0" applyAlignment="1" applyBorder="1" applyFont="1">
      <alignment shrinkToFit="0" vertical="bottom" wrapText="0"/>
    </xf>
    <xf borderId="21" fillId="8" fontId="12" numFmtId="0" xfId="0" applyAlignment="1" applyBorder="1" applyFont="1">
      <alignment shrinkToFit="0" vertical="bottom" wrapText="1"/>
    </xf>
    <xf borderId="21" fillId="8" fontId="12" numFmtId="0" xfId="0" applyAlignment="1" applyBorder="1" applyFont="1">
      <alignment horizontal="center" shrinkToFit="0" vertical="bottom" wrapText="1"/>
    </xf>
    <xf borderId="21" fillId="8" fontId="12" numFmtId="10" xfId="0" applyAlignment="1" applyBorder="1" applyFont="1" applyNumberFormat="1">
      <alignment horizontal="center" shrinkToFit="0" vertical="bottom" wrapText="1"/>
    </xf>
    <xf borderId="22" fillId="8" fontId="12" numFmtId="0" xfId="0" applyAlignment="1" applyBorder="1" applyFont="1">
      <alignment shrinkToFit="0" vertical="bottom" wrapText="1"/>
    </xf>
    <xf borderId="0" fillId="0" fontId="6" numFmtId="0" xfId="0" applyAlignment="1" applyFont="1">
      <alignment shrinkToFit="0" vertical="bottom" wrapText="0"/>
    </xf>
    <xf borderId="13" fillId="9" fontId="21" numFmtId="0" xfId="0" applyAlignment="1" applyBorder="1" applyFill="1" applyFont="1">
      <alignment readingOrder="0" shrinkToFit="0" vertical="center" wrapText="0"/>
    </xf>
    <xf borderId="14" fillId="9" fontId="21" numFmtId="0" xfId="0" applyAlignment="1" applyBorder="1" applyFont="1">
      <alignment shrinkToFit="0" vertical="center" wrapText="0"/>
    </xf>
    <xf borderId="14" fillId="9" fontId="21" numFmtId="0" xfId="0" applyAlignment="1" applyBorder="1" applyFont="1">
      <alignment shrinkToFit="0" vertical="center" wrapText="1"/>
    </xf>
    <xf borderId="14" fillId="9" fontId="21" numFmtId="0" xfId="0" applyAlignment="1" applyBorder="1" applyFont="1">
      <alignment horizontal="center" shrinkToFit="0" vertical="center" wrapText="1"/>
    </xf>
    <xf borderId="14" fillId="9" fontId="21" numFmtId="10" xfId="0" applyAlignment="1" applyBorder="1" applyFont="1" applyNumberFormat="1">
      <alignment horizontal="center" shrinkToFit="0" vertical="center" wrapText="1"/>
    </xf>
    <xf borderId="15" fillId="9" fontId="21" numFmtId="0" xfId="0" applyAlignment="1" applyBorder="1" applyFont="1">
      <alignment shrinkToFit="0" vertical="center" wrapText="1"/>
    </xf>
    <xf borderId="16" fillId="0" fontId="20" numFmtId="0" xfId="0" applyAlignment="1" applyBorder="1" applyFont="1">
      <alignment horizontal="left" readingOrder="0" shrinkToFit="0" vertical="center" wrapText="0"/>
    </xf>
    <xf borderId="16" fillId="0" fontId="21" numFmtId="0" xfId="0" applyAlignment="1" applyBorder="1" applyFont="1">
      <alignment horizontal="center" readingOrder="0" shrinkToFit="0" vertical="center" wrapText="0"/>
    </xf>
    <xf borderId="23" fillId="0" fontId="20" numFmtId="0" xfId="0" applyAlignment="1" applyBorder="1" applyFont="1">
      <alignment readingOrder="0" shrinkToFit="0" vertical="center" wrapText="1"/>
    </xf>
    <xf borderId="20" fillId="8" fontId="12" numFmtId="0" xfId="0" applyAlignment="1" applyBorder="1" applyFont="1">
      <alignment shrinkToFit="0" vertical="bottom" wrapText="0"/>
    </xf>
    <xf borderId="24" fillId="0" fontId="20" numFmtId="0" xfId="0" applyAlignment="1" applyBorder="1" applyFont="1">
      <alignment horizontal="left" readingOrder="0" shrinkToFit="0" vertical="center" wrapText="0"/>
    </xf>
    <xf borderId="24" fillId="0" fontId="20" numFmtId="0" xfId="0" applyAlignment="1" applyBorder="1" applyFont="1">
      <alignment horizontal="center" shrinkToFit="0" vertical="center" wrapText="0"/>
    </xf>
    <xf borderId="24" fillId="0" fontId="21" numFmtId="0" xfId="0" applyAlignment="1" applyBorder="1" applyFont="1">
      <alignment horizontal="center" shrinkToFit="0" vertical="center" wrapText="0"/>
    </xf>
    <xf borderId="24" fillId="0" fontId="20" numFmtId="0" xfId="0" applyAlignment="1" applyBorder="1" applyFont="1">
      <alignment horizontal="left" readingOrder="0" shrinkToFit="0" vertical="center" wrapText="1"/>
    </xf>
    <xf borderId="24" fillId="0" fontId="20" numFmtId="0" xfId="0" applyAlignment="1" applyBorder="1" applyFont="1">
      <alignment horizontal="center" readingOrder="0" shrinkToFit="0" vertical="center" wrapText="1"/>
    </xf>
    <xf borderId="24" fillId="0" fontId="20" numFmtId="10" xfId="0" applyAlignment="1" applyBorder="1" applyFont="1" applyNumberFormat="1">
      <alignment horizontal="center" readingOrder="0" shrinkToFit="0" vertical="center" wrapText="1"/>
    </xf>
    <xf borderId="25" fillId="0" fontId="24" numFmtId="0" xfId="0" applyAlignment="1" applyBorder="1" applyFont="1">
      <alignment horizontal="left" shrinkToFit="0" vertical="center" wrapText="0"/>
    </xf>
    <xf borderId="25" fillId="0" fontId="20" numFmtId="0" xfId="0" applyAlignment="1" applyBorder="1" applyFont="1">
      <alignment horizontal="center" shrinkToFit="0" vertical="center" wrapText="0"/>
    </xf>
    <xf borderId="25" fillId="0" fontId="21" numFmtId="0" xfId="0" applyAlignment="1" applyBorder="1" applyFont="1">
      <alignment horizontal="center" shrinkToFit="0" vertical="center" wrapText="0"/>
    </xf>
    <xf borderId="25" fillId="0" fontId="20" numFmtId="0" xfId="0" applyAlignment="1" applyBorder="1" applyFont="1">
      <alignment horizontal="left" readingOrder="0" shrinkToFit="0" vertical="center" wrapText="1"/>
    </xf>
    <xf borderId="25" fillId="0" fontId="20" numFmtId="0" xfId="0" applyAlignment="1" applyBorder="1" applyFont="1">
      <alignment horizontal="center" readingOrder="0" shrinkToFit="0" vertical="center" wrapText="1"/>
    </xf>
    <xf borderId="25" fillId="0" fontId="20" numFmtId="10" xfId="0" applyAlignment="1" applyBorder="1" applyFont="1" applyNumberFormat="1">
      <alignment horizontal="center" readingOrder="0" shrinkToFit="0" vertical="center" wrapText="1"/>
    </xf>
    <xf borderId="26" fillId="0" fontId="20" numFmtId="0" xfId="0" applyAlignment="1" applyBorder="1" applyFont="1">
      <alignment readingOrder="0" shrinkToFit="0" vertical="center" wrapText="1"/>
    </xf>
    <xf borderId="11" fillId="0" fontId="24" numFmtId="0" xfId="0" applyAlignment="1" applyBorder="1" applyFont="1">
      <alignment horizontal="left" readingOrder="0" shrinkToFit="0" vertical="center" wrapText="0"/>
    </xf>
    <xf borderId="27" fillId="8" fontId="12" numFmtId="0" xfId="0" applyAlignment="1" applyBorder="1" applyFont="1">
      <alignment shrinkToFit="0" vertical="center" wrapText="0"/>
    </xf>
    <xf borderId="28" fillId="8" fontId="12" numFmtId="0" xfId="0" applyAlignment="1" applyBorder="1" applyFont="1">
      <alignment shrinkToFit="0" vertical="center" wrapText="0"/>
    </xf>
    <xf borderId="28" fillId="8" fontId="23" numFmtId="0" xfId="0" applyAlignment="1" applyBorder="1" applyFont="1">
      <alignment shrinkToFit="0" vertical="center" wrapText="0"/>
    </xf>
    <xf borderId="28" fillId="8" fontId="23" numFmtId="0" xfId="0" applyAlignment="1" applyBorder="1" applyFont="1">
      <alignment shrinkToFit="0" vertical="bottom" wrapText="0"/>
    </xf>
    <xf borderId="28" fillId="8" fontId="12" numFmtId="0" xfId="0" applyAlignment="1" applyBorder="1" applyFont="1">
      <alignment shrinkToFit="0" vertical="center" wrapText="1"/>
    </xf>
    <xf borderId="28" fillId="8" fontId="12" numFmtId="0" xfId="0" applyAlignment="1" applyBorder="1" applyFont="1">
      <alignment horizontal="center" shrinkToFit="0" vertical="center" wrapText="1"/>
    </xf>
    <xf borderId="28" fillId="8" fontId="12" numFmtId="10" xfId="0" applyAlignment="1" applyBorder="1" applyFont="1" applyNumberFormat="1">
      <alignment horizontal="center" shrinkToFit="0" vertical="center" wrapText="1"/>
    </xf>
    <xf borderId="29" fillId="8" fontId="12" numFmtId="0" xfId="0" applyAlignment="1" applyBorder="1" applyFont="1">
      <alignment shrinkToFit="0" vertical="center" wrapText="1"/>
    </xf>
    <xf borderId="24" fillId="0" fontId="20" numFmtId="0" xfId="0" applyAlignment="1" applyBorder="1" applyFont="1">
      <alignment horizontal="center" readingOrder="0" shrinkToFit="0" vertical="center" wrapText="0"/>
    </xf>
    <xf borderId="24" fillId="0" fontId="21" numFmtId="0" xfId="0" applyAlignment="1" applyBorder="1" applyFont="1">
      <alignment horizontal="center" readingOrder="0" shrinkToFit="0" vertical="center" wrapText="0"/>
    </xf>
    <xf borderId="30" fillId="9" fontId="21" numFmtId="0" xfId="0" applyAlignment="1" applyBorder="1" applyFont="1">
      <alignment readingOrder="0" shrinkToFit="0" vertical="center" wrapText="0"/>
    </xf>
    <xf borderId="31" fillId="9" fontId="21" numFmtId="0" xfId="0" applyAlignment="1" applyBorder="1" applyFont="1">
      <alignment shrinkToFit="0" vertical="center" wrapText="0"/>
    </xf>
    <xf borderId="31" fillId="9" fontId="21" numFmtId="0" xfId="0" applyAlignment="1" applyBorder="1" applyFont="1">
      <alignment shrinkToFit="0" vertical="center" wrapText="1"/>
    </xf>
    <xf borderId="31" fillId="9" fontId="21" numFmtId="0" xfId="0" applyAlignment="1" applyBorder="1" applyFont="1">
      <alignment horizontal="center" shrinkToFit="0" vertical="center" wrapText="1"/>
    </xf>
    <xf borderId="31" fillId="9" fontId="21" numFmtId="10" xfId="0" applyAlignment="1" applyBorder="1" applyFont="1" applyNumberFormat="1">
      <alignment horizontal="center" shrinkToFit="0" vertical="center" wrapText="1"/>
    </xf>
    <xf borderId="32" fillId="9" fontId="21" numFmtId="0" xfId="0" applyAlignment="1" applyBorder="1" applyFont="1">
      <alignment shrinkToFit="0" vertical="center" wrapText="1"/>
    </xf>
    <xf borderId="13" fillId="8" fontId="12" numFmtId="0" xfId="0" applyAlignment="1" applyBorder="1" applyFont="1">
      <alignment shrinkToFit="0" vertical="center" wrapText="0"/>
    </xf>
    <xf borderId="14" fillId="8" fontId="12" numFmtId="0" xfId="0" applyAlignment="1" applyBorder="1" applyFont="1">
      <alignment shrinkToFit="0" vertical="center" wrapText="0"/>
    </xf>
    <xf borderId="14" fillId="8" fontId="23" numFmtId="0" xfId="0" applyAlignment="1" applyBorder="1" applyFont="1">
      <alignment shrinkToFit="0" vertical="center" wrapText="0"/>
    </xf>
    <xf borderId="14" fillId="8" fontId="12" numFmtId="0" xfId="0" applyAlignment="1" applyBorder="1" applyFont="1">
      <alignment shrinkToFit="0" vertical="center" wrapText="1"/>
    </xf>
    <xf borderId="14" fillId="8" fontId="12" numFmtId="0" xfId="0" applyAlignment="1" applyBorder="1" applyFont="1">
      <alignment horizontal="center" shrinkToFit="0" vertical="center" wrapText="1"/>
    </xf>
    <xf borderId="14" fillId="8" fontId="12" numFmtId="10" xfId="0" applyAlignment="1" applyBorder="1" applyFont="1" applyNumberFormat="1">
      <alignment horizontal="center" shrinkToFit="0" vertical="center" wrapText="1"/>
    </xf>
    <xf borderId="15" fillId="8" fontId="12" numFmtId="0" xfId="0" applyAlignment="1" applyBorder="1" applyFont="1">
      <alignment shrinkToFit="0" vertical="center" wrapText="1"/>
    </xf>
    <xf borderId="0" fillId="0" fontId="21" numFmtId="0" xfId="0" applyAlignment="1" applyFont="1">
      <alignment horizontal="center" readingOrder="0" shrinkToFit="0" vertical="center" wrapText="0"/>
    </xf>
    <xf borderId="0" fillId="0" fontId="21" numFmtId="0" xfId="0" applyAlignment="1" applyFont="1">
      <alignment horizontal="center" shrinkToFit="0" vertical="center" wrapText="0"/>
    </xf>
    <xf borderId="16" fillId="0" fontId="24" numFmtId="0" xfId="0" applyAlignment="1" applyBorder="1" applyFont="1">
      <alignment horizontal="left" readingOrder="0" shrinkToFit="0" vertical="center" wrapText="0"/>
    </xf>
    <xf borderId="17" fillId="0" fontId="20" numFmtId="0" xfId="0" applyAlignment="1" applyBorder="1" applyFont="1">
      <alignment horizontal="left" readingOrder="0" shrinkToFit="0" vertical="center" wrapText="1"/>
    </xf>
    <xf borderId="18" fillId="0" fontId="20" numFmtId="0" xfId="0" applyAlignment="1" applyBorder="1" applyFont="1">
      <alignment horizontal="center" shrinkToFit="0" vertical="center" wrapText="0"/>
    </xf>
    <xf borderId="27" fillId="9" fontId="21" numFmtId="0" xfId="0" applyAlignment="1" applyBorder="1" applyFont="1">
      <alignment readingOrder="0" shrinkToFit="0" vertical="center" wrapText="0"/>
    </xf>
    <xf borderId="28" fillId="9" fontId="21" numFmtId="0" xfId="0" applyAlignment="1" applyBorder="1" applyFont="1">
      <alignment shrinkToFit="0" vertical="center" wrapText="0"/>
    </xf>
    <xf borderId="28" fillId="9" fontId="21" numFmtId="0" xfId="0" applyAlignment="1" applyBorder="1" applyFont="1">
      <alignment shrinkToFit="0" vertical="center" wrapText="1"/>
    </xf>
    <xf borderId="28" fillId="9" fontId="21" numFmtId="0" xfId="0" applyAlignment="1" applyBorder="1" applyFont="1">
      <alignment horizontal="center" shrinkToFit="0" vertical="center" wrapText="1"/>
    </xf>
    <xf borderId="28" fillId="9" fontId="21" numFmtId="10" xfId="0" applyAlignment="1" applyBorder="1" applyFont="1" applyNumberFormat="1">
      <alignment horizontal="center" shrinkToFit="0" vertical="center" wrapText="1"/>
    </xf>
    <xf borderId="29" fillId="9" fontId="21" numFmtId="0" xfId="0" applyAlignment="1" applyBorder="1" applyFont="1">
      <alignment shrinkToFit="0" vertical="center" wrapText="1"/>
    </xf>
    <xf borderId="23" fillId="0" fontId="24" numFmtId="0" xfId="0" applyAlignment="1" applyBorder="1" applyFont="1">
      <alignment horizontal="left" readingOrder="0" shrinkToFit="0" vertical="center" wrapText="0"/>
    </xf>
    <xf borderId="33" fillId="0" fontId="20" numFmtId="0" xfId="0" applyAlignment="1" applyBorder="1" applyFont="1">
      <alignment horizontal="center" readingOrder="0" shrinkToFit="0" vertical="center" wrapText="0"/>
    </xf>
    <xf borderId="33" fillId="0" fontId="21" numFmtId="0" xfId="0" applyAlignment="1" applyBorder="1" applyFont="1">
      <alignment horizontal="center" readingOrder="0" shrinkToFit="0" vertical="center" wrapText="0"/>
    </xf>
    <xf borderId="33" fillId="0" fontId="20" numFmtId="0" xfId="0" applyAlignment="1" applyBorder="1" applyFont="1">
      <alignment horizontal="left" readingOrder="0" shrinkToFit="0" vertical="center" wrapText="1"/>
    </xf>
    <xf borderId="33" fillId="0" fontId="20" numFmtId="0" xfId="0" applyAlignment="1" applyBorder="1" applyFont="1">
      <alignment horizontal="center" readingOrder="0" shrinkToFit="0" vertical="center" wrapText="1"/>
    </xf>
    <xf borderId="33" fillId="0" fontId="20" numFmtId="10" xfId="0" applyAlignment="1" applyBorder="1" applyFont="1" applyNumberFormat="1">
      <alignment horizontal="center" readingOrder="0" shrinkToFit="0" vertical="center" wrapText="1"/>
    </xf>
    <xf borderId="33" fillId="0" fontId="20" numFmtId="0" xfId="0" applyAlignment="1" applyBorder="1" applyFont="1">
      <alignment readingOrder="0" shrinkToFit="0" vertical="center" wrapText="1"/>
    </xf>
    <xf borderId="24" fillId="0" fontId="24" numFmtId="0" xfId="0" applyAlignment="1" applyBorder="1" applyFont="1">
      <alignment horizontal="left" readingOrder="0" shrinkToFit="0" vertical="center" wrapText="0"/>
    </xf>
    <xf borderId="30" fillId="9" fontId="21" numFmtId="0" xfId="0" applyAlignment="1" applyBorder="1" applyFont="1">
      <alignment shrinkToFit="0" vertical="center" wrapText="0"/>
    </xf>
    <xf borderId="25" fillId="0" fontId="24" numFmtId="0" xfId="0" applyAlignment="1" applyBorder="1" applyFont="1">
      <alignment horizontal="left" readingOrder="0" shrinkToFit="0" vertical="center" wrapText="0"/>
    </xf>
    <xf borderId="13" fillId="9" fontId="21" numFmtId="0" xfId="0" applyAlignment="1" applyBorder="1" applyFont="1">
      <alignment shrinkToFit="0" vertical="center" wrapText="0"/>
    </xf>
    <xf borderId="24" fillId="3" fontId="21" numFmtId="0" xfId="0" applyAlignment="1" applyBorder="1" applyFont="1">
      <alignment horizontal="center" readingOrder="0" shrinkToFit="0" vertical="center" wrapText="0"/>
    </xf>
    <xf borderId="7" fillId="0" fontId="20" numFmtId="0" xfId="0" applyAlignment="1" applyBorder="1" applyFont="1">
      <alignment horizontal="left" readingOrder="0" shrinkToFit="0" vertical="center" wrapText="1"/>
    </xf>
    <xf borderId="23" fillId="0" fontId="20" numFmtId="0" xfId="0" applyAlignment="1" applyBorder="1" applyFont="1">
      <alignment horizontal="left" readingOrder="0" shrinkToFit="0" vertical="center" wrapText="1"/>
    </xf>
    <xf borderId="18" fillId="0" fontId="24" numFmtId="0" xfId="0" applyAlignment="1" applyBorder="1" applyFont="1">
      <alignment horizontal="left" readingOrder="0" shrinkToFit="0" vertical="center" wrapText="0"/>
    </xf>
    <xf borderId="20" fillId="9" fontId="21" numFmtId="0" xfId="0" applyAlignment="1" applyBorder="1" applyFont="1">
      <alignment shrinkToFit="0" vertical="center" wrapText="0"/>
    </xf>
    <xf borderId="21" fillId="9" fontId="21" numFmtId="0" xfId="0" applyAlignment="1" applyBorder="1" applyFont="1">
      <alignment shrinkToFit="0" vertical="center" wrapText="0"/>
    </xf>
    <xf borderId="21" fillId="9" fontId="21" numFmtId="0" xfId="0" applyAlignment="1" applyBorder="1" applyFont="1">
      <alignment shrinkToFit="0" vertical="center" wrapText="1"/>
    </xf>
    <xf borderId="21" fillId="9" fontId="21" numFmtId="0" xfId="0" applyAlignment="1" applyBorder="1" applyFont="1">
      <alignment horizontal="center" shrinkToFit="0" vertical="center" wrapText="1"/>
    </xf>
    <xf borderId="21" fillId="9" fontId="21" numFmtId="10" xfId="0" applyAlignment="1" applyBorder="1" applyFont="1" applyNumberFormat="1">
      <alignment horizontal="center" shrinkToFit="0" vertical="center" wrapText="1"/>
    </xf>
    <xf borderId="22" fillId="9" fontId="21" numFmtId="0" xfId="0" applyAlignment="1" applyBorder="1" applyFont="1">
      <alignment shrinkToFit="0" vertical="center" wrapText="1"/>
    </xf>
    <xf borderId="16" fillId="0" fontId="24" numFmtId="0" xfId="0" applyAlignment="1" applyBorder="1" applyFont="1">
      <alignment horizontal="left" shrinkToFit="0" vertical="center" wrapText="0"/>
    </xf>
    <xf borderId="19" fillId="0" fontId="20" numFmtId="0" xfId="0" applyAlignment="1" applyBorder="1" applyFont="1">
      <alignment horizontal="left" readingOrder="0" shrinkToFit="0" vertical="center" wrapText="1"/>
    </xf>
    <xf borderId="27" fillId="8" fontId="12" numFmtId="0" xfId="0" applyAlignment="1" applyBorder="1" applyFont="1">
      <alignment readingOrder="0" shrinkToFit="0" vertical="center" wrapText="0"/>
    </xf>
    <xf borderId="11" fillId="3" fontId="21" numFmtId="0" xfId="0" applyAlignment="1" applyBorder="1" applyFont="1">
      <alignment horizontal="center" shrinkToFit="0" vertical="center" wrapText="0"/>
    </xf>
    <xf borderId="16" fillId="3" fontId="21" numFmtId="0" xfId="0" applyAlignment="1" applyBorder="1" applyFont="1">
      <alignment horizontal="center" shrinkToFit="0" vertical="center" wrapText="0"/>
    </xf>
    <xf borderId="13" fillId="7" fontId="16" numFmtId="0" xfId="0" applyAlignment="1" applyBorder="1" applyFont="1">
      <alignment readingOrder="0" shrinkToFit="0" vertical="center" wrapText="0"/>
    </xf>
    <xf borderId="19" fillId="0" fontId="20" numFmtId="0" xfId="0" applyAlignment="1" applyBorder="1" applyFont="1">
      <alignment horizontal="center" readingOrder="0" shrinkToFit="0" vertical="center" wrapText="1"/>
    </xf>
    <xf borderId="19" fillId="0" fontId="20" numFmtId="10" xfId="0" applyAlignment="1" applyBorder="1" applyFont="1" applyNumberFormat="1">
      <alignment horizontal="center" readingOrder="0" shrinkToFit="0" vertical="center" wrapText="1"/>
    </xf>
    <xf borderId="11" fillId="0" fontId="20" numFmtId="0" xfId="0" applyAlignment="1" applyBorder="1" applyFont="1">
      <alignment readingOrder="0" shrinkToFit="0" vertical="center" wrapText="1"/>
    </xf>
    <xf borderId="13" fillId="8" fontId="12" numFmtId="0" xfId="0" applyAlignment="1" applyBorder="1" applyFont="1">
      <alignment readingOrder="0" shrinkToFit="0" vertical="center" wrapText="0"/>
    </xf>
    <xf borderId="17" fillId="0" fontId="20" numFmtId="0" xfId="0" applyAlignment="1" applyBorder="1" applyFont="1">
      <alignment horizontal="center" readingOrder="0" shrinkToFit="0" vertical="center" wrapText="1"/>
    </xf>
    <xf borderId="17" fillId="0" fontId="20" numFmtId="10" xfId="0" applyAlignment="1" applyBorder="1" applyFont="1" applyNumberFormat="1">
      <alignment horizontal="center" readingOrder="0" shrinkToFit="0" vertical="center" wrapText="1"/>
    </xf>
    <xf borderId="14" fillId="8" fontId="12" numFmtId="0" xfId="0" applyAlignment="1" applyBorder="1" applyFont="1">
      <alignment readingOrder="0" shrinkToFit="0" vertical="center" wrapText="0"/>
    </xf>
    <xf borderId="20" fillId="9" fontId="21" numFmtId="0" xfId="0" applyAlignment="1" applyBorder="1" applyFont="1">
      <alignment readingOrder="0" shrinkToFit="0" vertical="center" wrapText="0"/>
    </xf>
    <xf borderId="19" fillId="0" fontId="20" numFmtId="0" xfId="0" applyAlignment="1" applyBorder="1" applyFont="1">
      <alignment horizontal="left" shrinkToFit="0" vertical="center" wrapText="1"/>
    </xf>
    <xf borderId="19" fillId="0" fontId="20" numFmtId="0" xfId="0" applyAlignment="1" applyBorder="1" applyFont="1">
      <alignment horizontal="center" shrinkToFit="0" vertical="center" wrapText="1"/>
    </xf>
    <xf borderId="19" fillId="0" fontId="20" numFmtId="10" xfId="0" applyAlignment="1" applyBorder="1" applyFont="1" applyNumberFormat="1">
      <alignment horizontal="center" shrinkToFit="0" vertical="center" wrapText="1"/>
    </xf>
    <xf borderId="26" fillId="0" fontId="20" numFmtId="0" xfId="0" applyAlignment="1" applyBorder="1" applyFont="1">
      <alignment horizontal="left" readingOrder="0" shrinkToFit="0" vertical="center" wrapText="1"/>
    </xf>
    <xf borderId="26" fillId="0" fontId="20" numFmtId="0" xfId="0" applyAlignment="1" applyBorder="1" applyFont="1">
      <alignment horizontal="center" readingOrder="0" shrinkToFit="0" vertical="center" wrapText="1"/>
    </xf>
    <xf borderId="26" fillId="0" fontId="20" numFmtId="10" xfId="0" applyAlignment="1" applyBorder="1" applyFont="1" applyNumberFormat="1">
      <alignment horizontal="center" readingOrder="0" shrinkToFit="0" vertical="center" wrapText="1"/>
    </xf>
    <xf borderId="6" fillId="0" fontId="24" numFmtId="0" xfId="0" applyAlignment="1" applyBorder="1" applyFont="1">
      <alignment horizontal="left" readingOrder="0" shrinkToFit="0" vertical="center" wrapText="0"/>
    </xf>
    <xf borderId="6" fillId="0" fontId="20" numFmtId="0" xfId="0" applyAlignment="1" applyBorder="1" applyFont="1">
      <alignment horizontal="center" readingOrder="0" shrinkToFit="0" vertical="center" wrapText="0"/>
    </xf>
    <xf borderId="6" fillId="0" fontId="21" numFmtId="0" xfId="0" applyAlignment="1" applyBorder="1" applyFont="1">
      <alignment horizontal="center" readingOrder="0" shrinkToFit="0" vertical="center" wrapText="0"/>
    </xf>
    <xf borderId="6" fillId="0" fontId="20" numFmtId="0" xfId="0" applyAlignment="1" applyBorder="1" applyFont="1">
      <alignment horizontal="left" readingOrder="0" shrinkToFit="0" vertical="center" wrapText="1"/>
    </xf>
    <xf borderId="6" fillId="0" fontId="20" numFmtId="0" xfId="0" applyAlignment="1" applyBorder="1" applyFont="1">
      <alignment horizontal="center" readingOrder="0" shrinkToFit="0" vertical="center" wrapText="1"/>
    </xf>
    <xf borderId="6" fillId="0" fontId="20" numFmtId="10" xfId="0" applyAlignment="1" applyBorder="1" applyFont="1" applyNumberFormat="1">
      <alignment horizontal="center" readingOrder="0" shrinkToFit="0" vertical="center" wrapText="1"/>
    </xf>
    <xf borderId="9" fillId="0" fontId="20" numFmtId="0" xfId="0" applyAlignment="1" applyBorder="1" applyFont="1">
      <alignment readingOrder="0" shrinkToFit="0" vertical="center" wrapText="1"/>
    </xf>
    <xf borderId="34" fillId="0" fontId="20" numFmtId="0" xfId="0" applyAlignment="1" applyBorder="1" applyFont="1">
      <alignment horizontal="left" readingOrder="0" shrinkToFit="0" vertical="center" wrapText="0"/>
    </xf>
    <xf borderId="34" fillId="0" fontId="20" numFmtId="0" xfId="0" applyAlignment="1" applyBorder="1" applyFont="1">
      <alignment horizontal="center" readingOrder="0" shrinkToFit="0" vertical="center" wrapText="0"/>
    </xf>
    <xf borderId="34" fillId="0" fontId="21" numFmtId="0" xfId="0" applyAlignment="1" applyBorder="1" applyFont="1">
      <alignment horizontal="center" readingOrder="0" shrinkToFit="0" vertical="center" wrapText="0"/>
    </xf>
    <xf borderId="34" fillId="0" fontId="20" numFmtId="0" xfId="0" applyAlignment="1" applyBorder="1" applyFont="1">
      <alignment horizontal="left" readingOrder="0" shrinkToFit="0" vertical="center" wrapText="1"/>
    </xf>
    <xf borderId="34" fillId="0" fontId="20" numFmtId="0" xfId="0" applyAlignment="1" applyBorder="1" applyFont="1">
      <alignment horizontal="center" readingOrder="0" shrinkToFit="0" vertical="center" wrapText="1"/>
    </xf>
    <xf borderId="34" fillId="0" fontId="20" numFmtId="10" xfId="0" applyAlignment="1" applyBorder="1" applyFont="1" applyNumberFormat="1">
      <alignment horizontal="center" readingOrder="0" shrinkToFit="0" vertical="center" wrapText="1"/>
    </xf>
    <xf borderId="35" fillId="0" fontId="20" numFmtId="0" xfId="0" applyAlignment="1" applyBorder="1" applyFont="1">
      <alignment readingOrder="0" shrinkToFit="0" vertical="center" wrapText="1"/>
    </xf>
    <xf borderId="34" fillId="0" fontId="21" numFmtId="0" xfId="0" applyAlignment="1" applyBorder="1" applyFont="1">
      <alignment horizontal="center" shrinkToFit="0" vertical="center" wrapText="0"/>
    </xf>
    <xf borderId="20" fillId="8" fontId="12" numFmtId="0" xfId="0" applyAlignment="1" applyBorder="1" applyFont="1">
      <alignment shrinkToFit="0" vertical="center" wrapText="0"/>
    </xf>
    <xf borderId="21" fillId="8" fontId="12" numFmtId="0" xfId="0" applyAlignment="1" applyBorder="1" applyFont="1">
      <alignment shrinkToFit="0" vertical="center" wrapText="0"/>
    </xf>
    <xf borderId="21" fillId="8" fontId="23" numFmtId="0" xfId="0" applyAlignment="1" applyBorder="1" applyFont="1">
      <alignment shrinkToFit="0" vertical="center" wrapText="0"/>
    </xf>
    <xf borderId="21" fillId="8" fontId="12" numFmtId="0" xfId="0" applyAlignment="1" applyBorder="1" applyFont="1">
      <alignment shrinkToFit="0" vertical="center" wrapText="1"/>
    </xf>
    <xf borderId="21" fillId="8" fontId="12" numFmtId="0" xfId="0" applyAlignment="1" applyBorder="1" applyFont="1">
      <alignment horizontal="center" shrinkToFit="0" vertical="center" wrapText="1"/>
    </xf>
    <xf borderId="21" fillId="8" fontId="12" numFmtId="10" xfId="0" applyAlignment="1" applyBorder="1" applyFont="1" applyNumberFormat="1">
      <alignment horizontal="center" shrinkToFit="0" vertical="center" wrapText="1"/>
    </xf>
    <xf borderId="22" fillId="8" fontId="12" numFmtId="0" xfId="0" applyAlignment="1" applyBorder="1" applyFont="1">
      <alignment shrinkToFit="0" vertical="center" wrapText="1"/>
    </xf>
    <xf borderId="23" fillId="0" fontId="20" numFmtId="0" xfId="0" applyAlignment="1" applyBorder="1" applyFont="1">
      <alignment horizontal="center" readingOrder="0" shrinkToFit="0" vertical="center" wrapText="1"/>
    </xf>
    <xf borderId="23" fillId="0" fontId="20" numFmtId="10" xfId="0" applyAlignment="1" applyBorder="1" applyFont="1" applyNumberFormat="1">
      <alignment horizontal="center" readingOrder="0" shrinkToFit="0" vertical="center" wrapText="1"/>
    </xf>
    <xf borderId="24" fillId="0" fontId="24" numFmtId="0" xfId="0" applyAlignment="1" applyBorder="1" applyFont="1">
      <alignment horizontal="left" shrinkToFit="0" vertical="center" wrapText="0"/>
    </xf>
    <xf borderId="11" fillId="0" fontId="20" numFmtId="0" xfId="0" applyAlignment="1" applyBorder="1" applyFont="1">
      <alignment horizontal="center" shrinkToFit="0" vertical="center" wrapText="0"/>
    </xf>
    <xf borderId="24" fillId="0" fontId="20" numFmtId="0" xfId="0" applyAlignment="1" applyBorder="1" applyFont="1">
      <alignment horizontal="left" shrinkToFit="0" vertical="center" wrapText="0"/>
    </xf>
    <xf borderId="18" fillId="0" fontId="24" numFmtId="0" xfId="0" applyAlignment="1" applyBorder="1" applyFont="1">
      <alignment horizontal="left" shrinkToFit="0" vertical="center" wrapText="0"/>
    </xf>
    <xf borderId="36" fillId="9" fontId="21" numFmtId="0" xfId="0" applyAlignment="1" applyBorder="1" applyFont="1">
      <alignment shrinkToFit="0" vertical="center" wrapText="0"/>
    </xf>
    <xf borderId="37" fillId="9" fontId="21" numFmtId="0" xfId="0" applyAlignment="1" applyBorder="1" applyFont="1">
      <alignment shrinkToFit="0" vertical="center" wrapText="0"/>
    </xf>
    <xf borderId="37" fillId="9" fontId="21" numFmtId="0" xfId="0" applyAlignment="1" applyBorder="1" applyFont="1">
      <alignment shrinkToFit="0" vertical="center" wrapText="1"/>
    </xf>
    <xf borderId="37" fillId="9" fontId="21" numFmtId="0" xfId="0" applyAlignment="1" applyBorder="1" applyFont="1">
      <alignment horizontal="center" shrinkToFit="0" vertical="center" wrapText="1"/>
    </xf>
    <xf borderId="37" fillId="9" fontId="21" numFmtId="10" xfId="0" applyAlignment="1" applyBorder="1" applyFont="1" applyNumberFormat="1">
      <alignment horizontal="center" shrinkToFit="0" vertical="center" wrapText="1"/>
    </xf>
    <xf borderId="38" fillId="0" fontId="20" numFmtId="0" xfId="0" applyAlignment="1" applyBorder="1" applyFont="1">
      <alignment readingOrder="0" shrinkToFit="0" vertical="center" wrapText="1"/>
    </xf>
    <xf borderId="39" fillId="9" fontId="21" numFmtId="0" xfId="0" applyAlignment="1" applyBorder="1" applyFont="1">
      <alignment shrinkToFit="0" vertical="center" wrapText="0"/>
    </xf>
    <xf borderId="40" fillId="9" fontId="21" numFmtId="0" xfId="0" applyAlignment="1" applyBorder="1" applyFont="1">
      <alignment shrinkToFit="0" vertical="center" wrapText="0"/>
    </xf>
    <xf borderId="40" fillId="9" fontId="21" numFmtId="0" xfId="0" applyAlignment="1" applyBorder="1" applyFont="1">
      <alignment shrinkToFit="0" vertical="center" wrapText="1"/>
    </xf>
    <xf borderId="40" fillId="9" fontId="21" numFmtId="0" xfId="0" applyAlignment="1" applyBorder="1" applyFont="1">
      <alignment horizontal="center" shrinkToFit="0" vertical="center" wrapText="1"/>
    </xf>
    <xf borderId="40" fillId="9" fontId="21" numFmtId="10" xfId="0" applyAlignment="1" applyBorder="1" applyFont="1" applyNumberFormat="1">
      <alignment horizontal="center" shrinkToFit="0" vertical="center" wrapText="1"/>
    </xf>
    <xf borderId="16" fillId="3" fontId="21" numFmtId="0" xfId="0" applyAlignment="1" applyBorder="1" applyFont="1">
      <alignment horizontal="center" readingOrder="0" shrinkToFit="0" vertical="center" wrapText="0"/>
    </xf>
    <xf borderId="24" fillId="0" fontId="25" numFmtId="0" xfId="0" applyAlignment="1" applyBorder="1" applyFont="1">
      <alignment horizontal="left" readingOrder="0" shrinkToFit="0" vertical="center" wrapText="0"/>
    </xf>
    <xf borderId="27" fillId="9" fontId="21" numFmtId="0" xfId="0" applyAlignment="1" applyBorder="1" applyFont="1">
      <alignment shrinkToFit="0" vertical="center" wrapText="0"/>
    </xf>
    <xf borderId="19" fillId="9" fontId="21" numFmtId="0" xfId="0" applyAlignment="1" applyBorder="1" applyFont="1">
      <alignment readingOrder="0" shrinkToFit="0" vertical="center" wrapText="0"/>
    </xf>
    <xf borderId="41" fillId="9" fontId="21" numFmtId="0" xfId="0" applyAlignment="1" applyBorder="1" applyFont="1">
      <alignment shrinkToFit="0" vertical="center" wrapText="0"/>
    </xf>
    <xf borderId="41" fillId="9" fontId="21" numFmtId="0" xfId="0" applyAlignment="1" applyBorder="1" applyFont="1">
      <alignment shrinkToFit="0" vertical="center" wrapText="1"/>
    </xf>
    <xf borderId="41" fillId="9" fontId="21" numFmtId="0" xfId="0" applyAlignment="1" applyBorder="1" applyFont="1">
      <alignment horizontal="center" shrinkToFit="0" vertical="center" wrapText="1"/>
    </xf>
    <xf borderId="41" fillId="9" fontId="21" numFmtId="10" xfId="0" applyAlignment="1" applyBorder="1" applyFont="1" applyNumberFormat="1">
      <alignment horizontal="center" shrinkToFit="0" vertical="center" wrapText="1"/>
    </xf>
    <xf borderId="11" fillId="0" fontId="20" numFmtId="0" xfId="0" applyAlignment="1" applyBorder="1" applyFont="1">
      <alignment horizontal="left" readingOrder="0" shrinkToFit="0" vertical="center" wrapText="0"/>
    </xf>
    <xf borderId="42" fillId="0" fontId="20" numFmtId="0" xfId="0" applyAlignment="1" applyBorder="1" applyFont="1">
      <alignment horizontal="left" readingOrder="0" shrinkToFit="0" vertical="center" wrapText="0"/>
    </xf>
    <xf borderId="43" fillId="0" fontId="20" numFmtId="0" xfId="0" applyAlignment="1" applyBorder="1" applyFont="1">
      <alignment horizontal="center" readingOrder="0" shrinkToFit="0" vertical="center" wrapText="0"/>
    </xf>
    <xf borderId="43" fillId="0" fontId="21" numFmtId="0" xfId="0" applyAlignment="1" applyBorder="1" applyFont="1">
      <alignment horizontal="center" readingOrder="0" shrinkToFit="0" vertical="center" wrapText="0"/>
    </xf>
    <xf borderId="43" fillId="0" fontId="21" numFmtId="0" xfId="0" applyAlignment="1" applyBorder="1" applyFont="1">
      <alignment horizontal="center" shrinkToFit="0" vertical="center" wrapText="0"/>
    </xf>
    <xf borderId="43" fillId="0" fontId="20" numFmtId="0" xfId="0" applyAlignment="1" applyBorder="1" applyFont="1">
      <alignment horizontal="left" readingOrder="0" shrinkToFit="0" vertical="center" wrapText="1"/>
    </xf>
    <xf borderId="43" fillId="0" fontId="20" numFmtId="0" xfId="0" applyAlignment="1" applyBorder="1" applyFont="1">
      <alignment horizontal="center" readingOrder="0" shrinkToFit="0" vertical="center" wrapText="1"/>
    </xf>
    <xf borderId="43" fillId="0" fontId="20" numFmtId="10" xfId="0" applyAlignment="1" applyBorder="1" applyFont="1" applyNumberFormat="1">
      <alignment horizontal="center" readingOrder="0" shrinkToFit="0" vertical="center" wrapText="1"/>
    </xf>
    <xf borderId="44" fillId="0" fontId="20" numFmtId="0" xfId="0" applyAlignment="1" applyBorder="1" applyFont="1">
      <alignment readingOrder="0" shrinkToFit="0" vertical="center" wrapText="1"/>
    </xf>
    <xf borderId="17" fillId="9" fontId="21" numFmtId="0" xfId="0" applyAlignment="1" applyBorder="1" applyFont="1">
      <alignment readingOrder="0" shrinkToFit="0" vertical="center" wrapText="0"/>
    </xf>
    <xf borderId="38" fillId="9" fontId="21" numFmtId="0" xfId="0" applyAlignment="1" applyBorder="1" applyFont="1">
      <alignment shrinkToFit="0" vertical="center" wrapText="0"/>
    </xf>
    <xf borderId="38" fillId="9" fontId="21" numFmtId="0" xfId="0" applyAlignment="1" applyBorder="1" applyFont="1">
      <alignment shrinkToFit="0" vertical="center" wrapText="1"/>
    </xf>
    <xf borderId="38" fillId="9" fontId="21" numFmtId="0" xfId="0" applyAlignment="1" applyBorder="1" applyFont="1">
      <alignment horizontal="center" shrinkToFit="0" vertical="center" wrapText="1"/>
    </xf>
    <xf borderId="38" fillId="9" fontId="21" numFmtId="10" xfId="0" applyAlignment="1" applyBorder="1" applyFont="1" applyNumberFormat="1">
      <alignment horizontal="center" shrinkToFit="0" vertical="center" wrapText="1"/>
    </xf>
    <xf borderId="25" fillId="0" fontId="20" numFmtId="0" xfId="0" applyAlignment="1" applyBorder="1" applyFont="1">
      <alignment horizontal="center" readingOrder="0" shrinkToFit="0" vertical="center" wrapText="0"/>
    </xf>
    <xf borderId="25" fillId="0" fontId="21" numFmtId="0" xfId="0" applyAlignment="1" applyBorder="1" applyFont="1">
      <alignment horizontal="center" readingOrder="0" shrinkToFit="0" vertical="center" wrapText="0"/>
    </xf>
    <xf borderId="26" fillId="9" fontId="21" numFmtId="0" xfId="0" applyAlignment="1" applyBorder="1" applyFont="1">
      <alignment readingOrder="0" shrinkToFit="0" vertical="center" wrapText="0"/>
    </xf>
    <xf borderId="0" fillId="9" fontId="21" numFmtId="0" xfId="0" applyAlignment="1" applyFont="1">
      <alignment shrinkToFit="0" vertical="center" wrapText="0"/>
    </xf>
    <xf borderId="0" fillId="9" fontId="21" numFmtId="0" xfId="0" applyAlignment="1" applyFont="1">
      <alignment shrinkToFit="0" vertical="center" wrapText="1"/>
    </xf>
    <xf borderId="0" fillId="9" fontId="21" numFmtId="0" xfId="0" applyAlignment="1" applyFont="1">
      <alignment horizontal="center" shrinkToFit="0" vertical="center" wrapText="1"/>
    </xf>
    <xf borderId="0" fillId="9" fontId="21" numFmtId="10" xfId="0" applyAlignment="1" applyFont="1" applyNumberFormat="1">
      <alignment horizontal="center" shrinkToFit="0" vertical="center" wrapText="1"/>
    </xf>
    <xf borderId="16" fillId="0" fontId="20" numFmtId="0" xfId="0" applyAlignment="1" applyBorder="1" applyFont="1">
      <alignment horizontal="left" shrinkToFit="0" vertical="center" wrapText="0"/>
    </xf>
    <xf borderId="11" fillId="0" fontId="24" numFmtId="0" xfId="0" applyAlignment="1" applyBorder="1" applyFont="1">
      <alignment horizontal="left" shrinkToFit="0" vertical="center" wrapText="0"/>
    </xf>
    <xf borderId="0" fillId="0" fontId="5" numFmtId="0" xfId="0" applyAlignment="1" applyFont="1">
      <alignment horizontal="left" shrinkToFit="0" vertical="bottom" wrapText="0"/>
    </xf>
    <xf borderId="0" fillId="0" fontId="5" numFmtId="0" xfId="0" applyAlignment="1" applyFont="1">
      <alignment horizontal="center" shrinkToFit="0" vertical="bottom" wrapText="0"/>
    </xf>
    <xf borderId="0" fillId="0" fontId="1" numFmtId="0" xfId="0" applyAlignment="1" applyFont="1">
      <alignment horizontal="center" shrinkToFit="0" vertical="bottom" wrapText="0"/>
    </xf>
    <xf borderId="0" fillId="0" fontId="2" numFmtId="0" xfId="0" applyAlignment="1" applyFont="1">
      <alignment horizontal="center" shrinkToFit="0" vertical="bottom" wrapText="0"/>
    </xf>
    <xf borderId="0" fillId="0" fontId="5" numFmtId="0" xfId="0" applyAlignment="1" applyFont="1">
      <alignment horizontal="left" shrinkToFit="0" vertical="bottom" wrapText="1"/>
    </xf>
    <xf borderId="0" fillId="0" fontId="5" numFmtId="0" xfId="0" applyAlignment="1" applyFont="1">
      <alignment horizontal="center" shrinkToFit="0" vertical="bottom" wrapText="1"/>
    </xf>
    <xf borderId="0" fillId="0" fontId="5" numFmtId="10" xfId="0" applyAlignment="1" applyFont="1" applyNumberFormat="1">
      <alignment horizontal="center" shrinkToFit="0" vertical="bottom" wrapText="1"/>
    </xf>
    <xf borderId="0" fillId="0" fontId="2" numFmtId="0" xfId="0" applyAlignment="1" applyFont="1">
      <alignment horizontal="left" shrinkToFit="0" vertical="bottom" wrapText="0"/>
    </xf>
    <xf borderId="0" fillId="0" fontId="5" numFmtId="0" xfId="0" applyAlignment="1" applyFont="1">
      <alignment horizontal="left" readingOrder="0" shrinkToFit="0" vertical="bottom" wrapText="0"/>
    </xf>
    <xf borderId="0" fillId="0" fontId="4" numFmtId="0" xfId="0" applyAlignment="1" applyFont="1">
      <alignment horizontal="center" vertical="center"/>
    </xf>
    <xf borderId="0" fillId="0" fontId="4" numFmtId="0" xfId="0" applyAlignment="1" applyFont="1">
      <alignment horizontal="center" readingOrder="0" vertical="center"/>
    </xf>
    <xf borderId="0" fillId="10" fontId="3" numFmtId="0" xfId="0" applyAlignment="1" applyFill="1" applyFont="1">
      <alignment horizontal="center" readingOrder="0" shrinkToFit="0" vertical="center" wrapText="0"/>
    </xf>
    <xf borderId="0" fillId="0" fontId="4" numFmtId="0" xfId="0" applyAlignment="1" applyFont="1">
      <alignment horizontal="left" readingOrder="0" vertical="center"/>
    </xf>
    <xf borderId="0" fillId="10" fontId="3" numFmtId="0" xfId="0" applyAlignment="1" applyFont="1">
      <alignment horizontal="center" readingOrder="0"/>
    </xf>
    <xf borderId="0" fillId="10" fontId="3" numFmtId="0" xfId="0" applyAlignment="1" applyFont="1">
      <alignment horizontal="center" readingOrder="0" shrinkToFit="0" vertical="center" wrapText="1"/>
    </xf>
    <xf borderId="0" fillId="0" fontId="4" numFmtId="0" xfId="0" applyAlignment="1" applyFont="1">
      <alignment readingOrder="0"/>
    </xf>
    <xf borderId="0" fillId="0" fontId="4" numFmtId="3" xfId="0" applyAlignment="1" applyFont="1" applyNumberFormat="1">
      <alignment horizontal="right" readingOrder="0"/>
    </xf>
    <xf borderId="0" fillId="0" fontId="4" numFmtId="0" xfId="0" applyAlignment="1" applyFont="1">
      <alignment shrinkToFit="0" vertical="center" wrapText="1"/>
    </xf>
    <xf borderId="0" fillId="0" fontId="4" numFmtId="0" xfId="0" applyAlignment="1" applyFont="1">
      <alignment readingOrder="0" shrinkToFit="0" vertical="center" wrapText="1"/>
    </xf>
    <xf borderId="0" fillId="0" fontId="4" numFmtId="3" xfId="0" applyAlignment="1" applyFont="1" applyNumberFormat="1">
      <alignment readingOrder="0"/>
    </xf>
    <xf borderId="0" fillId="0" fontId="26" numFmtId="0" xfId="0" applyAlignment="1" applyFont="1">
      <alignment readingOrder="0" shrinkToFit="0" vertical="center" wrapText="1"/>
    </xf>
    <xf borderId="0" fillId="0" fontId="4" numFmtId="0" xfId="0" applyAlignment="1" applyFont="1">
      <alignment readingOrder="0" shrinkToFit="0" vertical="center" wrapText="1"/>
    </xf>
    <xf borderId="0" fillId="3" fontId="5" numFmtId="0" xfId="0" applyAlignment="1" applyFont="1">
      <alignment horizontal="left" readingOrder="0" shrinkToFit="0" vertical="center" wrapText="1"/>
    </xf>
    <xf borderId="0" fillId="0" fontId="4" numFmtId="0" xfId="0" applyAlignment="1" applyFont="1">
      <alignment horizontal="right" readingOrder="0"/>
    </xf>
    <xf borderId="0" fillId="3" fontId="7" numFmtId="0" xfId="0" applyAlignment="1" applyFont="1">
      <alignment horizontal="left" readingOrder="0"/>
    </xf>
    <xf borderId="0" fillId="0" fontId="4" numFmtId="0" xfId="0" applyAlignment="1" applyFont="1">
      <alignment horizontal="center" readingOrder="0"/>
    </xf>
    <xf borderId="0" fillId="0" fontId="4" numFmtId="0" xfId="0" applyAlignment="1" applyFont="1">
      <alignment horizontal="center"/>
    </xf>
    <xf borderId="0" fillId="10" fontId="3" numFmtId="0" xfId="0" applyAlignment="1" applyFont="1">
      <alignment horizontal="center" readingOrder="0" shrinkToFit="0" wrapText="1"/>
    </xf>
    <xf borderId="0" fillId="0" fontId="4" numFmtId="0" xfId="0" applyAlignment="1" applyFont="1">
      <alignment readingOrder="0" shrinkToFit="0" wrapText="1"/>
    </xf>
    <xf borderId="0" fillId="0" fontId="4"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0" Type="http://schemas.openxmlformats.org/officeDocument/2006/relationships/hyperlink" Target="https://doi.org/10.1111/faf.12401." TargetMode="External"/><Relationship Id="rId42" Type="http://schemas.openxmlformats.org/officeDocument/2006/relationships/hyperlink" Target="https://doi.org/10.1111/faf.12401." TargetMode="External"/><Relationship Id="rId41" Type="http://schemas.openxmlformats.org/officeDocument/2006/relationships/hyperlink" Target="https://doi.org/10.1111/faf.12401." TargetMode="External"/><Relationship Id="rId44" Type="http://schemas.openxmlformats.org/officeDocument/2006/relationships/hyperlink" Target="https://doi.org/10.1111/faf.12401." TargetMode="External"/><Relationship Id="rId43" Type="http://schemas.openxmlformats.org/officeDocument/2006/relationships/hyperlink" Target="https://doi.org/10.1111/faf.12401." TargetMode="External"/><Relationship Id="rId46" Type="http://schemas.openxmlformats.org/officeDocument/2006/relationships/hyperlink" Target="https://doi.org/10.1111/faf.12401." TargetMode="External"/><Relationship Id="rId45" Type="http://schemas.openxmlformats.org/officeDocument/2006/relationships/hyperlink" Target="https://doi.org/10.24885/sab.v33i1.702." TargetMode="External"/><Relationship Id="rId1" Type="http://schemas.openxmlformats.org/officeDocument/2006/relationships/hyperlink" Target="https://doi.org/10.1017/RDC.2017.5." TargetMode="External"/><Relationship Id="rId2" Type="http://schemas.openxmlformats.org/officeDocument/2006/relationships/hyperlink" Target="https://doi.org/10.1017/RDC.2017.5." TargetMode="External"/><Relationship Id="rId3" Type="http://schemas.openxmlformats.org/officeDocument/2006/relationships/hyperlink" Target="https://doi.org/10.1017/RDC.2017.5." TargetMode="External"/><Relationship Id="rId4" Type="http://schemas.openxmlformats.org/officeDocument/2006/relationships/hyperlink" Target="https://doi.org/10.1017/RDC.2017.5." TargetMode="External"/><Relationship Id="rId9" Type="http://schemas.openxmlformats.org/officeDocument/2006/relationships/hyperlink" Target="https://doi.org/10.1371/journal.pone.0232367." TargetMode="External"/><Relationship Id="rId48" Type="http://schemas.openxmlformats.org/officeDocument/2006/relationships/hyperlink" Target="https://doi.org/10.1111/faf.12401." TargetMode="External"/><Relationship Id="rId47" Type="http://schemas.openxmlformats.org/officeDocument/2006/relationships/hyperlink" Target="https://doi.org/10.1111/faf.12401." TargetMode="External"/><Relationship Id="rId49" Type="http://schemas.openxmlformats.org/officeDocument/2006/relationships/hyperlink" Target="https://doi.org/10.1111/faf.12401." TargetMode="External"/><Relationship Id="rId5" Type="http://schemas.openxmlformats.org/officeDocument/2006/relationships/hyperlink" Target="https://doi.org/10.1017/RDC.2017.5." TargetMode="External"/><Relationship Id="rId6" Type="http://schemas.openxmlformats.org/officeDocument/2006/relationships/hyperlink" Target="https://doi.org/10.1017/RDC.2017.5." TargetMode="External"/><Relationship Id="rId7" Type="http://schemas.openxmlformats.org/officeDocument/2006/relationships/hyperlink" Target="https://doi.org/10.1017/RDC.2017.5." TargetMode="External"/><Relationship Id="rId8" Type="http://schemas.openxmlformats.org/officeDocument/2006/relationships/hyperlink" Target="https://doi.org/10.1017/RDC.2017.5." TargetMode="External"/><Relationship Id="rId31" Type="http://schemas.openxmlformats.org/officeDocument/2006/relationships/hyperlink" Target="https://doi.org/10.1111/faf.12401." TargetMode="External"/><Relationship Id="rId30" Type="http://schemas.openxmlformats.org/officeDocument/2006/relationships/hyperlink" Target="https://doi.org/10.1111/faf.12401." TargetMode="External"/><Relationship Id="rId33" Type="http://schemas.openxmlformats.org/officeDocument/2006/relationships/hyperlink" Target="https://doi.org/10.1111/faf.12401." TargetMode="External"/><Relationship Id="rId32" Type="http://schemas.openxmlformats.org/officeDocument/2006/relationships/hyperlink" Target="https://doi.org/10.1111/faf.12401." TargetMode="External"/><Relationship Id="rId35" Type="http://schemas.openxmlformats.org/officeDocument/2006/relationships/hyperlink" Target="https://doi.org/10.1111/faf.12401." TargetMode="External"/><Relationship Id="rId34" Type="http://schemas.openxmlformats.org/officeDocument/2006/relationships/hyperlink" Target="https://doi.org/10.1111/faf.12401." TargetMode="External"/><Relationship Id="rId37" Type="http://schemas.openxmlformats.org/officeDocument/2006/relationships/hyperlink" Target="https://doi.org/10.1111/faf.12401." TargetMode="External"/><Relationship Id="rId36" Type="http://schemas.openxmlformats.org/officeDocument/2006/relationships/hyperlink" Target="https://doi.org/10.1111/faf.12401." TargetMode="External"/><Relationship Id="rId39" Type="http://schemas.openxmlformats.org/officeDocument/2006/relationships/hyperlink" Target="https://doi.org/10.1111/faf.12401." TargetMode="External"/><Relationship Id="rId38" Type="http://schemas.openxmlformats.org/officeDocument/2006/relationships/hyperlink" Target="https://doi.org/10.1111/faf.12401." TargetMode="External"/><Relationship Id="rId61" Type="http://schemas.openxmlformats.org/officeDocument/2006/relationships/drawing" Target="../drawings/drawing5.xml"/><Relationship Id="rId20" Type="http://schemas.openxmlformats.org/officeDocument/2006/relationships/hyperlink" Target="https://doi.org/10.24885/sab.v33i1.702." TargetMode="External"/><Relationship Id="rId22" Type="http://schemas.openxmlformats.org/officeDocument/2006/relationships/hyperlink" Target="https://doi.org/10.1017/RDC.2017.5." TargetMode="External"/><Relationship Id="rId21" Type="http://schemas.openxmlformats.org/officeDocument/2006/relationships/hyperlink" Target="https://doi.org/10.24885/sab.v33i1.702." TargetMode="External"/><Relationship Id="rId24" Type="http://schemas.openxmlformats.org/officeDocument/2006/relationships/hyperlink" Target="https://doi.org/10.1017/RDC.2017.5." TargetMode="External"/><Relationship Id="rId23" Type="http://schemas.openxmlformats.org/officeDocument/2006/relationships/hyperlink" Target="https://doi.org/10.1017/RDC.2017.5." TargetMode="External"/><Relationship Id="rId60" Type="http://schemas.openxmlformats.org/officeDocument/2006/relationships/hyperlink" Target="https://doi.org/10.1371/journal.pone.0232367." TargetMode="External"/><Relationship Id="rId26" Type="http://schemas.openxmlformats.org/officeDocument/2006/relationships/hyperlink" Target="https://doi.org/10.1017/RDC.2017.5." TargetMode="External"/><Relationship Id="rId25" Type="http://schemas.openxmlformats.org/officeDocument/2006/relationships/hyperlink" Target="https://doi.org/10.1017/RDC.2017.5." TargetMode="External"/><Relationship Id="rId28" Type="http://schemas.openxmlformats.org/officeDocument/2006/relationships/hyperlink" Target="https://doi.org/10.1017/RDC.2017.5." TargetMode="External"/><Relationship Id="rId27" Type="http://schemas.openxmlformats.org/officeDocument/2006/relationships/hyperlink" Target="https://doi.org/10.1017/RDC.2017.5." TargetMode="External"/><Relationship Id="rId29" Type="http://schemas.openxmlformats.org/officeDocument/2006/relationships/hyperlink" Target="https://doi.org/10.1017/RDC.2017.5." TargetMode="External"/><Relationship Id="rId51" Type="http://schemas.openxmlformats.org/officeDocument/2006/relationships/hyperlink" Target="https://doi.org/10.1111/faf.12401." TargetMode="External"/><Relationship Id="rId50" Type="http://schemas.openxmlformats.org/officeDocument/2006/relationships/hyperlink" Target="https://doi.org/10.1016/j.jas.2009.12.037." TargetMode="External"/><Relationship Id="rId53" Type="http://schemas.openxmlformats.org/officeDocument/2006/relationships/hyperlink" Target="https://doi.org/10.1111/faf.12401." TargetMode="External"/><Relationship Id="rId52" Type="http://schemas.openxmlformats.org/officeDocument/2006/relationships/hyperlink" Target="https://doi.org/10.1111/faf.12401." TargetMode="External"/><Relationship Id="rId11" Type="http://schemas.openxmlformats.org/officeDocument/2006/relationships/hyperlink" Target="https://doi.org/10.1371/journal.pone.0232367." TargetMode="External"/><Relationship Id="rId55" Type="http://schemas.openxmlformats.org/officeDocument/2006/relationships/hyperlink" Target="http://repositorio.ufpel.edu.br:8080/handle/prefix/5531." TargetMode="External"/><Relationship Id="rId10" Type="http://schemas.openxmlformats.org/officeDocument/2006/relationships/hyperlink" Target="https://doi.org/10.1371/journal.pone.0232367." TargetMode="External"/><Relationship Id="rId54" Type="http://schemas.openxmlformats.org/officeDocument/2006/relationships/hyperlink" Target="https://doi.org/10.1111/faf.12401." TargetMode="External"/><Relationship Id="rId13" Type="http://schemas.openxmlformats.org/officeDocument/2006/relationships/hyperlink" Target="https://acervodigital.ufpr.br/handle/1884/40942." TargetMode="External"/><Relationship Id="rId57" Type="http://schemas.openxmlformats.org/officeDocument/2006/relationships/hyperlink" Target="http://repositorio.ufpel.edu.br:8080/handle/prefix/5531." TargetMode="External"/><Relationship Id="rId12" Type="http://schemas.openxmlformats.org/officeDocument/2006/relationships/hyperlink" Target="https://doi.org/10.1371/journal.pone.0232367." TargetMode="External"/><Relationship Id="rId56" Type="http://schemas.openxmlformats.org/officeDocument/2006/relationships/hyperlink" Target="http://repositorio.ufpel.edu.br:8080/handle/prefix/5531." TargetMode="External"/><Relationship Id="rId15" Type="http://schemas.openxmlformats.org/officeDocument/2006/relationships/hyperlink" Target="https://acervodigital.ufpr.br/handle/1884/40942." TargetMode="External"/><Relationship Id="rId59" Type="http://schemas.openxmlformats.org/officeDocument/2006/relationships/hyperlink" Target="https://doi.org/10.1371/journal.pone.0232367." TargetMode="External"/><Relationship Id="rId14" Type="http://schemas.openxmlformats.org/officeDocument/2006/relationships/hyperlink" Target="https://acervodigital.ufpr.br/handle/1884/40942." TargetMode="External"/><Relationship Id="rId58" Type="http://schemas.openxmlformats.org/officeDocument/2006/relationships/hyperlink" Target="http://repositorio.ufpel.edu.br:8080/handle/prefix/5531." TargetMode="External"/><Relationship Id="rId17" Type="http://schemas.openxmlformats.org/officeDocument/2006/relationships/hyperlink" Target="https://doi.org/10.1016/j.jas.2009.12.037." TargetMode="External"/><Relationship Id="rId16" Type="http://schemas.openxmlformats.org/officeDocument/2006/relationships/hyperlink" Target="https://acervodigital.ufpr.br/handle/1884/40942." TargetMode="External"/><Relationship Id="rId19" Type="http://schemas.openxmlformats.org/officeDocument/2006/relationships/hyperlink" Target="https://doi.org/10.24885/sab.v33i1.702." TargetMode="External"/><Relationship Id="rId18" Type="http://schemas.openxmlformats.org/officeDocument/2006/relationships/hyperlink" Target="https://doi.org/10.24885/sab.v33i1.702."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57"/>
    <col customWidth="1" min="2" max="2" width="19.43"/>
    <col customWidth="1" min="3" max="3" width="21.29"/>
    <col customWidth="1" min="4" max="4" width="24.0"/>
    <col customWidth="1" min="5" max="5" width="77.14"/>
    <col customWidth="1" min="6" max="6" width="8.71"/>
    <col customWidth="1" min="7" max="7" width="12.86"/>
    <col customWidth="1" min="8" max="26" width="8.71"/>
  </cols>
  <sheetData>
    <row r="1">
      <c r="A1" s="1" t="s">
        <v>0</v>
      </c>
      <c r="B1" s="2" t="s">
        <v>1</v>
      </c>
      <c r="C1" s="2" t="s">
        <v>2</v>
      </c>
      <c r="D1" s="3" t="s">
        <v>3</v>
      </c>
      <c r="E1" s="4" t="s">
        <v>4</v>
      </c>
      <c r="F1" s="5"/>
      <c r="G1" s="5"/>
      <c r="H1" s="5"/>
      <c r="I1" s="5"/>
      <c r="J1" s="5"/>
      <c r="K1" s="5"/>
      <c r="L1" s="5"/>
      <c r="M1" s="5"/>
      <c r="N1" s="5"/>
      <c r="O1" s="5"/>
      <c r="P1" s="5"/>
      <c r="Q1" s="5"/>
      <c r="R1" s="5"/>
      <c r="S1" s="5"/>
      <c r="T1" s="5"/>
      <c r="U1" s="5"/>
      <c r="V1" s="5"/>
      <c r="W1" s="5"/>
      <c r="X1" s="5"/>
      <c r="Y1" s="5"/>
      <c r="Z1" s="5"/>
    </row>
    <row r="2">
      <c r="A2" s="6" t="s">
        <v>5</v>
      </c>
      <c r="B2" s="7" t="s">
        <v>6</v>
      </c>
      <c r="C2" s="7" t="s">
        <v>7</v>
      </c>
      <c r="D2" s="6" t="s">
        <v>8</v>
      </c>
      <c r="E2" s="8" t="s">
        <v>9</v>
      </c>
      <c r="I2" s="9"/>
    </row>
    <row r="3">
      <c r="A3" s="10" t="s">
        <v>10</v>
      </c>
      <c r="B3" s="11" t="s">
        <v>11</v>
      </c>
      <c r="C3" s="11" t="s">
        <v>12</v>
      </c>
      <c r="D3" s="6" t="s">
        <v>13</v>
      </c>
      <c r="E3" s="8" t="s">
        <v>14</v>
      </c>
      <c r="I3" s="9"/>
    </row>
    <row r="4">
      <c r="A4" s="10" t="s">
        <v>15</v>
      </c>
      <c r="B4" s="11" t="s">
        <v>16</v>
      </c>
      <c r="C4" s="11" t="s">
        <v>12</v>
      </c>
      <c r="D4" s="6" t="s">
        <v>13</v>
      </c>
      <c r="E4" s="8" t="s">
        <v>17</v>
      </c>
      <c r="I4" s="9"/>
    </row>
    <row r="5">
      <c r="A5" s="10" t="s">
        <v>18</v>
      </c>
      <c r="B5" s="12" t="s">
        <v>19</v>
      </c>
      <c r="C5" s="12" t="s">
        <v>12</v>
      </c>
      <c r="D5" s="6" t="s">
        <v>13</v>
      </c>
      <c r="E5" s="8" t="s">
        <v>20</v>
      </c>
      <c r="I5" s="9"/>
    </row>
    <row r="6">
      <c r="A6" s="10" t="s">
        <v>21</v>
      </c>
      <c r="B6" s="11" t="s">
        <v>19</v>
      </c>
      <c r="C6" s="11" t="s">
        <v>12</v>
      </c>
      <c r="D6" s="6" t="s">
        <v>13</v>
      </c>
      <c r="E6" s="8" t="s">
        <v>22</v>
      </c>
    </row>
    <row r="7">
      <c r="A7" s="10" t="s">
        <v>23</v>
      </c>
      <c r="B7" s="11" t="s">
        <v>19</v>
      </c>
      <c r="C7" s="12" t="s">
        <v>7</v>
      </c>
      <c r="D7" s="6" t="s">
        <v>13</v>
      </c>
      <c r="E7" s="8" t="s">
        <v>24</v>
      </c>
      <c r="I7" s="13"/>
    </row>
    <row r="8">
      <c r="A8" s="10" t="s">
        <v>25</v>
      </c>
      <c r="B8" s="11" t="s">
        <v>26</v>
      </c>
      <c r="C8" s="11" t="s">
        <v>12</v>
      </c>
      <c r="D8" s="6" t="s">
        <v>13</v>
      </c>
      <c r="E8" s="8" t="s">
        <v>27</v>
      </c>
      <c r="I8" s="13"/>
    </row>
    <row r="9">
      <c r="A9" s="10" t="s">
        <v>28</v>
      </c>
      <c r="B9" s="11" t="s">
        <v>6</v>
      </c>
      <c r="C9" s="11" t="s">
        <v>12</v>
      </c>
      <c r="D9" s="6" t="s">
        <v>13</v>
      </c>
      <c r="E9" s="8" t="s">
        <v>29</v>
      </c>
      <c r="I9" s="13"/>
    </row>
    <row r="10">
      <c r="A10" s="10" t="s">
        <v>30</v>
      </c>
      <c r="B10" s="11" t="s">
        <v>6</v>
      </c>
      <c r="C10" s="11" t="s">
        <v>12</v>
      </c>
      <c r="D10" s="6" t="s">
        <v>13</v>
      </c>
      <c r="E10" s="8" t="s">
        <v>31</v>
      </c>
      <c r="I10" s="13"/>
    </row>
    <row r="11">
      <c r="A11" s="6" t="s">
        <v>32</v>
      </c>
      <c r="B11" s="7" t="s">
        <v>19</v>
      </c>
      <c r="C11" s="7" t="s">
        <v>33</v>
      </c>
      <c r="D11" s="6" t="s">
        <v>8</v>
      </c>
      <c r="E11" s="8" t="s">
        <v>34</v>
      </c>
    </row>
    <row r="12">
      <c r="A12" s="10" t="s">
        <v>35</v>
      </c>
      <c r="B12" s="11" t="s">
        <v>36</v>
      </c>
      <c r="C12" s="11" t="s">
        <v>12</v>
      </c>
      <c r="D12" s="6" t="s">
        <v>13</v>
      </c>
      <c r="E12" s="8" t="s">
        <v>37</v>
      </c>
    </row>
    <row r="13" ht="15.75" customHeight="1">
      <c r="A13" s="6" t="s">
        <v>38</v>
      </c>
      <c r="B13" s="7" t="s">
        <v>6</v>
      </c>
      <c r="C13" s="7" t="s">
        <v>33</v>
      </c>
      <c r="D13" s="6" t="s">
        <v>8</v>
      </c>
      <c r="E13" s="8" t="s">
        <v>39</v>
      </c>
    </row>
    <row r="14" ht="15.75" customHeight="1">
      <c r="A14" s="6" t="s">
        <v>40</v>
      </c>
      <c r="B14" s="7" t="s">
        <v>6</v>
      </c>
      <c r="C14" s="7" t="s">
        <v>12</v>
      </c>
      <c r="D14" s="6" t="s">
        <v>13</v>
      </c>
      <c r="E14" s="8" t="s">
        <v>41</v>
      </c>
    </row>
    <row r="15" ht="15.75" customHeight="1">
      <c r="A15" s="6" t="s">
        <v>42</v>
      </c>
      <c r="B15" s="7" t="s">
        <v>11</v>
      </c>
      <c r="C15" s="7" t="s">
        <v>12</v>
      </c>
      <c r="D15" s="6" t="s">
        <v>13</v>
      </c>
      <c r="E15" s="8" t="s">
        <v>43</v>
      </c>
    </row>
    <row r="16" ht="15.75" customHeight="1">
      <c r="A16" s="6" t="s">
        <v>44</v>
      </c>
      <c r="B16" s="7" t="s">
        <v>19</v>
      </c>
      <c r="C16" s="7" t="s">
        <v>12</v>
      </c>
      <c r="D16" s="6" t="s">
        <v>13</v>
      </c>
      <c r="E16" s="8" t="s">
        <v>45</v>
      </c>
    </row>
    <row r="17" ht="15.75" customHeight="1">
      <c r="A17" s="6" t="s">
        <v>46</v>
      </c>
      <c r="B17" s="7" t="s">
        <v>19</v>
      </c>
      <c r="C17" s="7" t="s">
        <v>12</v>
      </c>
      <c r="D17" s="6" t="s">
        <v>13</v>
      </c>
      <c r="E17" s="8" t="s">
        <v>47</v>
      </c>
    </row>
    <row r="18" ht="15.75" customHeight="1">
      <c r="A18" s="6" t="s">
        <v>48</v>
      </c>
      <c r="B18" s="7" t="s">
        <v>6</v>
      </c>
      <c r="C18" s="7" t="s">
        <v>12</v>
      </c>
      <c r="D18" s="6" t="s">
        <v>8</v>
      </c>
      <c r="E18" s="8" t="s">
        <v>49</v>
      </c>
    </row>
    <row r="19" ht="15.75" customHeight="1">
      <c r="A19" s="6" t="s">
        <v>50</v>
      </c>
      <c r="B19" s="7" t="s">
        <v>19</v>
      </c>
      <c r="C19" s="7" t="s">
        <v>12</v>
      </c>
      <c r="D19" s="6" t="s">
        <v>8</v>
      </c>
      <c r="E19" s="8" t="s">
        <v>51</v>
      </c>
    </row>
    <row r="20" ht="15.75" customHeight="1">
      <c r="A20" s="10" t="s">
        <v>52</v>
      </c>
      <c r="B20" s="12" t="s">
        <v>6</v>
      </c>
      <c r="C20" s="11" t="s">
        <v>12</v>
      </c>
      <c r="D20" s="6" t="s">
        <v>13</v>
      </c>
      <c r="E20" s="8" t="s">
        <v>53</v>
      </c>
    </row>
    <row r="21" ht="15.75" customHeight="1">
      <c r="A21" s="10" t="s">
        <v>54</v>
      </c>
      <c r="B21" s="11" t="s">
        <v>19</v>
      </c>
      <c r="C21" s="11" t="s">
        <v>12</v>
      </c>
      <c r="D21" s="6" t="s">
        <v>13</v>
      </c>
      <c r="E21" s="8" t="s">
        <v>55</v>
      </c>
    </row>
    <row r="22" ht="15.75" customHeight="1">
      <c r="A22" s="10" t="s">
        <v>56</v>
      </c>
      <c r="B22" s="12" t="s">
        <v>19</v>
      </c>
      <c r="C22" s="11" t="s">
        <v>12</v>
      </c>
      <c r="D22" s="6" t="s">
        <v>13</v>
      </c>
      <c r="E22" s="8" t="s">
        <v>57</v>
      </c>
    </row>
    <row r="23" ht="15.75" customHeight="1">
      <c r="A23" s="6" t="s">
        <v>58</v>
      </c>
      <c r="B23" s="7" t="s">
        <v>19</v>
      </c>
      <c r="C23" s="7" t="s">
        <v>12</v>
      </c>
      <c r="D23" s="6" t="s">
        <v>13</v>
      </c>
      <c r="E23" s="8" t="s">
        <v>59</v>
      </c>
    </row>
    <row r="24" ht="15.75" customHeight="1">
      <c r="A24" s="6" t="s">
        <v>60</v>
      </c>
      <c r="B24" s="7" t="s">
        <v>19</v>
      </c>
      <c r="C24" s="7" t="s">
        <v>7</v>
      </c>
      <c r="D24" s="6" t="s">
        <v>61</v>
      </c>
      <c r="E24" s="8" t="s">
        <v>62</v>
      </c>
    </row>
    <row r="25" ht="15.75" customHeight="1">
      <c r="A25" s="6" t="s">
        <v>63</v>
      </c>
      <c r="B25" s="7" t="s">
        <v>19</v>
      </c>
      <c r="C25" s="7" t="s">
        <v>7</v>
      </c>
      <c r="D25" s="6" t="s">
        <v>61</v>
      </c>
      <c r="E25" s="8" t="s">
        <v>64</v>
      </c>
    </row>
    <row r="26" ht="15.75" customHeight="1">
      <c r="A26" s="6" t="s">
        <v>65</v>
      </c>
      <c r="B26" s="7" t="s">
        <v>19</v>
      </c>
      <c r="C26" s="7" t="s">
        <v>33</v>
      </c>
      <c r="D26" s="6" t="s">
        <v>61</v>
      </c>
      <c r="E26" s="8" t="s">
        <v>66</v>
      </c>
    </row>
    <row r="27" ht="15.75" customHeight="1">
      <c r="A27" s="6" t="s">
        <v>67</v>
      </c>
      <c r="B27" s="7" t="s">
        <v>19</v>
      </c>
      <c r="C27" s="7" t="s">
        <v>33</v>
      </c>
      <c r="D27" s="6" t="s">
        <v>13</v>
      </c>
      <c r="E27" s="8" t="s">
        <v>68</v>
      </c>
    </row>
    <row r="28" ht="15.75" customHeight="1">
      <c r="A28" s="6" t="s">
        <v>69</v>
      </c>
      <c r="B28" s="7" t="s">
        <v>19</v>
      </c>
      <c r="C28" s="7" t="s">
        <v>33</v>
      </c>
      <c r="D28" s="6" t="s">
        <v>13</v>
      </c>
      <c r="E28" s="8" t="s">
        <v>70</v>
      </c>
    </row>
    <row r="29" ht="15.75" customHeight="1">
      <c r="A29" s="6" t="s">
        <v>71</v>
      </c>
      <c r="B29" s="7" t="s">
        <v>19</v>
      </c>
      <c r="C29" s="7" t="s">
        <v>33</v>
      </c>
      <c r="D29" s="6" t="s">
        <v>13</v>
      </c>
      <c r="E29" s="8" t="s">
        <v>72</v>
      </c>
    </row>
    <row r="30" ht="15.75" customHeight="1">
      <c r="A30" s="6" t="s">
        <v>73</v>
      </c>
      <c r="B30" s="7" t="s">
        <v>19</v>
      </c>
      <c r="C30" s="7" t="s">
        <v>12</v>
      </c>
      <c r="D30" s="6" t="s">
        <v>13</v>
      </c>
      <c r="E30" s="8" t="s">
        <v>74</v>
      </c>
    </row>
    <row r="31" ht="15.75" customHeight="1">
      <c r="A31" s="6" t="s">
        <v>75</v>
      </c>
      <c r="B31" s="7" t="s">
        <v>11</v>
      </c>
      <c r="C31" s="14" t="s">
        <v>12</v>
      </c>
      <c r="D31" s="6" t="s">
        <v>8</v>
      </c>
      <c r="E31" s="8" t="s">
        <v>76</v>
      </c>
    </row>
    <row r="32" ht="15.75" customHeight="1">
      <c r="A32" s="6" t="s">
        <v>77</v>
      </c>
      <c r="B32" s="7" t="s">
        <v>19</v>
      </c>
      <c r="C32" s="7" t="s">
        <v>33</v>
      </c>
      <c r="D32" s="6" t="s">
        <v>8</v>
      </c>
      <c r="E32" s="8" t="s">
        <v>78</v>
      </c>
    </row>
    <row r="33" ht="15.75" customHeight="1">
      <c r="A33" s="6" t="s">
        <v>79</v>
      </c>
      <c r="B33" s="7" t="s">
        <v>11</v>
      </c>
      <c r="C33" s="7" t="s">
        <v>33</v>
      </c>
      <c r="D33" s="6" t="s">
        <v>13</v>
      </c>
      <c r="E33" s="8" t="s">
        <v>80</v>
      </c>
    </row>
    <row r="34" ht="15.75" customHeight="1">
      <c r="A34" s="6" t="s">
        <v>81</v>
      </c>
      <c r="B34" s="7" t="s">
        <v>16</v>
      </c>
      <c r="C34" s="7" t="s">
        <v>33</v>
      </c>
      <c r="D34" s="6" t="s">
        <v>13</v>
      </c>
      <c r="E34" s="8" t="s">
        <v>82</v>
      </c>
    </row>
    <row r="35" ht="15.75" customHeight="1">
      <c r="A35" s="6" t="s">
        <v>83</v>
      </c>
      <c r="B35" s="7" t="s">
        <v>84</v>
      </c>
      <c r="C35" s="7" t="s">
        <v>33</v>
      </c>
      <c r="D35" s="6" t="s">
        <v>13</v>
      </c>
      <c r="E35" s="8" t="s">
        <v>85</v>
      </c>
    </row>
    <row r="36" ht="15.75" customHeight="1">
      <c r="A36" s="6" t="s">
        <v>86</v>
      </c>
      <c r="B36" s="7" t="s">
        <v>19</v>
      </c>
      <c r="C36" s="7" t="s">
        <v>12</v>
      </c>
      <c r="D36" s="6" t="s">
        <v>13</v>
      </c>
      <c r="E36" s="8" t="s">
        <v>87</v>
      </c>
    </row>
    <row r="37" ht="15.75" customHeight="1">
      <c r="A37" s="6" t="s">
        <v>88</v>
      </c>
      <c r="B37" s="7" t="s">
        <v>19</v>
      </c>
      <c r="C37" s="7" t="s">
        <v>7</v>
      </c>
      <c r="D37" s="6" t="s">
        <v>13</v>
      </c>
      <c r="E37" s="8" t="s">
        <v>89</v>
      </c>
    </row>
    <row r="38" ht="15.75" customHeight="1">
      <c r="A38" s="6" t="s">
        <v>90</v>
      </c>
      <c r="B38" s="7" t="s">
        <v>6</v>
      </c>
      <c r="C38" s="7" t="s">
        <v>12</v>
      </c>
      <c r="D38" s="6" t="s">
        <v>13</v>
      </c>
      <c r="E38" s="8" t="s">
        <v>91</v>
      </c>
    </row>
    <row r="39" ht="15.75" customHeight="1">
      <c r="A39" s="15" t="s">
        <v>92</v>
      </c>
      <c r="B39" s="16" t="s">
        <v>19</v>
      </c>
      <c r="C39" s="16" t="s">
        <v>7</v>
      </c>
      <c r="D39" s="15" t="s">
        <v>13</v>
      </c>
      <c r="E39" s="17" t="s">
        <v>93</v>
      </c>
    </row>
    <row r="40" ht="15.75" customHeight="1">
      <c r="A40" s="6" t="s">
        <v>94</v>
      </c>
      <c r="B40" s="7" t="s">
        <v>19</v>
      </c>
      <c r="C40" s="7" t="s">
        <v>12</v>
      </c>
      <c r="D40" s="6" t="s">
        <v>8</v>
      </c>
      <c r="E40" s="8" t="s">
        <v>95</v>
      </c>
    </row>
    <row r="41" ht="15.75" customHeight="1">
      <c r="A41" s="6" t="s">
        <v>96</v>
      </c>
      <c r="B41" s="7" t="s">
        <v>19</v>
      </c>
      <c r="C41" s="7" t="s">
        <v>12</v>
      </c>
      <c r="D41" s="6" t="s">
        <v>8</v>
      </c>
      <c r="E41" s="8" t="s">
        <v>97</v>
      </c>
    </row>
    <row r="42" ht="15.75" customHeight="1">
      <c r="A42" s="6" t="s">
        <v>98</v>
      </c>
      <c r="B42" s="7" t="s">
        <v>19</v>
      </c>
      <c r="C42" s="7" t="s">
        <v>12</v>
      </c>
      <c r="D42" s="6" t="s">
        <v>8</v>
      </c>
      <c r="E42" s="8" t="s">
        <v>99</v>
      </c>
    </row>
    <row r="43" ht="15.75" customHeight="1">
      <c r="A43" s="6" t="s">
        <v>100</v>
      </c>
      <c r="B43" s="7" t="s">
        <v>11</v>
      </c>
      <c r="C43" s="7" t="s">
        <v>12</v>
      </c>
      <c r="D43" s="6" t="s">
        <v>13</v>
      </c>
      <c r="E43" s="8" t="s">
        <v>101</v>
      </c>
    </row>
    <row r="44" ht="15.75" customHeight="1">
      <c r="A44" s="6" t="s">
        <v>102</v>
      </c>
      <c r="B44" s="7" t="s">
        <v>19</v>
      </c>
      <c r="C44" s="7" t="s">
        <v>12</v>
      </c>
      <c r="D44" s="6" t="s">
        <v>13</v>
      </c>
      <c r="E44" s="8" t="s">
        <v>103</v>
      </c>
    </row>
    <row r="45" ht="15.75" customHeight="1">
      <c r="A45" s="6" t="s">
        <v>104</v>
      </c>
      <c r="B45" s="7" t="s">
        <v>19</v>
      </c>
      <c r="C45" s="7" t="s">
        <v>12</v>
      </c>
      <c r="D45" s="6" t="s">
        <v>13</v>
      </c>
      <c r="E45" s="8" t="s">
        <v>105</v>
      </c>
    </row>
    <row r="46" ht="15.75" customHeight="1">
      <c r="A46" s="6" t="s">
        <v>106</v>
      </c>
      <c r="B46" s="7" t="s">
        <v>11</v>
      </c>
      <c r="C46" s="7" t="s">
        <v>33</v>
      </c>
      <c r="D46" s="6" t="s">
        <v>61</v>
      </c>
      <c r="E46" s="8" t="s">
        <v>107</v>
      </c>
    </row>
    <row r="47" ht="15.75" customHeight="1">
      <c r="A47" s="6" t="s">
        <v>108</v>
      </c>
      <c r="B47" s="7" t="s">
        <v>11</v>
      </c>
      <c r="C47" s="7" t="s">
        <v>12</v>
      </c>
      <c r="D47" s="6" t="s">
        <v>8</v>
      </c>
      <c r="E47" s="8" t="s">
        <v>109</v>
      </c>
    </row>
    <row r="48" ht="15.75" customHeight="1">
      <c r="A48" s="6" t="s">
        <v>110</v>
      </c>
      <c r="B48" s="7" t="s">
        <v>19</v>
      </c>
      <c r="C48" s="7" t="s">
        <v>12</v>
      </c>
      <c r="D48" s="6" t="s">
        <v>13</v>
      </c>
      <c r="E48" s="8" t="s">
        <v>111</v>
      </c>
    </row>
    <row r="49" ht="15.75" customHeight="1">
      <c r="A49" s="6" t="s">
        <v>112</v>
      </c>
      <c r="B49" s="7" t="s">
        <v>19</v>
      </c>
      <c r="C49" s="7" t="s">
        <v>12</v>
      </c>
      <c r="D49" s="6" t="s">
        <v>8</v>
      </c>
      <c r="E49" s="8" t="s">
        <v>113</v>
      </c>
    </row>
    <row r="50" ht="15.75" customHeight="1">
      <c r="A50" s="6" t="s">
        <v>114</v>
      </c>
      <c r="B50" s="7" t="s">
        <v>19</v>
      </c>
      <c r="C50" s="7" t="s">
        <v>33</v>
      </c>
      <c r="D50" s="6" t="s">
        <v>13</v>
      </c>
      <c r="E50" s="8" t="s">
        <v>115</v>
      </c>
    </row>
    <row r="51" ht="15.75" customHeight="1">
      <c r="A51" s="6" t="s">
        <v>116</v>
      </c>
      <c r="B51" s="7" t="s">
        <v>19</v>
      </c>
      <c r="C51" s="7" t="s">
        <v>12</v>
      </c>
      <c r="D51" s="6" t="s">
        <v>8</v>
      </c>
      <c r="E51" s="8" t="s">
        <v>117</v>
      </c>
    </row>
    <row r="52" ht="15.75" customHeight="1">
      <c r="A52" s="6" t="s">
        <v>118</v>
      </c>
      <c r="B52" s="7" t="s">
        <v>19</v>
      </c>
      <c r="C52" s="7" t="s">
        <v>12</v>
      </c>
      <c r="D52" s="6" t="s">
        <v>8</v>
      </c>
      <c r="E52" s="8" t="s">
        <v>119</v>
      </c>
    </row>
    <row r="53" ht="15.75" customHeight="1">
      <c r="A53" s="6" t="s">
        <v>120</v>
      </c>
      <c r="B53" s="7" t="s">
        <v>19</v>
      </c>
      <c r="C53" s="7" t="s">
        <v>12</v>
      </c>
      <c r="D53" s="6" t="s">
        <v>8</v>
      </c>
      <c r="E53" s="8" t="s">
        <v>121</v>
      </c>
    </row>
    <row r="54" ht="15.75" customHeight="1">
      <c r="A54" s="6" t="s">
        <v>122</v>
      </c>
      <c r="B54" s="7" t="s">
        <v>19</v>
      </c>
      <c r="C54" s="7" t="s">
        <v>12</v>
      </c>
      <c r="D54" s="6" t="s">
        <v>8</v>
      </c>
      <c r="E54" s="8" t="s">
        <v>123</v>
      </c>
    </row>
    <row r="55" ht="15.75" customHeight="1">
      <c r="A55" s="6" t="s">
        <v>124</v>
      </c>
      <c r="B55" s="7" t="s">
        <v>19</v>
      </c>
      <c r="C55" s="7" t="s">
        <v>12</v>
      </c>
      <c r="D55" s="6" t="s">
        <v>8</v>
      </c>
      <c r="E55" s="8" t="s">
        <v>125</v>
      </c>
    </row>
    <row r="56" ht="15.75" customHeight="1">
      <c r="A56" s="6" t="s">
        <v>126</v>
      </c>
      <c r="B56" s="7" t="s">
        <v>36</v>
      </c>
      <c r="C56" s="7" t="s">
        <v>33</v>
      </c>
      <c r="D56" s="6" t="s">
        <v>8</v>
      </c>
      <c r="E56" s="8" t="s">
        <v>127</v>
      </c>
    </row>
    <row r="57" ht="15.75" customHeight="1">
      <c r="A57" s="6" t="s">
        <v>128</v>
      </c>
      <c r="B57" s="7" t="s">
        <v>11</v>
      </c>
      <c r="C57" s="7" t="s">
        <v>33</v>
      </c>
      <c r="D57" s="6" t="s">
        <v>8</v>
      </c>
      <c r="E57" s="8" t="s">
        <v>129</v>
      </c>
    </row>
    <row r="58" ht="15.75" customHeight="1">
      <c r="A58" s="6" t="s">
        <v>130</v>
      </c>
      <c r="B58" s="7" t="s">
        <v>6</v>
      </c>
      <c r="C58" s="7" t="s">
        <v>12</v>
      </c>
      <c r="D58" s="6" t="s">
        <v>8</v>
      </c>
      <c r="E58" s="8" t="s">
        <v>131</v>
      </c>
    </row>
    <row r="59" ht="15.75" customHeight="1">
      <c r="A59" s="6" t="s">
        <v>132</v>
      </c>
      <c r="B59" s="7" t="s">
        <v>6</v>
      </c>
      <c r="C59" s="7" t="s">
        <v>33</v>
      </c>
      <c r="D59" s="6" t="s">
        <v>13</v>
      </c>
      <c r="E59" s="8" t="s">
        <v>133</v>
      </c>
    </row>
    <row r="60" ht="15.75" customHeight="1">
      <c r="A60" s="6" t="s">
        <v>134</v>
      </c>
      <c r="B60" s="7" t="s">
        <v>19</v>
      </c>
      <c r="C60" s="7" t="s">
        <v>12</v>
      </c>
      <c r="D60" s="6" t="s">
        <v>8</v>
      </c>
      <c r="E60" s="8" t="s">
        <v>135</v>
      </c>
    </row>
    <row r="61" ht="15.75" customHeight="1">
      <c r="A61" s="6" t="s">
        <v>136</v>
      </c>
      <c r="B61" s="7" t="s">
        <v>19</v>
      </c>
      <c r="C61" s="7" t="s">
        <v>7</v>
      </c>
      <c r="D61" s="6" t="s">
        <v>8</v>
      </c>
      <c r="E61" s="8" t="s">
        <v>137</v>
      </c>
    </row>
    <row r="62" ht="15.75" customHeight="1">
      <c r="A62" s="6" t="s">
        <v>138</v>
      </c>
      <c r="B62" s="7" t="s">
        <v>11</v>
      </c>
      <c r="C62" s="7" t="s">
        <v>33</v>
      </c>
      <c r="D62" s="6" t="s">
        <v>13</v>
      </c>
      <c r="E62" s="8" t="s">
        <v>139</v>
      </c>
    </row>
    <row r="63" ht="15.75" customHeight="1">
      <c r="A63" s="6" t="s">
        <v>140</v>
      </c>
      <c r="B63" s="7" t="s">
        <v>84</v>
      </c>
      <c r="C63" s="7" t="s">
        <v>7</v>
      </c>
      <c r="D63" s="6" t="s">
        <v>13</v>
      </c>
      <c r="E63" s="8" t="s">
        <v>141</v>
      </c>
    </row>
    <row r="64" ht="15.75" customHeight="1">
      <c r="A64" s="6" t="s">
        <v>142</v>
      </c>
      <c r="B64" s="7" t="s">
        <v>6</v>
      </c>
      <c r="C64" s="7" t="s">
        <v>33</v>
      </c>
      <c r="D64" s="6" t="s">
        <v>13</v>
      </c>
      <c r="E64" s="8" t="s">
        <v>143</v>
      </c>
    </row>
    <row r="65" ht="15.75" customHeight="1">
      <c r="A65" s="10" t="s">
        <v>144</v>
      </c>
      <c r="B65" s="11" t="s">
        <v>36</v>
      </c>
      <c r="C65" s="12" t="s">
        <v>7</v>
      </c>
      <c r="D65" s="6" t="s">
        <v>145</v>
      </c>
      <c r="E65" s="8" t="s">
        <v>146</v>
      </c>
    </row>
    <row r="66" ht="15.75" customHeight="1">
      <c r="A66" s="6" t="s">
        <v>147</v>
      </c>
      <c r="B66" s="7" t="s">
        <v>19</v>
      </c>
      <c r="C66" s="7" t="s">
        <v>33</v>
      </c>
      <c r="D66" s="6" t="s">
        <v>13</v>
      </c>
      <c r="E66" s="8" t="s">
        <v>148</v>
      </c>
    </row>
    <row r="67" ht="15.75" customHeight="1">
      <c r="A67" s="6" t="s">
        <v>149</v>
      </c>
      <c r="B67" s="7" t="s">
        <v>6</v>
      </c>
      <c r="C67" s="7" t="s">
        <v>12</v>
      </c>
      <c r="D67" s="6" t="s">
        <v>13</v>
      </c>
      <c r="E67" s="8" t="s">
        <v>150</v>
      </c>
    </row>
    <row r="68" ht="15.75" customHeight="1">
      <c r="A68" s="6" t="s">
        <v>151</v>
      </c>
      <c r="B68" s="7" t="s">
        <v>6</v>
      </c>
      <c r="C68" s="7" t="s">
        <v>12</v>
      </c>
      <c r="D68" s="6" t="s">
        <v>8</v>
      </c>
      <c r="E68" s="8" t="s">
        <v>152</v>
      </c>
    </row>
    <row r="69" ht="15.75" customHeight="1">
      <c r="A69" s="6" t="s">
        <v>153</v>
      </c>
      <c r="B69" s="7" t="s">
        <v>6</v>
      </c>
      <c r="C69" s="7" t="s">
        <v>12</v>
      </c>
      <c r="D69" s="6" t="s">
        <v>8</v>
      </c>
      <c r="E69" s="8" t="s">
        <v>154</v>
      </c>
    </row>
    <row r="70" ht="15.75" customHeight="1">
      <c r="A70" s="6" t="s">
        <v>155</v>
      </c>
      <c r="B70" s="7" t="s">
        <v>19</v>
      </c>
      <c r="C70" s="7" t="s">
        <v>33</v>
      </c>
      <c r="D70" s="6" t="s">
        <v>13</v>
      </c>
      <c r="E70" s="18" t="s">
        <v>156</v>
      </c>
    </row>
    <row r="71" ht="15.75" customHeight="1">
      <c r="A71" s="10" t="s">
        <v>157</v>
      </c>
      <c r="B71" s="11" t="s">
        <v>6</v>
      </c>
      <c r="C71" s="11" t="s">
        <v>12</v>
      </c>
      <c r="D71" s="6" t="s">
        <v>13</v>
      </c>
      <c r="E71" s="8" t="s">
        <v>158</v>
      </c>
    </row>
    <row r="72" ht="15.75" customHeight="1">
      <c r="A72" s="19"/>
      <c r="B72" s="20"/>
      <c r="C72" s="20"/>
      <c r="D72" s="19"/>
      <c r="E72" s="21"/>
    </row>
    <row r="73" ht="15.75" customHeight="1">
      <c r="A73" s="19"/>
      <c r="B73" s="20"/>
      <c r="C73" s="20"/>
      <c r="D73" s="19"/>
      <c r="E73" s="21"/>
    </row>
    <row r="74" ht="15.75" customHeight="1">
      <c r="A74" s="19"/>
      <c r="B74" s="20"/>
      <c r="C74" s="20"/>
      <c r="D74" s="19"/>
      <c r="E74" s="21"/>
    </row>
    <row r="75" ht="15.75" customHeight="1">
      <c r="A75" s="19"/>
      <c r="B75" s="20"/>
      <c r="C75" s="20"/>
      <c r="D75" s="19"/>
      <c r="E75" s="21"/>
    </row>
    <row r="76" ht="15.75" customHeight="1">
      <c r="A76" s="22"/>
      <c r="B76" s="20"/>
      <c r="C76" s="20"/>
      <c r="D76" s="19"/>
      <c r="E76" s="21"/>
    </row>
    <row r="77" ht="15.75" customHeight="1">
      <c r="A77" s="22"/>
      <c r="B77" s="20"/>
      <c r="C77" s="20"/>
      <c r="D77" s="19"/>
      <c r="E77" s="21"/>
    </row>
    <row r="78" ht="15.75" customHeight="1">
      <c r="A78" s="22"/>
      <c r="B78" s="20"/>
      <c r="C78" s="20"/>
      <c r="D78" s="19"/>
      <c r="E78" s="21"/>
    </row>
    <row r="79" ht="15.75" customHeight="1">
      <c r="A79" s="19"/>
      <c r="B79" s="20"/>
      <c r="C79" s="20"/>
      <c r="D79" s="19"/>
      <c r="E79" s="21"/>
    </row>
    <row r="80" ht="15.75" customHeight="1">
      <c r="A80" s="19"/>
      <c r="B80" s="20"/>
      <c r="C80" s="20"/>
      <c r="D80" s="19"/>
      <c r="E80" s="21"/>
    </row>
    <row r="81" ht="15.75" customHeight="1">
      <c r="A81" s="19"/>
      <c r="B81" s="20"/>
      <c r="C81" s="20"/>
      <c r="D81" s="19"/>
      <c r="E81" s="21"/>
    </row>
    <row r="82" ht="15.75" customHeight="1">
      <c r="A82" s="19"/>
      <c r="B82" s="20"/>
      <c r="C82" s="20"/>
      <c r="D82" s="19"/>
      <c r="E82" s="21"/>
    </row>
    <row r="83" ht="15.75" customHeight="1">
      <c r="A83" s="19"/>
      <c r="B83" s="20"/>
      <c r="C83" s="20"/>
      <c r="D83" s="19"/>
      <c r="E83" s="21"/>
    </row>
    <row r="84" ht="15.75" customHeight="1">
      <c r="A84" s="19"/>
      <c r="B84" s="20"/>
      <c r="C84" s="20"/>
      <c r="D84" s="19"/>
      <c r="E84" s="21"/>
    </row>
    <row r="85" ht="15.75" customHeight="1">
      <c r="A85" s="19"/>
      <c r="B85" s="20"/>
      <c r="C85" s="20"/>
      <c r="D85" s="19"/>
      <c r="E85" s="21"/>
    </row>
    <row r="86" ht="15.75" customHeight="1">
      <c r="A86" s="19"/>
      <c r="B86" s="20"/>
      <c r="C86" s="20"/>
      <c r="D86" s="19"/>
      <c r="E86" s="21"/>
    </row>
    <row r="87" ht="15.75" customHeight="1">
      <c r="A87" s="19"/>
      <c r="B87" s="20"/>
      <c r="C87" s="20"/>
      <c r="D87" s="19"/>
      <c r="E87" s="21"/>
    </row>
    <row r="88" ht="15.75" customHeight="1">
      <c r="A88" s="19"/>
      <c r="B88" s="20"/>
      <c r="C88" s="20"/>
      <c r="D88" s="19"/>
      <c r="E88" s="21"/>
    </row>
    <row r="89" ht="15.75" customHeight="1">
      <c r="A89" s="19"/>
      <c r="B89" s="20"/>
      <c r="C89" s="20"/>
      <c r="D89" s="19"/>
      <c r="E89" s="21"/>
    </row>
    <row r="90" ht="15.75" customHeight="1">
      <c r="A90" s="19"/>
      <c r="B90" s="20"/>
      <c r="C90" s="20"/>
      <c r="D90" s="19"/>
      <c r="E90" s="21"/>
    </row>
    <row r="91" ht="15.75" customHeight="1">
      <c r="A91" s="19"/>
      <c r="B91" s="20"/>
      <c r="C91" s="20"/>
      <c r="D91" s="19"/>
      <c r="E91" s="21"/>
    </row>
    <row r="92" ht="15.75" customHeight="1">
      <c r="A92" s="19"/>
      <c r="B92" s="20"/>
      <c r="C92" s="20"/>
      <c r="D92" s="19"/>
      <c r="E92" s="21"/>
    </row>
    <row r="93" ht="15.75" customHeight="1">
      <c r="A93" s="19"/>
      <c r="B93" s="20"/>
      <c r="C93" s="20"/>
      <c r="D93" s="19"/>
      <c r="E93" s="21"/>
    </row>
    <row r="94" ht="15.75" customHeight="1">
      <c r="A94" s="19"/>
      <c r="B94" s="20"/>
      <c r="C94" s="20"/>
      <c r="D94" s="19"/>
      <c r="E94" s="21"/>
    </row>
    <row r="95" ht="15.75" customHeight="1">
      <c r="A95" s="19"/>
      <c r="B95" s="20"/>
      <c r="C95" s="20"/>
      <c r="D95" s="19"/>
      <c r="E95" s="21"/>
    </row>
    <row r="96" ht="15.75" customHeight="1">
      <c r="A96" s="19"/>
      <c r="B96" s="20"/>
      <c r="C96" s="20"/>
      <c r="D96" s="19"/>
      <c r="E96" s="21"/>
    </row>
    <row r="97" ht="15.75" customHeight="1">
      <c r="A97" s="19"/>
      <c r="B97" s="20"/>
      <c r="C97" s="20"/>
      <c r="D97" s="19"/>
      <c r="E97" s="21"/>
    </row>
    <row r="98" ht="15.75" customHeight="1">
      <c r="A98" s="19"/>
      <c r="B98" s="20"/>
      <c r="C98" s="20"/>
      <c r="D98" s="19"/>
      <c r="E98" s="21"/>
    </row>
    <row r="99" ht="15.75" customHeight="1">
      <c r="A99" s="19"/>
      <c r="B99" s="20"/>
      <c r="C99" s="20"/>
      <c r="D99" s="19"/>
      <c r="E99" s="21"/>
    </row>
    <row r="100" ht="15.75" customHeight="1">
      <c r="A100" s="19"/>
      <c r="B100" s="20"/>
      <c r="C100" s="20"/>
      <c r="D100" s="19"/>
      <c r="E100" s="21"/>
    </row>
    <row r="101" ht="15.75" customHeight="1">
      <c r="A101" s="19"/>
      <c r="B101" s="20"/>
      <c r="C101" s="23"/>
      <c r="D101" s="19"/>
      <c r="E101" s="21"/>
    </row>
    <row r="102" ht="15.75" customHeight="1">
      <c r="A102" s="19"/>
      <c r="B102" s="20"/>
      <c r="C102" s="20"/>
      <c r="D102" s="19"/>
      <c r="E102" s="21"/>
    </row>
    <row r="103" ht="15.75" customHeight="1">
      <c r="A103" s="19"/>
      <c r="B103" s="20"/>
      <c r="C103" s="20"/>
      <c r="D103" s="19"/>
      <c r="E103" s="21"/>
    </row>
    <row r="104" ht="15.75" customHeight="1">
      <c r="A104" s="19"/>
      <c r="B104" s="20"/>
      <c r="C104" s="20"/>
      <c r="D104" s="19"/>
      <c r="E104" s="21"/>
    </row>
    <row r="105" ht="15.75" customHeight="1">
      <c r="A105" s="19"/>
      <c r="B105" s="20"/>
      <c r="C105" s="20"/>
      <c r="D105" s="19"/>
      <c r="E105" s="21"/>
    </row>
    <row r="106" ht="15.75" customHeight="1">
      <c r="A106" s="19"/>
      <c r="B106" s="20"/>
      <c r="C106" s="20"/>
      <c r="D106" s="19"/>
      <c r="E106" s="21"/>
    </row>
    <row r="107" ht="15.75" customHeight="1">
      <c r="A107" s="19"/>
      <c r="B107" s="20"/>
      <c r="C107" s="20"/>
      <c r="D107" s="19"/>
      <c r="E107" s="21"/>
    </row>
    <row r="108" ht="15.75" customHeight="1">
      <c r="A108" s="19"/>
      <c r="B108" s="20"/>
      <c r="C108" s="20"/>
      <c r="D108" s="19"/>
      <c r="E108" s="21"/>
    </row>
    <row r="109" ht="15.75" customHeight="1">
      <c r="A109" s="19"/>
      <c r="B109" s="20"/>
      <c r="C109" s="20"/>
      <c r="D109" s="19"/>
      <c r="E109" s="21"/>
    </row>
    <row r="110" ht="15.75" customHeight="1">
      <c r="A110" s="19"/>
      <c r="B110" s="20"/>
      <c r="C110" s="20"/>
      <c r="D110" s="19"/>
      <c r="E110" s="21"/>
    </row>
    <row r="111" ht="15.75" customHeight="1">
      <c r="A111" s="19"/>
      <c r="B111" s="20"/>
      <c r="C111" s="20"/>
      <c r="D111" s="19"/>
      <c r="E111" s="21"/>
    </row>
    <row r="112" ht="15.75" customHeight="1">
      <c r="A112" s="19"/>
      <c r="B112" s="20"/>
      <c r="C112" s="20"/>
      <c r="D112" s="19"/>
      <c r="E112" s="21"/>
    </row>
    <row r="113" ht="15.75" customHeight="1">
      <c r="A113" s="19"/>
      <c r="B113" s="20"/>
      <c r="C113" s="20"/>
      <c r="D113" s="19"/>
      <c r="E113" s="21"/>
    </row>
    <row r="114" ht="15.75" customHeight="1">
      <c r="A114" s="19"/>
      <c r="B114" s="20"/>
      <c r="C114" s="20"/>
      <c r="D114" s="19"/>
      <c r="E114" s="21"/>
    </row>
    <row r="115" ht="15.75" customHeight="1">
      <c r="A115" s="19"/>
      <c r="B115" s="20"/>
      <c r="C115" s="20"/>
      <c r="D115" s="19"/>
      <c r="E115" s="21"/>
    </row>
    <row r="116" ht="15.75" customHeight="1">
      <c r="A116" s="19"/>
      <c r="B116" s="20"/>
      <c r="C116" s="20"/>
      <c r="D116" s="19"/>
      <c r="E116" s="21"/>
    </row>
    <row r="117" ht="15.75" customHeight="1">
      <c r="A117" s="19"/>
      <c r="B117" s="20"/>
      <c r="C117" s="20"/>
      <c r="D117" s="19"/>
      <c r="E117" s="21"/>
    </row>
    <row r="118" ht="15.75" customHeight="1">
      <c r="A118" s="19"/>
      <c r="B118" s="20"/>
      <c r="C118" s="20"/>
      <c r="D118" s="19"/>
      <c r="E118" s="21"/>
    </row>
    <row r="119" ht="15.75" customHeight="1">
      <c r="A119" s="19"/>
      <c r="B119" s="20"/>
      <c r="C119" s="20"/>
      <c r="D119" s="19"/>
      <c r="E119" s="21"/>
    </row>
    <row r="120" ht="15.75" customHeight="1">
      <c r="A120" s="19"/>
      <c r="B120" s="20"/>
      <c r="C120" s="20"/>
      <c r="D120" s="19"/>
      <c r="E120" s="21"/>
    </row>
    <row r="121" ht="15.75" customHeight="1">
      <c r="A121" s="19"/>
      <c r="B121" s="20"/>
      <c r="C121" s="20"/>
      <c r="D121" s="19"/>
      <c r="E121" s="21"/>
    </row>
    <row r="122" ht="15.75" customHeight="1">
      <c r="A122" s="19"/>
      <c r="B122" s="20"/>
      <c r="C122" s="20"/>
      <c r="D122" s="19"/>
      <c r="E122" s="21"/>
    </row>
    <row r="123" ht="15.75" customHeight="1">
      <c r="A123" s="19"/>
      <c r="B123" s="20"/>
      <c r="C123" s="20"/>
      <c r="D123" s="19"/>
      <c r="E123" s="21"/>
    </row>
    <row r="124" ht="15.75" customHeight="1">
      <c r="A124" s="19"/>
      <c r="B124" s="20"/>
      <c r="C124" s="20"/>
      <c r="D124" s="19"/>
      <c r="E124" s="21"/>
    </row>
    <row r="125" ht="15.75" customHeight="1">
      <c r="A125" s="19"/>
      <c r="B125" s="20"/>
      <c r="C125" s="20"/>
      <c r="D125" s="19"/>
      <c r="E125" s="21"/>
    </row>
    <row r="126" ht="15.75" customHeight="1">
      <c r="A126" s="19"/>
      <c r="B126" s="20"/>
      <c r="C126" s="20"/>
      <c r="D126" s="19"/>
      <c r="E126" s="21"/>
    </row>
    <row r="127" ht="15.75" customHeight="1">
      <c r="A127" s="19"/>
      <c r="B127" s="20"/>
      <c r="C127" s="20"/>
      <c r="D127" s="19"/>
      <c r="E127" s="21"/>
    </row>
    <row r="128" ht="15.75" customHeight="1">
      <c r="A128" s="19"/>
      <c r="B128" s="20"/>
      <c r="C128" s="20"/>
      <c r="D128" s="19"/>
      <c r="E128" s="21"/>
    </row>
    <row r="129" ht="15.75" customHeight="1">
      <c r="A129" s="19"/>
      <c r="B129" s="20"/>
      <c r="C129" s="20"/>
      <c r="D129" s="19"/>
      <c r="E129" s="21"/>
    </row>
    <row r="130" ht="15.75" customHeight="1">
      <c r="A130" s="19"/>
      <c r="B130" s="20"/>
      <c r="C130" s="20"/>
      <c r="D130" s="19"/>
      <c r="E130" s="21"/>
    </row>
    <row r="131" ht="15.75" customHeight="1">
      <c r="A131" s="19"/>
      <c r="B131" s="20"/>
      <c r="C131" s="20"/>
      <c r="D131" s="19"/>
      <c r="E131" s="21"/>
    </row>
    <row r="132" ht="15.75" customHeight="1">
      <c r="A132" s="19"/>
      <c r="B132" s="20"/>
      <c r="C132" s="20"/>
      <c r="D132" s="19"/>
      <c r="E132" s="21"/>
    </row>
    <row r="133" ht="15.75" customHeight="1">
      <c r="A133" s="19"/>
      <c r="B133" s="20"/>
      <c r="C133" s="20"/>
      <c r="D133" s="19"/>
      <c r="E133" s="21"/>
    </row>
    <row r="134" ht="15.75" customHeight="1">
      <c r="A134" s="19"/>
      <c r="B134" s="20"/>
      <c r="C134" s="20"/>
      <c r="D134" s="19"/>
      <c r="E134" s="21"/>
    </row>
    <row r="135" ht="15.75" customHeight="1">
      <c r="A135" s="22"/>
      <c r="B135" s="20"/>
      <c r="C135" s="20"/>
      <c r="D135" s="19"/>
      <c r="E135" s="21"/>
    </row>
    <row r="136" ht="15.75" customHeight="1">
      <c r="A136" s="19"/>
      <c r="B136" s="20"/>
      <c r="C136" s="20"/>
      <c r="D136" s="19"/>
      <c r="E136" s="21"/>
    </row>
    <row r="137" ht="15.75" customHeight="1">
      <c r="A137" s="19"/>
      <c r="B137" s="20"/>
      <c r="C137" s="20"/>
      <c r="D137" s="19"/>
      <c r="E137" s="21"/>
    </row>
    <row r="138" ht="15.75" customHeight="1">
      <c r="A138" s="19"/>
      <c r="B138" s="20"/>
      <c r="C138" s="20"/>
      <c r="D138" s="19"/>
      <c r="E138" s="21"/>
    </row>
    <row r="139" ht="15.75" customHeight="1">
      <c r="A139" s="19"/>
      <c r="B139" s="20"/>
      <c r="C139" s="20"/>
      <c r="D139" s="19"/>
      <c r="E139" s="21"/>
    </row>
    <row r="140" ht="15.75" customHeight="1">
      <c r="A140" s="19"/>
      <c r="B140" s="20"/>
      <c r="C140" s="20"/>
      <c r="D140" s="19"/>
      <c r="E140" s="21"/>
    </row>
    <row r="141" ht="15.75" customHeight="1">
      <c r="A141" s="19"/>
      <c r="B141" s="20"/>
      <c r="C141" s="20"/>
      <c r="D141" s="19"/>
      <c r="E141" s="21"/>
    </row>
    <row r="142" ht="15.75" customHeight="1">
      <c r="A142" s="24"/>
      <c r="B142" s="25"/>
      <c r="C142" s="25"/>
      <c r="D142" s="24"/>
      <c r="E142" s="26"/>
    </row>
    <row r="143" ht="15.75" customHeight="1">
      <c r="A143" s="24"/>
      <c r="B143" s="25"/>
      <c r="C143" s="25"/>
      <c r="D143" s="24"/>
      <c r="E143" s="26"/>
    </row>
    <row r="144" ht="15.75" customHeight="1">
      <c r="A144" s="24"/>
      <c r="B144" s="25"/>
      <c r="C144" s="25"/>
      <c r="D144" s="24"/>
      <c r="E144" s="26"/>
    </row>
    <row r="145" ht="15.75" customHeight="1">
      <c r="A145" s="24"/>
      <c r="B145" s="25"/>
      <c r="C145" s="25"/>
      <c r="D145" s="24"/>
      <c r="E145" s="26"/>
    </row>
    <row r="146" ht="15.75" customHeight="1">
      <c r="A146" s="24"/>
      <c r="B146" s="25"/>
      <c r="C146" s="25"/>
      <c r="D146" s="24"/>
      <c r="E146" s="26"/>
    </row>
    <row r="147" ht="15.75" customHeight="1">
      <c r="A147" s="24"/>
      <c r="B147" s="25"/>
      <c r="C147" s="25"/>
      <c r="D147" s="24"/>
      <c r="E147" s="26"/>
    </row>
    <row r="148" ht="15.75" customHeight="1">
      <c r="A148" s="24"/>
      <c r="B148" s="25"/>
      <c r="C148" s="25"/>
      <c r="D148" s="24"/>
      <c r="E148" s="26"/>
    </row>
    <row r="149" ht="15.75" customHeight="1">
      <c r="A149" s="24"/>
      <c r="B149" s="25"/>
      <c r="C149" s="25"/>
      <c r="D149" s="24"/>
      <c r="E149" s="26"/>
    </row>
    <row r="150" ht="15.75" customHeight="1">
      <c r="A150" s="24"/>
      <c r="B150" s="25"/>
      <c r="C150" s="25"/>
      <c r="D150" s="24"/>
      <c r="E150" s="26"/>
    </row>
    <row r="151" ht="15.75" customHeight="1">
      <c r="A151" s="24"/>
      <c r="B151" s="25"/>
      <c r="C151" s="25"/>
      <c r="D151" s="24"/>
      <c r="E151" s="26"/>
    </row>
    <row r="152" ht="15.75" customHeight="1">
      <c r="A152" s="24"/>
      <c r="B152" s="25"/>
      <c r="C152" s="25"/>
      <c r="D152" s="24"/>
      <c r="E152" s="26"/>
    </row>
    <row r="153" ht="15.75" customHeight="1">
      <c r="A153" s="24"/>
      <c r="B153" s="25"/>
      <c r="C153" s="25"/>
      <c r="D153" s="24"/>
      <c r="E153" s="26"/>
    </row>
    <row r="154" ht="15.75" customHeight="1">
      <c r="A154" s="24"/>
      <c r="B154" s="25"/>
      <c r="C154" s="25"/>
      <c r="D154" s="24"/>
      <c r="E154" s="26"/>
    </row>
    <row r="155" ht="15.75" customHeight="1">
      <c r="A155" s="24"/>
      <c r="B155" s="25"/>
      <c r="C155" s="25"/>
      <c r="D155" s="24"/>
      <c r="E155" s="26"/>
    </row>
    <row r="156" ht="15.75" customHeight="1">
      <c r="A156" s="24"/>
      <c r="B156" s="25"/>
      <c r="C156" s="25"/>
      <c r="D156" s="24"/>
      <c r="E156" s="26"/>
    </row>
    <row r="157" ht="15.75" customHeight="1">
      <c r="A157" s="24"/>
      <c r="B157" s="25"/>
      <c r="C157" s="25"/>
      <c r="D157" s="24"/>
      <c r="E157" s="26"/>
    </row>
    <row r="158" ht="15.75" customHeight="1">
      <c r="A158" s="24"/>
      <c r="B158" s="25"/>
      <c r="C158" s="25"/>
      <c r="D158" s="24"/>
      <c r="E158" s="26"/>
    </row>
    <row r="159" ht="15.75" customHeight="1">
      <c r="A159" s="24"/>
      <c r="B159" s="25"/>
      <c r="C159" s="25"/>
      <c r="D159" s="24"/>
      <c r="E159" s="26"/>
    </row>
    <row r="160" ht="15.75" customHeight="1">
      <c r="A160" s="24"/>
      <c r="B160" s="25"/>
      <c r="C160" s="25"/>
      <c r="D160" s="24"/>
      <c r="E160" s="26"/>
    </row>
    <row r="161" ht="15.75" customHeight="1">
      <c r="A161" s="24"/>
      <c r="B161" s="25"/>
      <c r="C161" s="25"/>
      <c r="D161" s="24"/>
      <c r="E161" s="26"/>
    </row>
    <row r="162" ht="15.75" customHeight="1">
      <c r="A162" s="24"/>
      <c r="B162" s="25"/>
      <c r="C162" s="25"/>
      <c r="D162" s="24"/>
      <c r="E162" s="26"/>
    </row>
    <row r="163" ht="15.75" customHeight="1">
      <c r="A163" s="24"/>
      <c r="B163" s="25"/>
      <c r="C163" s="25"/>
      <c r="D163" s="24"/>
      <c r="E163" s="26"/>
    </row>
    <row r="164" ht="15.75" customHeight="1">
      <c r="A164" s="24"/>
      <c r="B164" s="25"/>
      <c r="C164" s="25"/>
      <c r="D164" s="24"/>
      <c r="E164" s="26"/>
    </row>
    <row r="165" ht="15.75" customHeight="1">
      <c r="A165" s="24"/>
      <c r="B165" s="25"/>
      <c r="C165" s="25"/>
      <c r="D165" s="24"/>
      <c r="E165" s="26"/>
    </row>
    <row r="166" ht="15.75" customHeight="1">
      <c r="A166" s="24"/>
      <c r="B166" s="25"/>
      <c r="C166" s="25"/>
      <c r="D166" s="24"/>
      <c r="E166" s="26"/>
    </row>
    <row r="167" ht="15.75" customHeight="1">
      <c r="A167" s="24"/>
      <c r="B167" s="25"/>
      <c r="C167" s="25"/>
      <c r="D167" s="24"/>
      <c r="E167" s="26"/>
    </row>
    <row r="168" ht="15.75" customHeight="1">
      <c r="A168" s="24"/>
      <c r="B168" s="25"/>
      <c r="C168" s="25"/>
      <c r="D168" s="24"/>
      <c r="E168" s="26"/>
    </row>
    <row r="169" ht="15.75" customHeight="1">
      <c r="A169" s="24"/>
      <c r="B169" s="25"/>
      <c r="C169" s="25"/>
      <c r="D169" s="24"/>
      <c r="E169" s="26"/>
    </row>
    <row r="170" ht="15.75" customHeight="1">
      <c r="A170" s="24"/>
      <c r="B170" s="25"/>
      <c r="C170" s="25"/>
      <c r="D170" s="24"/>
      <c r="E170" s="26"/>
    </row>
    <row r="171" ht="15.75" customHeight="1">
      <c r="A171" s="24"/>
      <c r="B171" s="25"/>
      <c r="C171" s="25"/>
      <c r="D171" s="24"/>
      <c r="E171" s="26"/>
    </row>
    <row r="172" ht="15.75" customHeight="1">
      <c r="A172" s="24"/>
      <c r="B172" s="25"/>
      <c r="C172" s="25"/>
      <c r="D172" s="24"/>
      <c r="E172" s="26"/>
    </row>
    <row r="173" ht="15.75" customHeight="1">
      <c r="A173" s="24"/>
      <c r="B173" s="25"/>
      <c r="C173" s="25"/>
      <c r="D173" s="24"/>
      <c r="E173" s="26"/>
    </row>
    <row r="174" ht="15.75" customHeight="1">
      <c r="A174" s="24"/>
      <c r="B174" s="25"/>
      <c r="C174" s="25"/>
      <c r="D174" s="24"/>
      <c r="E174" s="26"/>
    </row>
    <row r="175" ht="15.75" customHeight="1">
      <c r="A175" s="24"/>
      <c r="B175" s="25"/>
      <c r="C175" s="25"/>
      <c r="D175" s="24"/>
      <c r="E175" s="26"/>
    </row>
    <row r="176" ht="15.75" customHeight="1">
      <c r="A176" s="24"/>
      <c r="B176" s="25"/>
      <c r="C176" s="25"/>
      <c r="D176" s="24"/>
      <c r="E176" s="26"/>
    </row>
    <row r="177" ht="15.75" customHeight="1">
      <c r="A177" s="24"/>
      <c r="B177" s="25"/>
      <c r="C177" s="25"/>
      <c r="D177" s="24"/>
      <c r="E177" s="26"/>
    </row>
    <row r="178" ht="15.75" customHeight="1">
      <c r="A178" s="24"/>
      <c r="B178" s="25"/>
      <c r="C178" s="25"/>
      <c r="D178" s="24"/>
      <c r="E178" s="26"/>
    </row>
    <row r="179" ht="15.75" customHeight="1">
      <c r="A179" s="24"/>
      <c r="B179" s="25"/>
      <c r="C179" s="25"/>
      <c r="D179" s="24"/>
      <c r="E179" s="26"/>
    </row>
    <row r="180" ht="15.75" customHeight="1">
      <c r="A180" s="24"/>
      <c r="B180" s="25"/>
      <c r="C180" s="25"/>
      <c r="D180" s="24"/>
      <c r="E180" s="26"/>
    </row>
    <row r="181" ht="15.75" customHeight="1">
      <c r="A181" s="24"/>
      <c r="B181" s="25"/>
      <c r="C181" s="25"/>
      <c r="D181" s="24"/>
      <c r="E181" s="26"/>
    </row>
    <row r="182" ht="15.75" customHeight="1">
      <c r="A182" s="24"/>
      <c r="B182" s="25"/>
      <c r="C182" s="25"/>
      <c r="D182" s="24"/>
      <c r="E182" s="26"/>
    </row>
    <row r="183" ht="15.75" customHeight="1">
      <c r="A183" s="24"/>
      <c r="B183" s="25"/>
      <c r="C183" s="25"/>
      <c r="D183" s="24"/>
      <c r="E183" s="26"/>
    </row>
    <row r="184" ht="15.75" customHeight="1">
      <c r="A184" s="24"/>
      <c r="B184" s="25"/>
      <c r="C184" s="25"/>
      <c r="D184" s="24"/>
      <c r="E184" s="26"/>
    </row>
    <row r="185" ht="15.75" customHeight="1">
      <c r="A185" s="24"/>
      <c r="B185" s="25"/>
      <c r="C185" s="25"/>
      <c r="D185" s="24"/>
      <c r="E185" s="26"/>
    </row>
    <row r="186" ht="15.75" customHeight="1">
      <c r="A186" s="24"/>
      <c r="B186" s="25"/>
      <c r="C186" s="25"/>
      <c r="D186" s="24"/>
      <c r="E186" s="26"/>
    </row>
    <row r="187" ht="15.75" customHeight="1">
      <c r="A187" s="24"/>
      <c r="B187" s="25"/>
      <c r="C187" s="25"/>
      <c r="D187" s="24"/>
      <c r="E187" s="26"/>
    </row>
    <row r="188" ht="15.75" customHeight="1">
      <c r="A188" s="24"/>
      <c r="B188" s="25"/>
      <c r="C188" s="25"/>
      <c r="D188" s="24"/>
      <c r="E188" s="26"/>
    </row>
    <row r="189" ht="15.75" customHeight="1">
      <c r="A189" s="24"/>
      <c r="B189" s="25"/>
      <c r="C189" s="25"/>
      <c r="D189" s="24"/>
      <c r="E189" s="26"/>
    </row>
    <row r="190" ht="15.75" customHeight="1">
      <c r="A190" s="24"/>
      <c r="B190" s="25"/>
      <c r="C190" s="25"/>
      <c r="D190" s="24"/>
      <c r="E190" s="26"/>
    </row>
    <row r="191" ht="15.75" customHeight="1">
      <c r="A191" s="24"/>
      <c r="B191" s="25"/>
      <c r="C191" s="25"/>
      <c r="D191" s="24"/>
      <c r="E191" s="26"/>
    </row>
    <row r="192" ht="15.75" customHeight="1">
      <c r="A192" s="24"/>
      <c r="B192" s="25"/>
      <c r="C192" s="25"/>
      <c r="D192" s="24"/>
      <c r="E192" s="26"/>
    </row>
    <row r="193" ht="15.75" customHeight="1">
      <c r="A193" s="24"/>
      <c r="B193" s="25"/>
      <c r="C193" s="25"/>
      <c r="D193" s="24"/>
      <c r="E193" s="26"/>
    </row>
    <row r="194" ht="15.75" customHeight="1">
      <c r="A194" s="24"/>
      <c r="B194" s="25"/>
      <c r="C194" s="25"/>
      <c r="D194" s="24"/>
      <c r="E194" s="26"/>
    </row>
    <row r="195" ht="15.75" customHeight="1">
      <c r="A195" s="24"/>
      <c r="B195" s="25"/>
      <c r="C195" s="25"/>
      <c r="D195" s="24"/>
      <c r="E195" s="26"/>
    </row>
    <row r="196" ht="15.75" customHeight="1">
      <c r="A196" s="24"/>
      <c r="B196" s="25"/>
      <c r="C196" s="25"/>
      <c r="D196" s="24"/>
      <c r="E196" s="26"/>
    </row>
    <row r="197" ht="15.75" customHeight="1">
      <c r="A197" s="24"/>
      <c r="B197" s="25"/>
      <c r="C197" s="25"/>
      <c r="D197" s="24"/>
      <c r="E197" s="26"/>
    </row>
    <row r="198" ht="15.75" customHeight="1">
      <c r="A198" s="24"/>
      <c r="B198" s="25"/>
      <c r="C198" s="25"/>
      <c r="D198" s="24"/>
      <c r="E198" s="26"/>
    </row>
    <row r="199" ht="15.75" customHeight="1">
      <c r="A199" s="24"/>
      <c r="B199" s="25"/>
      <c r="C199" s="25"/>
      <c r="D199" s="24"/>
      <c r="E199" s="26"/>
    </row>
    <row r="200" ht="15.75" customHeight="1">
      <c r="A200" s="24"/>
      <c r="B200" s="25"/>
      <c r="C200" s="25"/>
      <c r="D200" s="24"/>
      <c r="E200" s="26"/>
    </row>
    <row r="201" ht="15.75" customHeight="1">
      <c r="A201" s="24"/>
      <c r="B201" s="25"/>
      <c r="C201" s="25"/>
      <c r="D201" s="24"/>
      <c r="E201" s="26"/>
    </row>
    <row r="202" ht="15.75" customHeight="1">
      <c r="A202" s="24"/>
      <c r="B202" s="25"/>
      <c r="C202" s="25"/>
      <c r="D202" s="24"/>
      <c r="E202" s="26"/>
    </row>
    <row r="203" ht="15.75" customHeight="1">
      <c r="A203" s="24"/>
      <c r="B203" s="25"/>
      <c r="C203" s="25"/>
      <c r="D203" s="24"/>
      <c r="E203" s="26"/>
    </row>
    <row r="204" ht="15.75" customHeight="1">
      <c r="A204" s="24"/>
      <c r="B204" s="25"/>
      <c r="C204" s="25"/>
      <c r="D204" s="24"/>
      <c r="E204" s="26"/>
    </row>
    <row r="205" ht="15.75" customHeight="1">
      <c r="A205" s="24"/>
      <c r="B205" s="25"/>
      <c r="C205" s="25"/>
      <c r="D205" s="24"/>
      <c r="E205" s="26"/>
    </row>
    <row r="206" ht="15.75" customHeight="1">
      <c r="A206" s="24"/>
      <c r="B206" s="25"/>
      <c r="C206" s="25"/>
      <c r="D206" s="24"/>
      <c r="E206" s="26"/>
    </row>
    <row r="207" ht="15.75" customHeight="1">
      <c r="A207" s="24"/>
      <c r="B207" s="25"/>
      <c r="C207" s="25"/>
      <c r="D207" s="24"/>
      <c r="E207" s="26"/>
    </row>
    <row r="208" ht="15.75" customHeight="1">
      <c r="A208" s="24"/>
      <c r="B208" s="25"/>
      <c r="C208" s="25"/>
      <c r="D208" s="24"/>
      <c r="E208" s="26"/>
    </row>
    <row r="209" ht="15.75" customHeight="1">
      <c r="A209" s="24"/>
      <c r="B209" s="25"/>
      <c r="C209" s="25"/>
      <c r="D209" s="24"/>
      <c r="E209" s="26"/>
    </row>
    <row r="210" ht="15.75" customHeight="1">
      <c r="A210" s="24"/>
      <c r="B210" s="25"/>
      <c r="C210" s="25"/>
      <c r="D210" s="24"/>
      <c r="E210" s="26"/>
    </row>
    <row r="211" ht="15.75" customHeight="1">
      <c r="A211" s="24"/>
      <c r="B211" s="25"/>
      <c r="C211" s="25"/>
      <c r="D211" s="24"/>
      <c r="E211" s="26"/>
    </row>
    <row r="212" ht="15.75" customHeight="1">
      <c r="A212" s="24"/>
      <c r="B212" s="25"/>
      <c r="C212" s="25"/>
      <c r="D212" s="24"/>
      <c r="E212" s="26"/>
    </row>
    <row r="213" ht="15.75" customHeight="1">
      <c r="A213" s="24"/>
      <c r="B213" s="25"/>
      <c r="C213" s="25"/>
      <c r="D213" s="24"/>
      <c r="E213" s="26"/>
    </row>
    <row r="214" ht="15.75" customHeight="1">
      <c r="A214" s="24"/>
      <c r="B214" s="25"/>
      <c r="C214" s="25"/>
      <c r="D214" s="24"/>
      <c r="E214" s="26"/>
    </row>
    <row r="215" ht="15.75" customHeight="1">
      <c r="A215" s="24"/>
      <c r="B215" s="25"/>
      <c r="C215" s="25"/>
      <c r="D215" s="24"/>
      <c r="E215" s="26"/>
    </row>
    <row r="216" ht="15.75" customHeight="1">
      <c r="A216" s="24"/>
      <c r="B216" s="25"/>
      <c r="C216" s="25"/>
      <c r="D216" s="24"/>
      <c r="E216" s="26"/>
    </row>
    <row r="217" ht="15.75" customHeight="1">
      <c r="A217" s="24"/>
      <c r="B217" s="25"/>
      <c r="C217" s="25"/>
      <c r="D217" s="24"/>
      <c r="E217" s="26"/>
    </row>
    <row r="218" ht="15.75" customHeight="1">
      <c r="A218" s="24"/>
      <c r="B218" s="25"/>
      <c r="C218" s="25"/>
      <c r="D218" s="24"/>
      <c r="E218" s="26"/>
    </row>
    <row r="219" ht="15.75" customHeight="1">
      <c r="A219" s="24"/>
      <c r="B219" s="25"/>
      <c r="C219" s="25"/>
      <c r="D219" s="24"/>
      <c r="E219" s="26"/>
    </row>
    <row r="220" ht="15.75" customHeight="1">
      <c r="A220" s="24"/>
      <c r="B220" s="25"/>
      <c r="C220" s="25"/>
      <c r="D220" s="24"/>
      <c r="E220" s="26"/>
    </row>
    <row r="221" ht="15.75" customHeight="1">
      <c r="A221" s="24"/>
      <c r="B221" s="25"/>
      <c r="C221" s="25"/>
      <c r="D221" s="24"/>
      <c r="E221" s="26"/>
    </row>
    <row r="222" ht="15.75" customHeight="1">
      <c r="A222" s="24"/>
      <c r="B222" s="25"/>
      <c r="C222" s="25"/>
      <c r="D222" s="24"/>
      <c r="E222" s="26"/>
    </row>
    <row r="223" ht="15.75" customHeight="1">
      <c r="A223" s="24"/>
      <c r="B223" s="25"/>
      <c r="C223" s="25"/>
      <c r="D223" s="24"/>
      <c r="E223" s="26"/>
    </row>
    <row r="224" ht="15.75" customHeight="1">
      <c r="A224" s="24"/>
      <c r="B224" s="25"/>
      <c r="C224" s="25"/>
      <c r="D224" s="24"/>
      <c r="E224" s="26"/>
    </row>
    <row r="225" ht="15.75" customHeight="1">
      <c r="A225" s="24"/>
      <c r="B225" s="25"/>
      <c r="C225" s="25"/>
      <c r="D225" s="24"/>
      <c r="E225" s="26"/>
    </row>
    <row r="226" ht="15.75" customHeight="1">
      <c r="A226" s="24"/>
      <c r="B226" s="25"/>
      <c r="C226" s="25"/>
      <c r="D226" s="24"/>
      <c r="E226" s="26"/>
    </row>
    <row r="227" ht="15.75" customHeight="1">
      <c r="A227" s="24"/>
      <c r="B227" s="25"/>
      <c r="C227" s="25"/>
      <c r="D227" s="24"/>
      <c r="E227" s="26"/>
    </row>
    <row r="228" ht="15.75" customHeight="1">
      <c r="A228" s="24"/>
      <c r="B228" s="25"/>
      <c r="C228" s="25"/>
      <c r="D228" s="24"/>
      <c r="E228" s="26"/>
    </row>
    <row r="229" ht="15.75" customHeight="1">
      <c r="A229" s="24"/>
      <c r="B229" s="25"/>
      <c r="C229" s="25"/>
      <c r="D229" s="24"/>
      <c r="E229" s="26"/>
    </row>
    <row r="230" ht="15.75" customHeight="1">
      <c r="A230" s="24"/>
      <c r="B230" s="25"/>
      <c r="C230" s="25"/>
      <c r="D230" s="24"/>
      <c r="E230" s="26"/>
    </row>
    <row r="231" ht="15.75" customHeight="1">
      <c r="A231" s="24"/>
      <c r="B231" s="25"/>
      <c r="C231" s="25"/>
      <c r="D231" s="24"/>
      <c r="E231" s="26"/>
    </row>
    <row r="232" ht="15.75" customHeight="1">
      <c r="A232" s="24"/>
      <c r="B232" s="25"/>
      <c r="C232" s="25"/>
      <c r="D232" s="24"/>
      <c r="E232" s="26"/>
    </row>
    <row r="233" ht="15.75" customHeight="1">
      <c r="A233" s="24"/>
      <c r="B233" s="25"/>
      <c r="C233" s="25"/>
      <c r="D233" s="24"/>
      <c r="E233" s="26"/>
    </row>
    <row r="234" ht="15.75" customHeight="1">
      <c r="A234" s="24"/>
      <c r="B234" s="25"/>
      <c r="C234" s="25"/>
      <c r="D234" s="24"/>
      <c r="E234" s="26"/>
    </row>
    <row r="235" ht="15.75" customHeight="1">
      <c r="A235" s="24"/>
      <c r="B235" s="25"/>
      <c r="C235" s="25"/>
      <c r="D235" s="24"/>
      <c r="E235" s="26"/>
    </row>
    <row r="236" ht="15.75" customHeight="1">
      <c r="A236" s="24"/>
      <c r="B236" s="25"/>
      <c r="C236" s="25"/>
      <c r="D236" s="24"/>
      <c r="E236" s="26"/>
    </row>
    <row r="237" ht="15.75" customHeight="1">
      <c r="A237" s="24"/>
      <c r="B237" s="25"/>
      <c r="C237" s="25"/>
      <c r="D237" s="24"/>
      <c r="E237" s="26"/>
    </row>
    <row r="238" ht="15.75" customHeight="1">
      <c r="A238" s="24"/>
      <c r="B238" s="25"/>
      <c r="C238" s="25"/>
      <c r="D238" s="24"/>
      <c r="E238" s="26"/>
    </row>
    <row r="239" ht="15.75" customHeight="1">
      <c r="A239" s="24"/>
      <c r="B239" s="25"/>
      <c r="C239" s="25"/>
      <c r="D239" s="24"/>
      <c r="E239" s="26"/>
    </row>
    <row r="240" ht="15.75" customHeight="1">
      <c r="A240" s="24"/>
      <c r="B240" s="25"/>
      <c r="C240" s="25"/>
      <c r="D240" s="24"/>
      <c r="E240" s="26"/>
    </row>
    <row r="241" ht="15.75" customHeight="1">
      <c r="A241" s="24"/>
      <c r="B241" s="25"/>
      <c r="C241" s="25"/>
      <c r="D241" s="24"/>
      <c r="E241" s="26"/>
    </row>
    <row r="242" ht="15.75" customHeight="1">
      <c r="A242" s="24"/>
      <c r="B242" s="25"/>
      <c r="C242" s="25"/>
      <c r="D242" s="24"/>
      <c r="E242" s="26"/>
    </row>
    <row r="243" ht="15.75" customHeight="1">
      <c r="A243" s="24"/>
      <c r="B243" s="25"/>
      <c r="C243" s="25"/>
      <c r="D243" s="24"/>
      <c r="E243" s="26"/>
    </row>
    <row r="244" ht="15.75" customHeight="1">
      <c r="A244" s="24"/>
      <c r="B244" s="25"/>
      <c r="C244" s="25"/>
      <c r="D244" s="24"/>
      <c r="E244" s="26"/>
    </row>
    <row r="245" ht="15.75" customHeight="1">
      <c r="A245" s="24"/>
      <c r="B245" s="25"/>
      <c r="C245" s="25"/>
      <c r="D245" s="24"/>
      <c r="E245" s="26"/>
    </row>
    <row r="246" ht="15.75" customHeight="1">
      <c r="A246" s="24"/>
      <c r="B246" s="25"/>
      <c r="C246" s="25"/>
      <c r="D246" s="24"/>
      <c r="E246" s="26"/>
    </row>
    <row r="247" ht="15.75" customHeight="1">
      <c r="A247" s="24"/>
      <c r="B247" s="25"/>
      <c r="C247" s="25"/>
      <c r="D247" s="24"/>
      <c r="E247" s="26"/>
    </row>
    <row r="248" ht="15.75" customHeight="1">
      <c r="A248" s="24"/>
      <c r="B248" s="25"/>
      <c r="C248" s="25"/>
      <c r="D248" s="24"/>
      <c r="E248" s="26"/>
    </row>
    <row r="249" ht="15.75" customHeight="1">
      <c r="A249" s="24"/>
      <c r="B249" s="25"/>
      <c r="C249" s="25"/>
      <c r="D249" s="24"/>
      <c r="E249" s="26"/>
    </row>
    <row r="250" ht="15.75" customHeight="1">
      <c r="A250" s="24"/>
      <c r="B250" s="25"/>
      <c r="C250" s="25"/>
      <c r="D250" s="24"/>
      <c r="E250" s="26"/>
    </row>
    <row r="251" ht="15.75" customHeight="1">
      <c r="A251" s="24"/>
      <c r="B251" s="25"/>
      <c r="C251" s="25"/>
      <c r="D251" s="24"/>
      <c r="E251" s="26"/>
    </row>
    <row r="252" ht="15.75" customHeight="1">
      <c r="A252" s="24"/>
      <c r="B252" s="25"/>
      <c r="C252" s="25"/>
      <c r="D252" s="24"/>
      <c r="E252" s="26"/>
    </row>
    <row r="253" ht="15.75" customHeight="1">
      <c r="A253" s="24"/>
      <c r="B253" s="25"/>
      <c r="C253" s="25"/>
      <c r="D253" s="24"/>
      <c r="E253" s="26"/>
    </row>
    <row r="254" ht="15.75" customHeight="1">
      <c r="A254" s="24"/>
      <c r="B254" s="25"/>
      <c r="C254" s="25"/>
      <c r="D254" s="24"/>
      <c r="E254" s="26"/>
    </row>
    <row r="255" ht="15.75" customHeight="1">
      <c r="A255" s="24"/>
      <c r="B255" s="25"/>
      <c r="C255" s="25"/>
      <c r="D255" s="24"/>
      <c r="E255" s="26"/>
    </row>
    <row r="256" ht="15.75" customHeight="1">
      <c r="A256" s="24"/>
      <c r="B256" s="25"/>
      <c r="C256" s="25"/>
      <c r="D256" s="24"/>
      <c r="E256" s="26"/>
    </row>
    <row r="257" ht="15.75" customHeight="1">
      <c r="A257" s="24"/>
      <c r="B257" s="25"/>
      <c r="C257" s="25"/>
      <c r="D257" s="24"/>
      <c r="E257" s="26"/>
    </row>
    <row r="258" ht="15.75" customHeight="1">
      <c r="A258" s="24"/>
      <c r="B258" s="25"/>
      <c r="C258" s="25"/>
      <c r="D258" s="24"/>
      <c r="E258" s="26"/>
    </row>
    <row r="259" ht="15.75" customHeight="1">
      <c r="A259" s="24"/>
      <c r="B259" s="25"/>
      <c r="C259" s="25"/>
      <c r="D259" s="24"/>
      <c r="E259" s="26"/>
    </row>
    <row r="260" ht="15.75" customHeight="1">
      <c r="A260" s="24"/>
      <c r="B260" s="25"/>
      <c r="C260" s="25"/>
      <c r="D260" s="24"/>
      <c r="E260" s="26"/>
    </row>
    <row r="261" ht="15.75" customHeight="1">
      <c r="A261" s="24"/>
      <c r="B261" s="25"/>
      <c r="C261" s="25"/>
      <c r="D261" s="24"/>
      <c r="E261" s="26"/>
    </row>
    <row r="262" ht="15.75" customHeight="1">
      <c r="A262" s="24"/>
      <c r="B262" s="25"/>
      <c r="C262" s="25"/>
      <c r="D262" s="24"/>
      <c r="E262" s="26"/>
    </row>
    <row r="263" ht="15.75" customHeight="1">
      <c r="A263" s="24"/>
      <c r="B263" s="25"/>
      <c r="C263" s="25"/>
      <c r="D263" s="24"/>
      <c r="E263" s="26"/>
    </row>
    <row r="264" ht="15.75" customHeight="1">
      <c r="A264" s="24"/>
      <c r="B264" s="25"/>
      <c r="C264" s="25"/>
      <c r="D264" s="24"/>
      <c r="E264" s="26"/>
    </row>
    <row r="265" ht="15.75" customHeight="1">
      <c r="A265" s="24"/>
      <c r="B265" s="25"/>
      <c r="C265" s="25"/>
      <c r="D265" s="24"/>
      <c r="E265" s="26"/>
    </row>
    <row r="266" ht="15.75" customHeight="1">
      <c r="A266" s="24"/>
      <c r="B266" s="25"/>
      <c r="C266" s="25"/>
      <c r="D266" s="24"/>
      <c r="E266" s="26"/>
    </row>
    <row r="267" ht="15.75" customHeight="1">
      <c r="A267" s="24"/>
      <c r="B267" s="25"/>
      <c r="C267" s="25"/>
      <c r="D267" s="24"/>
      <c r="E267" s="26"/>
    </row>
    <row r="268" ht="15.75" customHeight="1">
      <c r="A268" s="24"/>
      <c r="B268" s="25"/>
      <c r="C268" s="25"/>
      <c r="D268" s="24"/>
      <c r="E268" s="26"/>
    </row>
    <row r="269" ht="15.75" customHeight="1">
      <c r="A269" s="24"/>
      <c r="B269" s="25"/>
      <c r="C269" s="25"/>
      <c r="D269" s="24"/>
      <c r="E269" s="26"/>
    </row>
    <row r="270" ht="15.75" customHeight="1">
      <c r="A270" s="24"/>
      <c r="B270" s="25"/>
      <c r="C270" s="25"/>
      <c r="D270" s="24"/>
      <c r="E270" s="26"/>
    </row>
    <row r="271" ht="15.75" customHeight="1">
      <c r="A271" s="24"/>
      <c r="B271" s="25"/>
      <c r="C271" s="25"/>
      <c r="D271" s="24"/>
      <c r="E271" s="26"/>
    </row>
    <row r="272" ht="15.75" customHeight="1">
      <c r="A272" s="24"/>
      <c r="B272" s="25"/>
      <c r="C272" s="25"/>
      <c r="D272" s="24"/>
      <c r="E272" s="26"/>
    </row>
    <row r="273" ht="15.75" customHeight="1">
      <c r="A273" s="24"/>
      <c r="B273" s="25"/>
      <c r="C273" s="25"/>
      <c r="D273" s="24"/>
      <c r="E273" s="26"/>
    </row>
    <row r="274" ht="15.75" customHeight="1">
      <c r="A274" s="24"/>
      <c r="B274" s="25"/>
      <c r="C274" s="25"/>
      <c r="D274" s="24"/>
      <c r="E274" s="26"/>
    </row>
    <row r="275" ht="15.75" customHeight="1">
      <c r="A275" s="24"/>
      <c r="B275" s="25"/>
      <c r="C275" s="25"/>
      <c r="D275" s="24"/>
      <c r="E275" s="26"/>
    </row>
    <row r="276" ht="15.75" customHeight="1">
      <c r="A276" s="24"/>
      <c r="B276" s="25"/>
      <c r="C276" s="25"/>
      <c r="D276" s="24"/>
      <c r="E276" s="26"/>
    </row>
    <row r="277" ht="15.75" customHeight="1">
      <c r="A277" s="24"/>
      <c r="B277" s="25"/>
      <c r="C277" s="25"/>
      <c r="D277" s="24"/>
      <c r="E277" s="26"/>
    </row>
    <row r="278" ht="15.75" customHeight="1">
      <c r="A278" s="24"/>
      <c r="B278" s="25"/>
      <c r="C278" s="25"/>
      <c r="D278" s="24"/>
      <c r="E278" s="26"/>
    </row>
    <row r="279" ht="15.75" customHeight="1">
      <c r="A279" s="24"/>
      <c r="B279" s="25"/>
      <c r="C279" s="25"/>
      <c r="D279" s="24"/>
      <c r="E279" s="26"/>
    </row>
    <row r="280" ht="15.75" customHeight="1">
      <c r="A280" s="24"/>
      <c r="B280" s="25"/>
      <c r="C280" s="25"/>
      <c r="D280" s="24"/>
      <c r="E280" s="26"/>
    </row>
    <row r="281" ht="15.75" customHeight="1">
      <c r="A281" s="24"/>
      <c r="B281" s="25"/>
      <c r="C281" s="25"/>
      <c r="D281" s="24"/>
      <c r="E281" s="26"/>
    </row>
    <row r="282" ht="15.75" customHeight="1">
      <c r="A282" s="24"/>
      <c r="B282" s="25"/>
      <c r="C282" s="25"/>
      <c r="D282" s="24"/>
      <c r="E282" s="26"/>
    </row>
    <row r="283" ht="15.75" customHeight="1">
      <c r="A283" s="24"/>
      <c r="B283" s="25"/>
      <c r="C283" s="25"/>
      <c r="D283" s="24"/>
      <c r="E283" s="26"/>
    </row>
    <row r="284" ht="15.75" customHeight="1">
      <c r="A284" s="24"/>
      <c r="B284" s="25"/>
      <c r="C284" s="25"/>
      <c r="D284" s="24"/>
      <c r="E284" s="26"/>
    </row>
    <row r="285" ht="15.75" customHeight="1">
      <c r="A285" s="24"/>
      <c r="B285" s="25"/>
      <c r="C285" s="25"/>
      <c r="D285" s="24"/>
      <c r="E285" s="26"/>
    </row>
    <row r="286" ht="15.75" customHeight="1">
      <c r="A286" s="24"/>
      <c r="B286" s="25"/>
      <c r="C286" s="25"/>
      <c r="D286" s="24"/>
      <c r="E286" s="26"/>
    </row>
    <row r="287" ht="15.75" customHeight="1">
      <c r="A287" s="24"/>
      <c r="B287" s="25"/>
      <c r="C287" s="25"/>
      <c r="D287" s="24"/>
      <c r="E287" s="26"/>
    </row>
    <row r="288" ht="15.75" customHeight="1">
      <c r="A288" s="24"/>
      <c r="B288" s="25"/>
      <c r="C288" s="25"/>
      <c r="D288" s="24"/>
      <c r="E288" s="26"/>
    </row>
    <row r="289" ht="15.75" customHeight="1">
      <c r="A289" s="24"/>
      <c r="B289" s="25"/>
      <c r="C289" s="25"/>
      <c r="D289" s="24"/>
      <c r="E289" s="26"/>
    </row>
    <row r="290" ht="15.75" customHeight="1">
      <c r="A290" s="24"/>
      <c r="B290" s="25"/>
      <c r="C290" s="25"/>
      <c r="D290" s="24"/>
      <c r="E290" s="26"/>
    </row>
    <row r="291" ht="15.75" customHeight="1">
      <c r="A291" s="24"/>
      <c r="B291" s="25"/>
      <c r="C291" s="25"/>
      <c r="D291" s="24"/>
      <c r="E291" s="26"/>
    </row>
    <row r="292" ht="15.75" customHeight="1">
      <c r="A292" s="24"/>
      <c r="B292" s="25"/>
      <c r="C292" s="25"/>
      <c r="D292" s="24"/>
      <c r="E292" s="26"/>
    </row>
    <row r="293" ht="15.75" customHeight="1">
      <c r="A293" s="24"/>
      <c r="B293" s="25"/>
      <c r="C293" s="25"/>
      <c r="D293" s="24"/>
      <c r="E293" s="26"/>
    </row>
    <row r="294" ht="15.75" customHeight="1">
      <c r="A294" s="24"/>
      <c r="B294" s="25"/>
      <c r="C294" s="25"/>
      <c r="D294" s="24"/>
      <c r="E294" s="26"/>
    </row>
    <row r="295" ht="15.75" customHeight="1">
      <c r="A295" s="24"/>
      <c r="B295" s="25"/>
      <c r="C295" s="25"/>
      <c r="D295" s="24"/>
      <c r="E295" s="26"/>
    </row>
    <row r="296" ht="15.75" customHeight="1">
      <c r="A296" s="24"/>
      <c r="B296" s="25"/>
      <c r="C296" s="25"/>
      <c r="D296" s="24"/>
      <c r="E296" s="26"/>
    </row>
    <row r="297" ht="15.75" customHeight="1">
      <c r="A297" s="24"/>
      <c r="B297" s="25"/>
      <c r="C297" s="25"/>
      <c r="D297" s="24"/>
      <c r="E297" s="26"/>
    </row>
    <row r="298" ht="15.75" customHeight="1">
      <c r="A298" s="24"/>
      <c r="B298" s="25"/>
      <c r="C298" s="25"/>
      <c r="D298" s="24"/>
      <c r="E298" s="26"/>
    </row>
    <row r="299" ht="15.75" customHeight="1">
      <c r="A299" s="24"/>
      <c r="B299" s="25"/>
      <c r="C299" s="25"/>
      <c r="D299" s="24"/>
      <c r="E299" s="26"/>
    </row>
    <row r="300" ht="15.75" customHeight="1">
      <c r="A300" s="24"/>
      <c r="B300" s="25"/>
      <c r="C300" s="25"/>
      <c r="D300" s="24"/>
      <c r="E300" s="26"/>
    </row>
    <row r="301" ht="15.75" customHeight="1">
      <c r="A301" s="24"/>
      <c r="B301" s="25"/>
      <c r="C301" s="25"/>
      <c r="D301" s="24"/>
      <c r="E301" s="26"/>
    </row>
    <row r="302" ht="15.75" customHeight="1">
      <c r="A302" s="24"/>
      <c r="B302" s="25"/>
      <c r="C302" s="25"/>
      <c r="D302" s="24"/>
      <c r="E302" s="26"/>
    </row>
    <row r="303" ht="15.75" customHeight="1">
      <c r="A303" s="24"/>
      <c r="B303" s="25"/>
      <c r="C303" s="25"/>
      <c r="D303" s="24"/>
      <c r="E303" s="26"/>
    </row>
    <row r="304" ht="15.75" customHeight="1">
      <c r="A304" s="24"/>
      <c r="B304" s="25"/>
      <c r="C304" s="25"/>
      <c r="D304" s="24"/>
      <c r="E304" s="26"/>
    </row>
    <row r="305" ht="15.75" customHeight="1">
      <c r="A305" s="24"/>
      <c r="B305" s="25"/>
      <c r="C305" s="25"/>
      <c r="D305" s="24"/>
      <c r="E305" s="26"/>
    </row>
    <row r="306" ht="15.75" customHeight="1">
      <c r="A306" s="24"/>
      <c r="B306" s="25"/>
      <c r="C306" s="25"/>
      <c r="D306" s="24"/>
      <c r="E306" s="26"/>
    </row>
    <row r="307" ht="15.75" customHeight="1">
      <c r="A307" s="24"/>
      <c r="B307" s="25"/>
      <c r="C307" s="25"/>
      <c r="D307" s="24"/>
      <c r="E307" s="26"/>
    </row>
    <row r="308" ht="15.75" customHeight="1">
      <c r="A308" s="24"/>
      <c r="B308" s="25"/>
      <c r="C308" s="25"/>
      <c r="D308" s="24"/>
      <c r="E308" s="26"/>
    </row>
    <row r="309" ht="15.75" customHeight="1">
      <c r="A309" s="24"/>
      <c r="B309" s="25"/>
      <c r="C309" s="25"/>
      <c r="D309" s="24"/>
      <c r="E309" s="26"/>
    </row>
    <row r="310" ht="15.75" customHeight="1">
      <c r="A310" s="24"/>
      <c r="B310" s="25"/>
      <c r="C310" s="25"/>
      <c r="D310" s="24"/>
      <c r="E310" s="26"/>
    </row>
    <row r="311" ht="15.75" customHeight="1">
      <c r="A311" s="24"/>
      <c r="B311" s="25"/>
      <c r="C311" s="25"/>
      <c r="D311" s="24"/>
      <c r="E311" s="26"/>
    </row>
    <row r="312" ht="15.75" customHeight="1">
      <c r="A312" s="24"/>
      <c r="B312" s="25"/>
      <c r="C312" s="25"/>
      <c r="D312" s="24"/>
      <c r="E312" s="26"/>
    </row>
    <row r="313" ht="15.75" customHeight="1">
      <c r="A313" s="24"/>
      <c r="B313" s="25"/>
      <c r="C313" s="25"/>
      <c r="D313" s="24"/>
      <c r="E313" s="26"/>
    </row>
    <row r="314" ht="15.75" customHeight="1">
      <c r="A314" s="24"/>
      <c r="B314" s="25"/>
      <c r="C314" s="25"/>
      <c r="D314" s="24"/>
      <c r="E314" s="26"/>
    </row>
    <row r="315" ht="15.75" customHeight="1">
      <c r="A315" s="24"/>
      <c r="B315" s="25"/>
      <c r="C315" s="25"/>
      <c r="D315" s="24"/>
      <c r="E315" s="26"/>
    </row>
    <row r="316" ht="15.75" customHeight="1">
      <c r="A316" s="24"/>
      <c r="B316" s="25"/>
      <c r="C316" s="25"/>
      <c r="D316" s="24"/>
      <c r="E316" s="26"/>
    </row>
    <row r="317" ht="15.75" customHeight="1">
      <c r="A317" s="24"/>
      <c r="B317" s="25"/>
      <c r="C317" s="25"/>
      <c r="D317" s="24"/>
      <c r="E317" s="26"/>
    </row>
    <row r="318" ht="15.75" customHeight="1">
      <c r="A318" s="24"/>
      <c r="B318" s="25"/>
      <c r="C318" s="25"/>
      <c r="D318" s="24"/>
      <c r="E318" s="26"/>
    </row>
    <row r="319" ht="15.75" customHeight="1">
      <c r="A319" s="24"/>
      <c r="B319" s="25"/>
      <c r="C319" s="25"/>
      <c r="D319" s="24"/>
      <c r="E319" s="26"/>
    </row>
    <row r="320" ht="15.75" customHeight="1">
      <c r="A320" s="24"/>
      <c r="B320" s="25"/>
      <c r="C320" s="25"/>
      <c r="D320" s="24"/>
      <c r="E320" s="26"/>
    </row>
    <row r="321" ht="15.75" customHeight="1">
      <c r="A321" s="24"/>
      <c r="B321" s="25"/>
      <c r="C321" s="25"/>
      <c r="D321" s="24"/>
      <c r="E321" s="26"/>
    </row>
    <row r="322" ht="15.75" customHeight="1">
      <c r="A322" s="24"/>
      <c r="B322" s="25"/>
      <c r="C322" s="25"/>
      <c r="D322" s="24"/>
      <c r="E322" s="26"/>
    </row>
    <row r="323" ht="15.75" customHeight="1">
      <c r="A323" s="24"/>
      <c r="B323" s="25"/>
      <c r="C323" s="25"/>
      <c r="D323" s="24"/>
      <c r="E323" s="26"/>
    </row>
    <row r="324" ht="15.75" customHeight="1">
      <c r="A324" s="24"/>
      <c r="B324" s="25"/>
      <c r="C324" s="25"/>
      <c r="D324" s="24"/>
      <c r="E324" s="26"/>
    </row>
    <row r="325" ht="15.75" customHeight="1">
      <c r="A325" s="24"/>
      <c r="B325" s="25"/>
      <c r="C325" s="25"/>
      <c r="D325" s="24"/>
      <c r="E325" s="26"/>
    </row>
    <row r="326" ht="15.75" customHeight="1">
      <c r="A326" s="24"/>
      <c r="B326" s="25"/>
      <c r="C326" s="25"/>
      <c r="D326" s="24"/>
      <c r="E326" s="26"/>
    </row>
    <row r="327" ht="15.75" customHeight="1">
      <c r="A327" s="24"/>
      <c r="B327" s="25"/>
      <c r="C327" s="25"/>
      <c r="D327" s="24"/>
      <c r="E327" s="26"/>
    </row>
    <row r="328" ht="15.75" customHeight="1">
      <c r="A328" s="24"/>
      <c r="B328" s="25"/>
      <c r="C328" s="25"/>
      <c r="D328" s="24"/>
      <c r="E328" s="26"/>
    </row>
    <row r="329" ht="15.75" customHeight="1">
      <c r="A329" s="24"/>
      <c r="B329" s="25"/>
      <c r="C329" s="25"/>
      <c r="D329" s="24"/>
      <c r="E329" s="26"/>
    </row>
    <row r="330" ht="15.75" customHeight="1">
      <c r="A330" s="24"/>
      <c r="B330" s="25"/>
      <c r="C330" s="25"/>
      <c r="D330" s="24"/>
      <c r="E330" s="26"/>
    </row>
    <row r="331" ht="15.75" customHeight="1">
      <c r="A331" s="24"/>
      <c r="B331" s="25"/>
      <c r="C331" s="25"/>
      <c r="D331" s="24"/>
      <c r="E331" s="26"/>
    </row>
    <row r="332" ht="15.75" customHeight="1">
      <c r="A332" s="24"/>
      <c r="B332" s="25"/>
      <c r="C332" s="25"/>
      <c r="D332" s="24"/>
      <c r="E332" s="26"/>
    </row>
    <row r="333" ht="15.75" customHeight="1">
      <c r="A333" s="24"/>
      <c r="B333" s="25"/>
      <c r="C333" s="25"/>
      <c r="D333" s="24"/>
      <c r="E333" s="26"/>
    </row>
    <row r="334" ht="15.75" customHeight="1">
      <c r="A334" s="24"/>
      <c r="B334" s="25"/>
      <c r="C334" s="25"/>
      <c r="D334" s="24"/>
      <c r="E334" s="26"/>
    </row>
    <row r="335" ht="15.75" customHeight="1">
      <c r="A335" s="24"/>
      <c r="B335" s="25"/>
      <c r="C335" s="25"/>
      <c r="D335" s="24"/>
      <c r="E335" s="26"/>
    </row>
    <row r="336" ht="15.75" customHeight="1">
      <c r="A336" s="24"/>
      <c r="B336" s="25"/>
      <c r="C336" s="25"/>
      <c r="D336" s="24"/>
      <c r="E336" s="26"/>
    </row>
    <row r="337" ht="15.75" customHeight="1">
      <c r="A337" s="24"/>
      <c r="B337" s="25"/>
      <c r="C337" s="25"/>
      <c r="D337" s="24"/>
      <c r="E337" s="26"/>
    </row>
    <row r="338" ht="15.75" customHeight="1">
      <c r="A338" s="24"/>
      <c r="B338" s="25"/>
      <c r="C338" s="25"/>
      <c r="D338" s="24"/>
      <c r="E338" s="26"/>
    </row>
    <row r="339" ht="15.75" customHeight="1">
      <c r="A339" s="24"/>
      <c r="B339" s="25"/>
      <c r="C339" s="25"/>
      <c r="D339" s="24"/>
      <c r="E339" s="26"/>
    </row>
    <row r="340" ht="15.75" customHeight="1">
      <c r="A340" s="24"/>
      <c r="B340" s="25"/>
      <c r="C340" s="25"/>
      <c r="D340" s="24"/>
      <c r="E340" s="26"/>
    </row>
    <row r="341" ht="15.75" customHeight="1">
      <c r="A341" s="24"/>
      <c r="B341" s="25"/>
      <c r="C341" s="25"/>
      <c r="D341" s="24"/>
      <c r="E341" s="26"/>
    </row>
    <row r="342" ht="15.75" customHeight="1">
      <c r="A342" s="24"/>
      <c r="B342" s="25"/>
      <c r="C342" s="25"/>
      <c r="D342" s="24"/>
      <c r="E342" s="26"/>
    </row>
    <row r="343" ht="15.75" customHeight="1">
      <c r="A343" s="24"/>
      <c r="B343" s="25"/>
      <c r="C343" s="25"/>
      <c r="D343" s="24"/>
      <c r="E343" s="26"/>
    </row>
    <row r="344" ht="15.75" customHeight="1">
      <c r="A344" s="24"/>
      <c r="B344" s="25"/>
      <c r="C344" s="25"/>
      <c r="D344" s="24"/>
      <c r="E344" s="26"/>
    </row>
    <row r="345" ht="15.75" customHeight="1">
      <c r="A345" s="24"/>
      <c r="B345" s="25"/>
      <c r="C345" s="25"/>
      <c r="D345" s="24"/>
      <c r="E345" s="26"/>
    </row>
    <row r="346" ht="15.75" customHeight="1">
      <c r="A346" s="24"/>
      <c r="B346" s="25"/>
      <c r="C346" s="25"/>
      <c r="D346" s="24"/>
      <c r="E346" s="26"/>
    </row>
    <row r="347" ht="15.75" customHeight="1">
      <c r="A347" s="24"/>
      <c r="B347" s="25"/>
      <c r="C347" s="25"/>
      <c r="D347" s="24"/>
      <c r="E347" s="26"/>
    </row>
    <row r="348" ht="15.75" customHeight="1">
      <c r="A348" s="24"/>
      <c r="B348" s="25"/>
      <c r="C348" s="25"/>
      <c r="D348" s="24"/>
      <c r="E348" s="26"/>
    </row>
    <row r="349" ht="15.75" customHeight="1">
      <c r="A349" s="24"/>
      <c r="B349" s="25"/>
      <c r="C349" s="25"/>
      <c r="D349" s="24"/>
      <c r="E349" s="26"/>
    </row>
    <row r="350" ht="15.75" customHeight="1">
      <c r="A350" s="24"/>
      <c r="B350" s="25"/>
      <c r="C350" s="25"/>
      <c r="D350" s="24"/>
      <c r="E350" s="26"/>
    </row>
    <row r="351" ht="15.75" customHeight="1">
      <c r="A351" s="24"/>
      <c r="B351" s="25"/>
      <c r="C351" s="25"/>
      <c r="D351" s="24"/>
      <c r="E351" s="26"/>
    </row>
    <row r="352" ht="15.75" customHeight="1">
      <c r="A352" s="24"/>
      <c r="B352" s="25"/>
      <c r="C352" s="25"/>
      <c r="D352" s="24"/>
      <c r="E352" s="26"/>
    </row>
    <row r="353" ht="15.75" customHeight="1">
      <c r="A353" s="24"/>
      <c r="B353" s="25"/>
      <c r="C353" s="25"/>
      <c r="D353" s="24"/>
      <c r="E353" s="26"/>
    </row>
    <row r="354" ht="15.75" customHeight="1">
      <c r="A354" s="24"/>
      <c r="B354" s="25"/>
      <c r="C354" s="25"/>
      <c r="D354" s="24"/>
      <c r="E354" s="26"/>
    </row>
    <row r="355" ht="15.75" customHeight="1">
      <c r="A355" s="24"/>
      <c r="B355" s="25"/>
      <c r="C355" s="25"/>
      <c r="D355" s="24"/>
      <c r="E355" s="26"/>
    </row>
    <row r="356" ht="15.75" customHeight="1">
      <c r="A356" s="24"/>
      <c r="B356" s="25"/>
      <c r="C356" s="25"/>
      <c r="D356" s="24"/>
      <c r="E356" s="26"/>
    </row>
    <row r="357" ht="15.75" customHeight="1">
      <c r="A357" s="24"/>
      <c r="B357" s="25"/>
      <c r="C357" s="25"/>
      <c r="D357" s="24"/>
      <c r="E357" s="26"/>
    </row>
    <row r="358" ht="15.75" customHeight="1">
      <c r="A358" s="24"/>
      <c r="B358" s="25"/>
      <c r="C358" s="25"/>
      <c r="D358" s="24"/>
      <c r="E358" s="26"/>
    </row>
    <row r="359" ht="15.75" customHeight="1">
      <c r="A359" s="24"/>
      <c r="B359" s="25"/>
      <c r="C359" s="25"/>
      <c r="D359" s="24"/>
      <c r="E359" s="26"/>
    </row>
    <row r="360" ht="15.75" customHeight="1">
      <c r="A360" s="24"/>
      <c r="B360" s="25"/>
      <c r="C360" s="25"/>
      <c r="D360" s="24"/>
      <c r="E360" s="26"/>
    </row>
    <row r="361" ht="15.75" customHeight="1">
      <c r="A361" s="24"/>
      <c r="B361" s="25"/>
      <c r="C361" s="25"/>
      <c r="D361" s="24"/>
      <c r="E361" s="26"/>
    </row>
    <row r="362" ht="15.75" customHeight="1">
      <c r="A362" s="24"/>
      <c r="B362" s="25"/>
      <c r="C362" s="25"/>
      <c r="D362" s="24"/>
      <c r="E362" s="26"/>
    </row>
    <row r="363" ht="15.75" customHeight="1">
      <c r="A363" s="24"/>
      <c r="B363" s="25"/>
      <c r="C363" s="25"/>
      <c r="D363" s="24"/>
      <c r="E363" s="26"/>
    </row>
    <row r="364" ht="15.75" customHeight="1">
      <c r="A364" s="24"/>
      <c r="B364" s="25"/>
      <c r="C364" s="25"/>
      <c r="D364" s="24"/>
      <c r="E364" s="26"/>
    </row>
    <row r="365" ht="15.75" customHeight="1">
      <c r="A365" s="24"/>
      <c r="B365" s="25"/>
      <c r="C365" s="25"/>
      <c r="D365" s="24"/>
      <c r="E365" s="26"/>
    </row>
    <row r="366" ht="15.75" customHeight="1">
      <c r="A366" s="24"/>
      <c r="B366" s="25"/>
      <c r="C366" s="25"/>
      <c r="D366" s="24"/>
      <c r="E366" s="26"/>
    </row>
    <row r="367" ht="15.75" customHeight="1">
      <c r="A367" s="24"/>
      <c r="B367" s="25"/>
      <c r="C367" s="25"/>
      <c r="D367" s="24"/>
      <c r="E367" s="26"/>
    </row>
    <row r="368" ht="15.75" customHeight="1">
      <c r="A368" s="24"/>
      <c r="B368" s="25"/>
      <c r="C368" s="25"/>
      <c r="D368" s="24"/>
      <c r="E368" s="26"/>
    </row>
    <row r="369" ht="15.75" customHeight="1">
      <c r="A369" s="24"/>
      <c r="B369" s="25"/>
      <c r="C369" s="25"/>
      <c r="D369" s="24"/>
      <c r="E369" s="26"/>
    </row>
    <row r="370" ht="15.75" customHeight="1">
      <c r="A370" s="24"/>
      <c r="B370" s="25"/>
      <c r="C370" s="25"/>
      <c r="D370" s="24"/>
      <c r="E370" s="26"/>
    </row>
    <row r="371" ht="15.75" customHeight="1">
      <c r="A371" s="24"/>
      <c r="B371" s="25"/>
      <c r="C371" s="25"/>
      <c r="D371" s="24"/>
      <c r="E371" s="26"/>
    </row>
    <row r="372" ht="15.75" customHeight="1">
      <c r="A372" s="24"/>
      <c r="B372" s="25"/>
      <c r="C372" s="25"/>
      <c r="D372" s="24"/>
      <c r="E372" s="26"/>
    </row>
    <row r="373" ht="15.75" customHeight="1">
      <c r="A373" s="24"/>
      <c r="B373" s="25"/>
      <c r="C373" s="25"/>
      <c r="D373" s="24"/>
      <c r="E373" s="26"/>
    </row>
    <row r="374" ht="15.75" customHeight="1">
      <c r="A374" s="24"/>
      <c r="B374" s="25"/>
      <c r="C374" s="25"/>
      <c r="D374" s="24"/>
      <c r="E374" s="26"/>
    </row>
    <row r="375" ht="15.75" customHeight="1">
      <c r="A375" s="24"/>
      <c r="B375" s="25"/>
      <c r="C375" s="25"/>
      <c r="D375" s="24"/>
      <c r="E375" s="26"/>
    </row>
    <row r="376" ht="15.75" customHeight="1">
      <c r="A376" s="24"/>
      <c r="B376" s="25"/>
      <c r="C376" s="25"/>
      <c r="D376" s="24"/>
      <c r="E376" s="26"/>
    </row>
    <row r="377" ht="15.75" customHeight="1">
      <c r="A377" s="24"/>
      <c r="B377" s="25"/>
      <c r="C377" s="25"/>
      <c r="D377" s="24"/>
      <c r="E377" s="26"/>
    </row>
    <row r="378" ht="15.75" customHeight="1">
      <c r="A378" s="24"/>
      <c r="B378" s="25"/>
      <c r="C378" s="25"/>
      <c r="D378" s="24"/>
      <c r="E378" s="26"/>
    </row>
    <row r="379" ht="15.75" customHeight="1">
      <c r="A379" s="24"/>
      <c r="B379" s="25"/>
      <c r="C379" s="25"/>
      <c r="D379" s="24"/>
      <c r="E379" s="26"/>
    </row>
    <row r="380" ht="15.75" customHeight="1">
      <c r="A380" s="24"/>
      <c r="B380" s="25"/>
      <c r="C380" s="25"/>
      <c r="D380" s="24"/>
      <c r="E380" s="26"/>
    </row>
    <row r="381" ht="15.75" customHeight="1">
      <c r="A381" s="24"/>
      <c r="B381" s="25"/>
      <c r="C381" s="25"/>
      <c r="D381" s="24"/>
      <c r="E381" s="26"/>
    </row>
    <row r="382" ht="15.75" customHeight="1">
      <c r="A382" s="24"/>
      <c r="B382" s="25"/>
      <c r="C382" s="25"/>
      <c r="D382" s="24"/>
      <c r="E382" s="26"/>
    </row>
    <row r="383" ht="15.75" customHeight="1">
      <c r="A383" s="24"/>
      <c r="B383" s="25"/>
      <c r="C383" s="25"/>
      <c r="D383" s="24"/>
      <c r="E383" s="26"/>
    </row>
    <row r="384" ht="15.75" customHeight="1">
      <c r="A384" s="24"/>
      <c r="B384" s="25"/>
      <c r="C384" s="25"/>
      <c r="D384" s="24"/>
      <c r="E384" s="26"/>
    </row>
    <row r="385" ht="15.75" customHeight="1">
      <c r="A385" s="24"/>
      <c r="B385" s="25"/>
      <c r="C385" s="25"/>
      <c r="D385" s="24"/>
      <c r="E385" s="26"/>
    </row>
    <row r="386" ht="15.75" customHeight="1">
      <c r="A386" s="24"/>
      <c r="B386" s="25"/>
      <c r="C386" s="25"/>
      <c r="D386" s="24"/>
      <c r="E386" s="26"/>
    </row>
    <row r="387" ht="15.75" customHeight="1">
      <c r="A387" s="24"/>
      <c r="B387" s="25"/>
      <c r="C387" s="25"/>
      <c r="D387" s="24"/>
      <c r="E387" s="26"/>
    </row>
    <row r="388" ht="15.75" customHeight="1">
      <c r="A388" s="24"/>
      <c r="B388" s="25"/>
      <c r="C388" s="25"/>
      <c r="D388" s="24"/>
      <c r="E388" s="26"/>
    </row>
    <row r="389" ht="15.75" customHeight="1">
      <c r="A389" s="24"/>
      <c r="B389" s="25"/>
      <c r="C389" s="25"/>
      <c r="D389" s="24"/>
      <c r="E389" s="26"/>
    </row>
    <row r="390" ht="15.75" customHeight="1">
      <c r="A390" s="24"/>
      <c r="B390" s="25"/>
      <c r="C390" s="25"/>
      <c r="D390" s="24"/>
      <c r="E390" s="26"/>
    </row>
    <row r="391" ht="15.75" customHeight="1">
      <c r="A391" s="24"/>
      <c r="B391" s="25"/>
      <c r="C391" s="25"/>
      <c r="D391" s="24"/>
      <c r="E391" s="26"/>
    </row>
    <row r="392" ht="15.75" customHeight="1">
      <c r="A392" s="24"/>
      <c r="B392" s="25"/>
      <c r="C392" s="25"/>
      <c r="D392" s="24"/>
      <c r="E392" s="26"/>
    </row>
    <row r="393" ht="15.75" customHeight="1">
      <c r="A393" s="24"/>
      <c r="B393" s="25"/>
      <c r="C393" s="25"/>
      <c r="D393" s="24"/>
      <c r="E393" s="26"/>
    </row>
    <row r="394" ht="15.75" customHeight="1">
      <c r="A394" s="24"/>
      <c r="B394" s="25"/>
      <c r="C394" s="25"/>
      <c r="D394" s="24"/>
      <c r="E394" s="26"/>
    </row>
    <row r="395" ht="15.75" customHeight="1">
      <c r="A395" s="24"/>
      <c r="B395" s="25"/>
      <c r="C395" s="25"/>
      <c r="D395" s="24"/>
      <c r="E395" s="26"/>
    </row>
    <row r="396" ht="15.75" customHeight="1">
      <c r="A396" s="24"/>
      <c r="B396" s="25"/>
      <c r="C396" s="25"/>
      <c r="D396" s="24"/>
      <c r="E396" s="26"/>
    </row>
    <row r="397" ht="15.75" customHeight="1">
      <c r="A397" s="24"/>
      <c r="B397" s="25"/>
      <c r="C397" s="25"/>
      <c r="D397" s="24"/>
      <c r="E397" s="26"/>
    </row>
    <row r="398" ht="15.75" customHeight="1">
      <c r="A398" s="24"/>
      <c r="B398" s="25"/>
      <c r="C398" s="25"/>
      <c r="D398" s="24"/>
      <c r="E398" s="26"/>
    </row>
    <row r="399" ht="15.75" customHeight="1">
      <c r="A399" s="24"/>
      <c r="B399" s="25"/>
      <c r="C399" s="25"/>
      <c r="D399" s="24"/>
      <c r="E399" s="26"/>
    </row>
    <row r="400" ht="15.75" customHeight="1">
      <c r="A400" s="24"/>
      <c r="B400" s="25"/>
      <c r="C400" s="25"/>
      <c r="D400" s="24"/>
      <c r="E400" s="26"/>
    </row>
    <row r="401" ht="15.75" customHeight="1">
      <c r="A401" s="24"/>
      <c r="B401" s="25"/>
      <c r="C401" s="25"/>
      <c r="D401" s="24"/>
      <c r="E401" s="26"/>
    </row>
    <row r="402" ht="15.75" customHeight="1">
      <c r="A402" s="24"/>
      <c r="B402" s="25"/>
      <c r="C402" s="25"/>
      <c r="D402" s="24"/>
      <c r="E402" s="26"/>
    </row>
    <row r="403" ht="15.75" customHeight="1">
      <c r="A403" s="24"/>
      <c r="B403" s="25"/>
      <c r="C403" s="25"/>
      <c r="D403" s="24"/>
      <c r="E403" s="26"/>
    </row>
    <row r="404" ht="15.75" customHeight="1">
      <c r="A404" s="24"/>
      <c r="B404" s="25"/>
      <c r="C404" s="25"/>
      <c r="D404" s="24"/>
      <c r="E404" s="26"/>
    </row>
    <row r="405" ht="15.75" customHeight="1">
      <c r="A405" s="24"/>
      <c r="B405" s="25"/>
      <c r="C405" s="25"/>
      <c r="D405" s="24"/>
      <c r="E405" s="26"/>
    </row>
    <row r="406" ht="15.75" customHeight="1">
      <c r="A406" s="24"/>
      <c r="B406" s="25"/>
      <c r="C406" s="25"/>
      <c r="D406" s="24"/>
      <c r="E406" s="26"/>
    </row>
    <row r="407" ht="15.75" customHeight="1">
      <c r="A407" s="24"/>
      <c r="B407" s="25"/>
      <c r="C407" s="25"/>
      <c r="D407" s="24"/>
      <c r="E407" s="26"/>
    </row>
    <row r="408" ht="15.75" customHeight="1">
      <c r="A408" s="24"/>
      <c r="B408" s="25"/>
      <c r="C408" s="25"/>
      <c r="D408" s="24"/>
      <c r="E408" s="26"/>
    </row>
    <row r="409" ht="15.75" customHeight="1">
      <c r="A409" s="24"/>
      <c r="B409" s="25"/>
      <c r="C409" s="25"/>
      <c r="D409" s="24"/>
      <c r="E409" s="26"/>
    </row>
    <row r="410" ht="15.75" customHeight="1">
      <c r="A410" s="24"/>
      <c r="B410" s="25"/>
      <c r="C410" s="25"/>
      <c r="D410" s="24"/>
      <c r="E410" s="26"/>
    </row>
    <row r="411" ht="15.75" customHeight="1">
      <c r="A411" s="24"/>
      <c r="B411" s="25"/>
      <c r="C411" s="25"/>
      <c r="D411" s="24"/>
      <c r="E411" s="26"/>
    </row>
    <row r="412" ht="15.75" customHeight="1">
      <c r="A412" s="24"/>
      <c r="B412" s="25"/>
      <c r="C412" s="25"/>
      <c r="D412" s="24"/>
      <c r="E412" s="26"/>
    </row>
    <row r="413" ht="15.75" customHeight="1">
      <c r="A413" s="24"/>
      <c r="B413" s="25"/>
      <c r="C413" s="25"/>
      <c r="D413" s="24"/>
      <c r="E413" s="26"/>
    </row>
    <row r="414" ht="15.75" customHeight="1">
      <c r="A414" s="24"/>
      <c r="B414" s="25"/>
      <c r="C414" s="25"/>
      <c r="D414" s="24"/>
      <c r="E414" s="26"/>
    </row>
    <row r="415" ht="15.75" customHeight="1">
      <c r="A415" s="24"/>
      <c r="B415" s="25"/>
      <c r="C415" s="25"/>
      <c r="D415" s="24"/>
      <c r="E415" s="26"/>
    </row>
    <row r="416" ht="15.75" customHeight="1">
      <c r="A416" s="24"/>
      <c r="B416" s="25"/>
      <c r="C416" s="25"/>
      <c r="D416" s="24"/>
      <c r="E416" s="26"/>
    </row>
    <row r="417" ht="15.75" customHeight="1">
      <c r="A417" s="24"/>
      <c r="B417" s="25"/>
      <c r="C417" s="25"/>
      <c r="D417" s="24"/>
      <c r="E417" s="26"/>
    </row>
    <row r="418" ht="15.75" customHeight="1">
      <c r="A418" s="24"/>
      <c r="B418" s="25"/>
      <c r="C418" s="25"/>
      <c r="D418" s="24"/>
      <c r="E418" s="26"/>
    </row>
    <row r="419" ht="15.75" customHeight="1">
      <c r="A419" s="24"/>
      <c r="B419" s="25"/>
      <c r="C419" s="25"/>
      <c r="D419" s="24"/>
      <c r="E419" s="26"/>
    </row>
    <row r="420" ht="15.75" customHeight="1">
      <c r="A420" s="24"/>
      <c r="B420" s="25"/>
      <c r="C420" s="25"/>
      <c r="D420" s="24"/>
      <c r="E420" s="26"/>
    </row>
    <row r="421" ht="15.75" customHeight="1">
      <c r="A421" s="24"/>
      <c r="B421" s="25"/>
      <c r="C421" s="25"/>
      <c r="D421" s="24"/>
      <c r="E421" s="26"/>
    </row>
    <row r="422" ht="15.75" customHeight="1">
      <c r="A422" s="24"/>
      <c r="B422" s="25"/>
      <c r="C422" s="25"/>
      <c r="D422" s="24"/>
      <c r="E422" s="26"/>
    </row>
    <row r="423" ht="15.75" customHeight="1">
      <c r="A423" s="24"/>
      <c r="B423" s="25"/>
      <c r="C423" s="25"/>
      <c r="D423" s="24"/>
      <c r="E423" s="26"/>
    </row>
    <row r="424" ht="15.75" customHeight="1">
      <c r="A424" s="24"/>
      <c r="B424" s="25"/>
      <c r="C424" s="25"/>
      <c r="D424" s="24"/>
      <c r="E424" s="26"/>
    </row>
    <row r="425" ht="15.75" customHeight="1">
      <c r="A425" s="24"/>
      <c r="B425" s="25"/>
      <c r="C425" s="25"/>
      <c r="D425" s="24"/>
      <c r="E425" s="26"/>
    </row>
    <row r="426" ht="15.75" customHeight="1">
      <c r="A426" s="24"/>
      <c r="B426" s="25"/>
      <c r="C426" s="25"/>
      <c r="D426" s="24"/>
      <c r="E426" s="26"/>
    </row>
    <row r="427" ht="15.75" customHeight="1">
      <c r="A427" s="24"/>
      <c r="B427" s="25"/>
      <c r="C427" s="25"/>
      <c r="D427" s="24"/>
      <c r="E427" s="26"/>
    </row>
    <row r="428" ht="15.75" customHeight="1">
      <c r="A428" s="24"/>
      <c r="B428" s="25"/>
      <c r="C428" s="25"/>
      <c r="D428" s="24"/>
      <c r="E428" s="26"/>
    </row>
    <row r="429" ht="15.75" customHeight="1">
      <c r="A429" s="24"/>
      <c r="B429" s="25"/>
      <c r="C429" s="25"/>
      <c r="D429" s="24"/>
      <c r="E429" s="26"/>
    </row>
    <row r="430" ht="15.75" customHeight="1">
      <c r="A430" s="24"/>
      <c r="B430" s="25"/>
      <c r="C430" s="25"/>
      <c r="D430" s="24"/>
      <c r="E430" s="26"/>
    </row>
    <row r="431" ht="15.75" customHeight="1">
      <c r="A431" s="24"/>
      <c r="B431" s="25"/>
      <c r="C431" s="25"/>
      <c r="D431" s="24"/>
      <c r="E431" s="26"/>
    </row>
    <row r="432" ht="15.75" customHeight="1">
      <c r="A432" s="24"/>
      <c r="B432" s="25"/>
      <c r="C432" s="25"/>
      <c r="D432" s="24"/>
      <c r="E432" s="26"/>
    </row>
    <row r="433" ht="15.75" customHeight="1">
      <c r="A433" s="24"/>
      <c r="B433" s="25"/>
      <c r="C433" s="25"/>
      <c r="D433" s="24"/>
      <c r="E433" s="26"/>
    </row>
    <row r="434" ht="15.75" customHeight="1">
      <c r="A434" s="24"/>
      <c r="B434" s="25"/>
      <c r="C434" s="25"/>
      <c r="D434" s="24"/>
      <c r="E434" s="26"/>
    </row>
    <row r="435" ht="15.75" customHeight="1">
      <c r="A435" s="24"/>
      <c r="B435" s="25"/>
      <c r="C435" s="25"/>
      <c r="D435" s="24"/>
      <c r="E435" s="26"/>
    </row>
    <row r="436" ht="15.75" customHeight="1">
      <c r="A436" s="24"/>
      <c r="B436" s="25"/>
      <c r="C436" s="25"/>
      <c r="D436" s="24"/>
      <c r="E436" s="26"/>
    </row>
    <row r="437" ht="15.75" customHeight="1">
      <c r="A437" s="24"/>
      <c r="B437" s="25"/>
      <c r="C437" s="25"/>
      <c r="D437" s="24"/>
      <c r="E437" s="26"/>
    </row>
    <row r="438" ht="15.75" customHeight="1">
      <c r="A438" s="24"/>
      <c r="B438" s="25"/>
      <c r="C438" s="25"/>
      <c r="D438" s="24"/>
      <c r="E438" s="26"/>
    </row>
    <row r="439" ht="15.75" customHeight="1">
      <c r="A439" s="24"/>
      <c r="B439" s="25"/>
      <c r="C439" s="25"/>
      <c r="D439" s="24"/>
      <c r="E439" s="26"/>
    </row>
    <row r="440" ht="15.75" customHeight="1">
      <c r="A440" s="24"/>
      <c r="B440" s="25"/>
      <c r="C440" s="25"/>
      <c r="D440" s="24"/>
      <c r="E440" s="26"/>
    </row>
    <row r="441" ht="15.75" customHeight="1">
      <c r="A441" s="24"/>
      <c r="B441" s="25"/>
      <c r="C441" s="25"/>
      <c r="D441" s="24"/>
      <c r="E441" s="26"/>
    </row>
    <row r="442" ht="15.75" customHeight="1">
      <c r="A442" s="24"/>
      <c r="B442" s="25"/>
      <c r="C442" s="25"/>
      <c r="D442" s="24"/>
      <c r="E442" s="26"/>
    </row>
    <row r="443" ht="15.75" customHeight="1">
      <c r="A443" s="24"/>
      <c r="B443" s="25"/>
      <c r="C443" s="25"/>
      <c r="D443" s="24"/>
      <c r="E443" s="26"/>
    </row>
    <row r="444" ht="15.75" customHeight="1">
      <c r="A444" s="24"/>
      <c r="B444" s="25"/>
      <c r="C444" s="25"/>
      <c r="D444" s="24"/>
      <c r="E444" s="26"/>
    </row>
    <row r="445" ht="15.75" customHeight="1">
      <c r="A445" s="24"/>
      <c r="B445" s="25"/>
      <c r="C445" s="25"/>
      <c r="D445" s="24"/>
      <c r="E445" s="26"/>
    </row>
    <row r="446" ht="15.75" customHeight="1">
      <c r="A446" s="24"/>
      <c r="B446" s="25"/>
      <c r="C446" s="25"/>
      <c r="D446" s="24"/>
      <c r="E446" s="26"/>
    </row>
    <row r="447" ht="15.75" customHeight="1">
      <c r="A447" s="24"/>
      <c r="B447" s="25"/>
      <c r="C447" s="25"/>
      <c r="D447" s="24"/>
      <c r="E447" s="26"/>
    </row>
    <row r="448" ht="15.75" customHeight="1">
      <c r="A448" s="24"/>
      <c r="B448" s="25"/>
      <c r="C448" s="25"/>
      <c r="D448" s="24"/>
      <c r="E448" s="26"/>
    </row>
    <row r="449" ht="15.75" customHeight="1">
      <c r="A449" s="24"/>
      <c r="B449" s="25"/>
      <c r="C449" s="25"/>
      <c r="D449" s="24"/>
      <c r="E449" s="26"/>
    </row>
    <row r="450" ht="15.75" customHeight="1">
      <c r="A450" s="24"/>
      <c r="B450" s="25"/>
      <c r="C450" s="25"/>
      <c r="D450" s="24"/>
      <c r="E450" s="26"/>
    </row>
    <row r="451" ht="15.75" customHeight="1">
      <c r="A451" s="24"/>
      <c r="B451" s="25"/>
      <c r="C451" s="25"/>
      <c r="D451" s="24"/>
      <c r="E451" s="26"/>
    </row>
    <row r="452" ht="15.75" customHeight="1">
      <c r="A452" s="24"/>
      <c r="B452" s="25"/>
      <c r="C452" s="25"/>
      <c r="D452" s="24"/>
      <c r="E452" s="26"/>
    </row>
    <row r="453" ht="15.75" customHeight="1">
      <c r="A453" s="24"/>
      <c r="B453" s="25"/>
      <c r="C453" s="25"/>
      <c r="D453" s="24"/>
      <c r="E453" s="26"/>
    </row>
    <row r="454" ht="15.75" customHeight="1">
      <c r="A454" s="24"/>
      <c r="B454" s="25"/>
      <c r="C454" s="25"/>
      <c r="D454" s="24"/>
      <c r="E454" s="26"/>
    </row>
    <row r="455" ht="15.75" customHeight="1">
      <c r="A455" s="24"/>
      <c r="B455" s="25"/>
      <c r="C455" s="25"/>
      <c r="D455" s="24"/>
      <c r="E455" s="26"/>
    </row>
    <row r="456" ht="15.75" customHeight="1">
      <c r="A456" s="24"/>
      <c r="B456" s="25"/>
      <c r="C456" s="25"/>
      <c r="D456" s="24"/>
      <c r="E456" s="26"/>
    </row>
    <row r="457" ht="15.75" customHeight="1">
      <c r="A457" s="24"/>
      <c r="B457" s="25"/>
      <c r="C457" s="25"/>
      <c r="D457" s="24"/>
      <c r="E457" s="26"/>
    </row>
    <row r="458" ht="15.75" customHeight="1">
      <c r="A458" s="24"/>
      <c r="B458" s="25"/>
      <c r="C458" s="25"/>
      <c r="D458" s="24"/>
      <c r="E458" s="26"/>
    </row>
    <row r="459" ht="15.75" customHeight="1">
      <c r="A459" s="24"/>
      <c r="B459" s="25"/>
      <c r="C459" s="25"/>
      <c r="D459" s="24"/>
      <c r="E459" s="26"/>
    </row>
    <row r="460" ht="15.75" customHeight="1">
      <c r="A460" s="24"/>
      <c r="B460" s="25"/>
      <c r="C460" s="25"/>
      <c r="D460" s="24"/>
      <c r="E460" s="26"/>
    </row>
    <row r="461" ht="15.75" customHeight="1">
      <c r="A461" s="24"/>
      <c r="B461" s="25"/>
      <c r="C461" s="25"/>
      <c r="D461" s="24"/>
      <c r="E461" s="26"/>
    </row>
    <row r="462" ht="15.75" customHeight="1">
      <c r="A462" s="24"/>
      <c r="B462" s="25"/>
      <c r="C462" s="25"/>
      <c r="D462" s="24"/>
      <c r="E462" s="26"/>
    </row>
    <row r="463" ht="15.75" customHeight="1">
      <c r="A463" s="24"/>
      <c r="B463" s="25"/>
      <c r="C463" s="25"/>
      <c r="D463" s="24"/>
      <c r="E463" s="26"/>
    </row>
    <row r="464" ht="15.75" customHeight="1">
      <c r="A464" s="24"/>
      <c r="B464" s="25"/>
      <c r="C464" s="25"/>
      <c r="D464" s="24"/>
      <c r="E464" s="26"/>
    </row>
    <row r="465" ht="15.75" customHeight="1">
      <c r="A465" s="24"/>
      <c r="B465" s="25"/>
      <c r="C465" s="25"/>
      <c r="D465" s="24"/>
      <c r="E465" s="26"/>
    </row>
    <row r="466" ht="15.75" customHeight="1">
      <c r="A466" s="24"/>
      <c r="B466" s="25"/>
      <c r="C466" s="25"/>
      <c r="D466" s="24"/>
      <c r="E466" s="26"/>
    </row>
    <row r="467" ht="15.75" customHeight="1">
      <c r="A467" s="24"/>
      <c r="B467" s="25"/>
      <c r="C467" s="25"/>
      <c r="D467" s="24"/>
      <c r="E467" s="26"/>
    </row>
    <row r="468" ht="15.75" customHeight="1">
      <c r="A468" s="24"/>
      <c r="B468" s="25"/>
      <c r="C468" s="25"/>
      <c r="D468" s="24"/>
      <c r="E468" s="26"/>
    </row>
    <row r="469" ht="15.75" customHeight="1">
      <c r="A469" s="24"/>
      <c r="B469" s="25"/>
      <c r="C469" s="25"/>
      <c r="D469" s="24"/>
      <c r="E469" s="26"/>
    </row>
    <row r="470" ht="15.75" customHeight="1">
      <c r="A470" s="24"/>
      <c r="B470" s="25"/>
      <c r="C470" s="25"/>
      <c r="D470" s="24"/>
      <c r="E470" s="26"/>
    </row>
    <row r="471" ht="15.75" customHeight="1">
      <c r="A471" s="24"/>
      <c r="B471" s="25"/>
      <c r="C471" s="25"/>
      <c r="D471" s="24"/>
      <c r="E471" s="26"/>
    </row>
    <row r="472" ht="15.75" customHeight="1">
      <c r="A472" s="24"/>
      <c r="B472" s="25"/>
      <c r="C472" s="25"/>
      <c r="D472" s="24"/>
      <c r="E472" s="26"/>
    </row>
    <row r="473" ht="15.75" customHeight="1">
      <c r="A473" s="24"/>
      <c r="B473" s="25"/>
      <c r="C473" s="25"/>
      <c r="D473" s="24"/>
      <c r="E473" s="26"/>
    </row>
    <row r="474" ht="15.75" customHeight="1">
      <c r="A474" s="24"/>
      <c r="B474" s="25"/>
      <c r="C474" s="25"/>
      <c r="D474" s="24"/>
      <c r="E474" s="26"/>
    </row>
    <row r="475" ht="15.75" customHeight="1">
      <c r="A475" s="24"/>
      <c r="B475" s="25"/>
      <c r="C475" s="25"/>
      <c r="D475" s="24"/>
      <c r="E475" s="26"/>
    </row>
    <row r="476" ht="15.75" customHeight="1">
      <c r="A476" s="24"/>
      <c r="B476" s="25"/>
      <c r="C476" s="25"/>
      <c r="D476" s="24"/>
      <c r="E476" s="26"/>
    </row>
    <row r="477" ht="15.75" customHeight="1">
      <c r="A477" s="24"/>
      <c r="B477" s="25"/>
      <c r="C477" s="25"/>
      <c r="D477" s="24"/>
      <c r="E477" s="26"/>
    </row>
    <row r="478" ht="15.75" customHeight="1">
      <c r="A478" s="24"/>
      <c r="B478" s="25"/>
      <c r="C478" s="25"/>
      <c r="D478" s="24"/>
      <c r="E478" s="26"/>
    </row>
    <row r="479" ht="15.75" customHeight="1">
      <c r="A479" s="24"/>
      <c r="B479" s="25"/>
      <c r="C479" s="25"/>
      <c r="D479" s="24"/>
      <c r="E479" s="26"/>
    </row>
    <row r="480" ht="15.75" customHeight="1">
      <c r="A480" s="24"/>
      <c r="B480" s="25"/>
      <c r="C480" s="25"/>
      <c r="D480" s="24"/>
      <c r="E480" s="26"/>
    </row>
    <row r="481" ht="15.75" customHeight="1">
      <c r="A481" s="24"/>
      <c r="B481" s="25"/>
      <c r="C481" s="25"/>
      <c r="D481" s="24"/>
      <c r="E481" s="26"/>
    </row>
    <row r="482" ht="15.75" customHeight="1">
      <c r="A482" s="24"/>
      <c r="B482" s="25"/>
      <c r="C482" s="25"/>
      <c r="D482" s="24"/>
      <c r="E482" s="26"/>
    </row>
    <row r="483" ht="15.75" customHeight="1">
      <c r="A483" s="24"/>
      <c r="B483" s="25"/>
      <c r="C483" s="25"/>
      <c r="D483" s="24"/>
      <c r="E483" s="26"/>
    </row>
    <row r="484" ht="15.75" customHeight="1">
      <c r="A484" s="24"/>
      <c r="B484" s="25"/>
      <c r="C484" s="25"/>
      <c r="D484" s="24"/>
      <c r="E484" s="26"/>
    </row>
    <row r="485" ht="15.75" customHeight="1">
      <c r="A485" s="24"/>
      <c r="B485" s="25"/>
      <c r="C485" s="25"/>
      <c r="D485" s="24"/>
      <c r="E485" s="26"/>
    </row>
    <row r="486" ht="15.75" customHeight="1">
      <c r="A486" s="24"/>
      <c r="B486" s="25"/>
      <c r="C486" s="25"/>
      <c r="D486" s="24"/>
      <c r="E486" s="26"/>
    </row>
    <row r="487" ht="15.75" customHeight="1">
      <c r="A487" s="24"/>
      <c r="B487" s="25"/>
      <c r="C487" s="25"/>
      <c r="D487" s="24"/>
      <c r="E487" s="26"/>
    </row>
    <row r="488" ht="15.75" customHeight="1">
      <c r="A488" s="24"/>
      <c r="B488" s="25"/>
      <c r="C488" s="25"/>
      <c r="D488" s="24"/>
      <c r="E488" s="26"/>
    </row>
    <row r="489" ht="15.75" customHeight="1">
      <c r="A489" s="24"/>
      <c r="B489" s="25"/>
      <c r="C489" s="25"/>
      <c r="D489" s="24"/>
      <c r="E489" s="26"/>
    </row>
    <row r="490" ht="15.75" customHeight="1">
      <c r="A490" s="24"/>
      <c r="B490" s="25"/>
      <c r="C490" s="25"/>
      <c r="D490" s="24"/>
      <c r="E490" s="26"/>
    </row>
    <row r="491" ht="15.75" customHeight="1">
      <c r="A491" s="24"/>
      <c r="B491" s="25"/>
      <c r="C491" s="25"/>
      <c r="D491" s="24"/>
      <c r="E491" s="26"/>
    </row>
    <row r="492" ht="15.75" customHeight="1">
      <c r="A492" s="24"/>
      <c r="B492" s="25"/>
      <c r="C492" s="25"/>
      <c r="D492" s="24"/>
      <c r="E492" s="26"/>
    </row>
    <row r="493" ht="15.75" customHeight="1">
      <c r="A493" s="24"/>
      <c r="B493" s="25"/>
      <c r="C493" s="25"/>
      <c r="D493" s="24"/>
      <c r="E493" s="26"/>
    </row>
    <row r="494" ht="15.75" customHeight="1">
      <c r="A494" s="24"/>
      <c r="B494" s="25"/>
      <c r="C494" s="25"/>
      <c r="D494" s="24"/>
      <c r="E494" s="26"/>
    </row>
    <row r="495" ht="15.75" customHeight="1">
      <c r="A495" s="24"/>
      <c r="B495" s="25"/>
      <c r="C495" s="25"/>
      <c r="D495" s="24"/>
      <c r="E495" s="26"/>
    </row>
    <row r="496" ht="15.75" customHeight="1">
      <c r="A496" s="24"/>
      <c r="B496" s="25"/>
      <c r="C496" s="25"/>
      <c r="D496" s="24"/>
      <c r="E496" s="26"/>
    </row>
    <row r="497" ht="15.75" customHeight="1">
      <c r="A497" s="24"/>
      <c r="B497" s="25"/>
      <c r="C497" s="25"/>
      <c r="D497" s="24"/>
      <c r="E497" s="26"/>
    </row>
    <row r="498" ht="15.75" customHeight="1">
      <c r="A498" s="24"/>
      <c r="B498" s="25"/>
      <c r="C498" s="25"/>
      <c r="D498" s="24"/>
      <c r="E498" s="26"/>
    </row>
    <row r="499" ht="15.75" customHeight="1">
      <c r="A499" s="24"/>
      <c r="B499" s="25"/>
      <c r="C499" s="25"/>
      <c r="D499" s="24"/>
      <c r="E499" s="26"/>
    </row>
    <row r="500" ht="15.75" customHeight="1">
      <c r="A500" s="24"/>
      <c r="B500" s="25"/>
      <c r="C500" s="25"/>
      <c r="D500" s="24"/>
      <c r="E500" s="26"/>
    </row>
    <row r="501" ht="15.75" customHeight="1">
      <c r="A501" s="24"/>
      <c r="B501" s="25"/>
      <c r="C501" s="25"/>
      <c r="D501" s="24"/>
      <c r="E501" s="26"/>
    </row>
    <row r="502" ht="15.75" customHeight="1">
      <c r="A502" s="24"/>
      <c r="B502" s="25"/>
      <c r="C502" s="25"/>
      <c r="D502" s="24"/>
      <c r="E502" s="26"/>
    </row>
    <row r="503" ht="15.75" customHeight="1">
      <c r="A503" s="24"/>
      <c r="B503" s="25"/>
      <c r="C503" s="25"/>
      <c r="D503" s="24"/>
      <c r="E503" s="26"/>
    </row>
    <row r="504" ht="15.75" customHeight="1">
      <c r="A504" s="24"/>
      <c r="B504" s="25"/>
      <c r="C504" s="25"/>
      <c r="D504" s="24"/>
      <c r="E504" s="26"/>
    </row>
    <row r="505" ht="15.75" customHeight="1">
      <c r="A505" s="24"/>
      <c r="B505" s="25"/>
      <c r="C505" s="25"/>
      <c r="D505" s="24"/>
      <c r="E505" s="26"/>
    </row>
    <row r="506" ht="15.75" customHeight="1">
      <c r="A506" s="24"/>
      <c r="B506" s="25"/>
      <c r="C506" s="25"/>
      <c r="D506" s="24"/>
      <c r="E506" s="26"/>
    </row>
    <row r="507" ht="15.75" customHeight="1">
      <c r="A507" s="24"/>
      <c r="B507" s="25"/>
      <c r="C507" s="25"/>
      <c r="D507" s="24"/>
      <c r="E507" s="26"/>
    </row>
    <row r="508" ht="15.75" customHeight="1">
      <c r="A508" s="24"/>
      <c r="B508" s="25"/>
      <c r="C508" s="25"/>
      <c r="D508" s="24"/>
      <c r="E508" s="26"/>
    </row>
    <row r="509" ht="15.75" customHeight="1">
      <c r="A509" s="24"/>
      <c r="B509" s="25"/>
      <c r="C509" s="25"/>
      <c r="D509" s="24"/>
      <c r="E509" s="26"/>
    </row>
    <row r="510" ht="15.75" customHeight="1">
      <c r="A510" s="24"/>
      <c r="B510" s="25"/>
      <c r="C510" s="25"/>
      <c r="D510" s="24"/>
      <c r="E510" s="26"/>
    </row>
    <row r="511" ht="15.75" customHeight="1">
      <c r="A511" s="24"/>
      <c r="B511" s="25"/>
      <c r="C511" s="25"/>
      <c r="D511" s="24"/>
      <c r="E511" s="26"/>
    </row>
    <row r="512" ht="15.75" customHeight="1">
      <c r="A512" s="24"/>
      <c r="B512" s="25"/>
      <c r="C512" s="25"/>
      <c r="D512" s="24"/>
      <c r="E512" s="26"/>
    </row>
    <row r="513" ht="15.75" customHeight="1">
      <c r="A513" s="24"/>
      <c r="B513" s="25"/>
      <c r="C513" s="25"/>
      <c r="D513" s="24"/>
      <c r="E513" s="26"/>
    </row>
    <row r="514" ht="15.75" customHeight="1">
      <c r="A514" s="24"/>
      <c r="B514" s="25"/>
      <c r="C514" s="25"/>
      <c r="D514" s="24"/>
      <c r="E514" s="26"/>
    </row>
    <row r="515" ht="15.75" customHeight="1">
      <c r="A515" s="24"/>
      <c r="B515" s="25"/>
      <c r="C515" s="25"/>
      <c r="D515" s="24"/>
      <c r="E515" s="26"/>
    </row>
    <row r="516" ht="15.75" customHeight="1">
      <c r="A516" s="24"/>
      <c r="B516" s="25"/>
      <c r="C516" s="25"/>
      <c r="D516" s="24"/>
      <c r="E516" s="26"/>
    </row>
    <row r="517" ht="15.75" customHeight="1">
      <c r="A517" s="24"/>
      <c r="B517" s="25"/>
      <c r="C517" s="25"/>
      <c r="D517" s="24"/>
      <c r="E517" s="26"/>
    </row>
    <row r="518" ht="15.75" customHeight="1">
      <c r="A518" s="24"/>
      <c r="B518" s="25"/>
      <c r="C518" s="25"/>
      <c r="D518" s="24"/>
      <c r="E518" s="26"/>
    </row>
    <row r="519" ht="15.75" customHeight="1">
      <c r="A519" s="24"/>
      <c r="B519" s="25"/>
      <c r="C519" s="25"/>
      <c r="D519" s="24"/>
      <c r="E519" s="26"/>
    </row>
    <row r="520" ht="15.75" customHeight="1">
      <c r="A520" s="24"/>
      <c r="B520" s="25"/>
      <c r="C520" s="25"/>
      <c r="D520" s="24"/>
      <c r="E520" s="26"/>
    </row>
    <row r="521" ht="15.75" customHeight="1">
      <c r="A521" s="24"/>
      <c r="B521" s="25"/>
      <c r="C521" s="25"/>
      <c r="D521" s="24"/>
      <c r="E521" s="26"/>
    </row>
    <row r="522" ht="15.75" customHeight="1">
      <c r="A522" s="24"/>
      <c r="B522" s="25"/>
      <c r="C522" s="25"/>
      <c r="D522" s="24"/>
      <c r="E522" s="26"/>
    </row>
    <row r="523" ht="15.75" customHeight="1">
      <c r="A523" s="24"/>
      <c r="B523" s="25"/>
      <c r="C523" s="25"/>
      <c r="D523" s="24"/>
      <c r="E523" s="26"/>
    </row>
    <row r="524" ht="15.75" customHeight="1">
      <c r="A524" s="24"/>
      <c r="B524" s="25"/>
      <c r="C524" s="25"/>
      <c r="D524" s="24"/>
      <c r="E524" s="26"/>
    </row>
    <row r="525" ht="15.75" customHeight="1">
      <c r="A525" s="24"/>
      <c r="B525" s="25"/>
      <c r="C525" s="25"/>
      <c r="D525" s="24"/>
      <c r="E525" s="26"/>
    </row>
    <row r="526" ht="15.75" customHeight="1">
      <c r="A526" s="24"/>
      <c r="B526" s="25"/>
      <c r="C526" s="25"/>
      <c r="D526" s="24"/>
      <c r="E526" s="26"/>
    </row>
    <row r="527" ht="15.75" customHeight="1">
      <c r="A527" s="24"/>
      <c r="B527" s="25"/>
      <c r="C527" s="25"/>
      <c r="D527" s="24"/>
      <c r="E527" s="26"/>
    </row>
    <row r="528" ht="15.75" customHeight="1">
      <c r="A528" s="24"/>
      <c r="B528" s="25"/>
      <c r="C528" s="25"/>
      <c r="D528" s="24"/>
      <c r="E528" s="26"/>
    </row>
    <row r="529" ht="15.75" customHeight="1">
      <c r="A529" s="24"/>
      <c r="B529" s="25"/>
      <c r="C529" s="25"/>
      <c r="D529" s="24"/>
      <c r="E529" s="26"/>
    </row>
    <row r="530" ht="15.75" customHeight="1">
      <c r="A530" s="24"/>
      <c r="B530" s="25"/>
      <c r="C530" s="25"/>
      <c r="D530" s="24"/>
      <c r="E530" s="26"/>
    </row>
    <row r="531" ht="15.75" customHeight="1">
      <c r="A531" s="24"/>
      <c r="B531" s="25"/>
      <c r="C531" s="25"/>
      <c r="D531" s="24"/>
      <c r="E531" s="26"/>
    </row>
    <row r="532" ht="15.75" customHeight="1">
      <c r="A532" s="24"/>
      <c r="B532" s="25"/>
      <c r="C532" s="25"/>
      <c r="D532" s="24"/>
      <c r="E532" s="26"/>
    </row>
    <row r="533" ht="15.75" customHeight="1">
      <c r="A533" s="24"/>
      <c r="B533" s="25"/>
      <c r="C533" s="25"/>
      <c r="D533" s="24"/>
      <c r="E533" s="26"/>
    </row>
    <row r="534" ht="15.75" customHeight="1">
      <c r="A534" s="24"/>
      <c r="B534" s="25"/>
      <c r="C534" s="25"/>
      <c r="D534" s="24"/>
      <c r="E534" s="26"/>
    </row>
    <row r="535" ht="15.75" customHeight="1">
      <c r="A535" s="24"/>
      <c r="B535" s="25"/>
      <c r="C535" s="25"/>
      <c r="D535" s="24"/>
      <c r="E535" s="26"/>
    </row>
    <row r="536" ht="15.75" customHeight="1">
      <c r="A536" s="24"/>
      <c r="B536" s="25"/>
      <c r="C536" s="25"/>
      <c r="D536" s="24"/>
      <c r="E536" s="26"/>
    </row>
    <row r="537" ht="15.75" customHeight="1">
      <c r="A537" s="24"/>
      <c r="B537" s="25"/>
      <c r="C537" s="25"/>
      <c r="D537" s="24"/>
      <c r="E537" s="26"/>
    </row>
    <row r="538" ht="15.75" customHeight="1">
      <c r="A538" s="24"/>
      <c r="B538" s="25"/>
      <c r="C538" s="25"/>
      <c r="D538" s="24"/>
      <c r="E538" s="26"/>
    </row>
    <row r="539" ht="15.75" customHeight="1">
      <c r="A539" s="24"/>
      <c r="B539" s="25"/>
      <c r="C539" s="25"/>
      <c r="D539" s="24"/>
      <c r="E539" s="26"/>
    </row>
    <row r="540" ht="15.75" customHeight="1">
      <c r="A540" s="24"/>
      <c r="B540" s="25"/>
      <c r="C540" s="25"/>
      <c r="D540" s="24"/>
      <c r="E540" s="26"/>
    </row>
    <row r="541" ht="15.75" customHeight="1">
      <c r="A541" s="24"/>
      <c r="B541" s="25"/>
      <c r="C541" s="25"/>
      <c r="D541" s="24"/>
      <c r="E541" s="26"/>
    </row>
    <row r="542" ht="15.75" customHeight="1">
      <c r="A542" s="24"/>
      <c r="B542" s="25"/>
      <c r="C542" s="25"/>
      <c r="D542" s="24"/>
      <c r="E542" s="26"/>
    </row>
    <row r="543" ht="15.75" customHeight="1">
      <c r="A543" s="24"/>
      <c r="B543" s="25"/>
      <c r="C543" s="25"/>
      <c r="D543" s="24"/>
      <c r="E543" s="26"/>
    </row>
    <row r="544" ht="15.75" customHeight="1">
      <c r="A544" s="24"/>
      <c r="B544" s="25"/>
      <c r="C544" s="25"/>
      <c r="D544" s="24"/>
      <c r="E544" s="26"/>
    </row>
    <row r="545" ht="15.75" customHeight="1">
      <c r="A545" s="24"/>
      <c r="B545" s="25"/>
      <c r="C545" s="25"/>
      <c r="D545" s="24"/>
      <c r="E545" s="26"/>
    </row>
    <row r="546" ht="15.75" customHeight="1">
      <c r="A546" s="24"/>
      <c r="B546" s="25"/>
      <c r="C546" s="25"/>
      <c r="D546" s="24"/>
      <c r="E546" s="26"/>
    </row>
    <row r="547" ht="15.75" customHeight="1">
      <c r="A547" s="24"/>
      <c r="B547" s="25"/>
      <c r="C547" s="25"/>
      <c r="D547" s="24"/>
      <c r="E547" s="26"/>
    </row>
    <row r="548" ht="15.75" customHeight="1">
      <c r="A548" s="24"/>
      <c r="B548" s="25"/>
      <c r="C548" s="25"/>
      <c r="D548" s="24"/>
      <c r="E548" s="26"/>
    </row>
    <row r="549" ht="15.75" customHeight="1">
      <c r="A549" s="24"/>
      <c r="B549" s="25"/>
      <c r="C549" s="25"/>
      <c r="D549" s="24"/>
      <c r="E549" s="26"/>
    </row>
    <row r="550" ht="15.75" customHeight="1">
      <c r="A550" s="24"/>
      <c r="B550" s="25"/>
      <c r="C550" s="25"/>
      <c r="D550" s="24"/>
      <c r="E550" s="26"/>
    </row>
    <row r="551" ht="15.75" customHeight="1">
      <c r="A551" s="24"/>
      <c r="B551" s="25"/>
      <c r="C551" s="25"/>
      <c r="D551" s="24"/>
      <c r="E551" s="26"/>
    </row>
    <row r="552" ht="15.75" customHeight="1">
      <c r="A552" s="24"/>
      <c r="B552" s="25"/>
      <c r="C552" s="25"/>
      <c r="D552" s="24"/>
      <c r="E552" s="26"/>
    </row>
    <row r="553" ht="15.75" customHeight="1">
      <c r="A553" s="24"/>
      <c r="B553" s="25"/>
      <c r="C553" s="25"/>
      <c r="D553" s="24"/>
      <c r="E553" s="26"/>
    </row>
    <row r="554" ht="15.75" customHeight="1">
      <c r="A554" s="24"/>
      <c r="B554" s="25"/>
      <c r="C554" s="25"/>
      <c r="D554" s="24"/>
      <c r="E554" s="26"/>
    </row>
    <row r="555" ht="15.75" customHeight="1">
      <c r="A555" s="24"/>
      <c r="B555" s="25"/>
      <c r="C555" s="25"/>
      <c r="D555" s="24"/>
      <c r="E555" s="26"/>
    </row>
    <row r="556" ht="15.75" customHeight="1">
      <c r="A556" s="24"/>
      <c r="B556" s="25"/>
      <c r="C556" s="25"/>
      <c r="D556" s="24"/>
      <c r="E556" s="26"/>
    </row>
    <row r="557" ht="15.75" customHeight="1">
      <c r="A557" s="24"/>
      <c r="B557" s="25"/>
      <c r="C557" s="25"/>
      <c r="D557" s="24"/>
      <c r="E557" s="26"/>
    </row>
    <row r="558" ht="15.75" customHeight="1">
      <c r="A558" s="24"/>
      <c r="B558" s="25"/>
      <c r="C558" s="25"/>
      <c r="D558" s="24"/>
      <c r="E558" s="26"/>
    </row>
    <row r="559" ht="15.75" customHeight="1">
      <c r="A559" s="24"/>
      <c r="B559" s="25"/>
      <c r="C559" s="25"/>
      <c r="D559" s="24"/>
      <c r="E559" s="26"/>
    </row>
    <row r="560" ht="15.75" customHeight="1">
      <c r="A560" s="24"/>
      <c r="B560" s="25"/>
      <c r="C560" s="25"/>
      <c r="D560" s="24"/>
      <c r="E560" s="26"/>
    </row>
    <row r="561" ht="15.75" customHeight="1">
      <c r="A561" s="24"/>
      <c r="B561" s="25"/>
      <c r="C561" s="25"/>
      <c r="D561" s="24"/>
      <c r="E561" s="26"/>
    </row>
    <row r="562" ht="15.75" customHeight="1">
      <c r="A562" s="24"/>
      <c r="B562" s="25"/>
      <c r="C562" s="25"/>
      <c r="D562" s="24"/>
      <c r="E562" s="26"/>
    </row>
    <row r="563" ht="15.75" customHeight="1">
      <c r="A563" s="24"/>
      <c r="B563" s="25"/>
      <c r="C563" s="25"/>
      <c r="D563" s="24"/>
      <c r="E563" s="26"/>
    </row>
    <row r="564" ht="15.75" customHeight="1">
      <c r="A564" s="24"/>
      <c r="B564" s="25"/>
      <c r="C564" s="25"/>
      <c r="D564" s="24"/>
      <c r="E564" s="26"/>
    </row>
    <row r="565" ht="15.75" customHeight="1">
      <c r="A565" s="24"/>
      <c r="B565" s="25"/>
      <c r="C565" s="25"/>
      <c r="D565" s="24"/>
      <c r="E565" s="26"/>
    </row>
    <row r="566" ht="15.75" customHeight="1">
      <c r="A566" s="24"/>
      <c r="B566" s="25"/>
      <c r="C566" s="25"/>
      <c r="D566" s="24"/>
      <c r="E566" s="26"/>
    </row>
    <row r="567" ht="15.75" customHeight="1">
      <c r="A567" s="24"/>
      <c r="B567" s="25"/>
      <c r="C567" s="25"/>
      <c r="D567" s="24"/>
      <c r="E567" s="26"/>
    </row>
    <row r="568" ht="15.75" customHeight="1">
      <c r="A568" s="24"/>
      <c r="B568" s="25"/>
      <c r="C568" s="25"/>
      <c r="D568" s="24"/>
      <c r="E568" s="26"/>
    </row>
    <row r="569" ht="15.75" customHeight="1">
      <c r="A569" s="24"/>
      <c r="B569" s="25"/>
      <c r="C569" s="25"/>
      <c r="D569" s="24"/>
      <c r="E569" s="26"/>
    </row>
    <row r="570" ht="15.75" customHeight="1">
      <c r="A570" s="24"/>
      <c r="B570" s="25"/>
      <c r="C570" s="25"/>
      <c r="D570" s="24"/>
      <c r="E570" s="26"/>
    </row>
    <row r="571" ht="15.75" customHeight="1">
      <c r="A571" s="24"/>
      <c r="B571" s="25"/>
      <c r="C571" s="25"/>
      <c r="D571" s="24"/>
      <c r="E571" s="26"/>
    </row>
    <row r="572" ht="15.75" customHeight="1">
      <c r="A572" s="24"/>
      <c r="B572" s="25"/>
      <c r="C572" s="25"/>
      <c r="D572" s="24"/>
      <c r="E572" s="26"/>
    </row>
    <row r="573" ht="15.75" customHeight="1">
      <c r="A573" s="24"/>
      <c r="B573" s="25"/>
      <c r="C573" s="25"/>
      <c r="D573" s="24"/>
      <c r="E573" s="26"/>
    </row>
    <row r="574" ht="15.75" customHeight="1">
      <c r="A574" s="24"/>
      <c r="B574" s="25"/>
      <c r="C574" s="25"/>
      <c r="D574" s="24"/>
      <c r="E574" s="26"/>
    </row>
    <row r="575" ht="15.75" customHeight="1">
      <c r="A575" s="24"/>
      <c r="B575" s="25"/>
      <c r="C575" s="25"/>
      <c r="D575" s="24"/>
      <c r="E575" s="26"/>
    </row>
    <row r="576" ht="15.75" customHeight="1">
      <c r="A576" s="24"/>
      <c r="B576" s="25"/>
      <c r="C576" s="25"/>
      <c r="D576" s="24"/>
      <c r="E576" s="26"/>
    </row>
    <row r="577" ht="15.75" customHeight="1">
      <c r="A577" s="24"/>
      <c r="B577" s="25"/>
      <c r="C577" s="25"/>
      <c r="D577" s="24"/>
      <c r="E577" s="26"/>
    </row>
    <row r="578" ht="15.75" customHeight="1">
      <c r="A578" s="24"/>
      <c r="B578" s="25"/>
      <c r="C578" s="25"/>
      <c r="D578" s="24"/>
      <c r="E578" s="26"/>
    </row>
    <row r="579" ht="15.75" customHeight="1">
      <c r="A579" s="24"/>
      <c r="B579" s="25"/>
      <c r="C579" s="25"/>
      <c r="D579" s="24"/>
      <c r="E579" s="26"/>
    </row>
    <row r="580" ht="15.75" customHeight="1">
      <c r="A580" s="24"/>
      <c r="B580" s="25"/>
      <c r="C580" s="25"/>
      <c r="D580" s="24"/>
      <c r="E580" s="26"/>
    </row>
    <row r="581" ht="15.75" customHeight="1">
      <c r="A581" s="24"/>
      <c r="B581" s="25"/>
      <c r="C581" s="25"/>
      <c r="D581" s="24"/>
      <c r="E581" s="26"/>
    </row>
    <row r="582" ht="15.75" customHeight="1">
      <c r="A582" s="24"/>
      <c r="B582" s="25"/>
      <c r="C582" s="25"/>
      <c r="D582" s="24"/>
      <c r="E582" s="26"/>
    </row>
    <row r="583" ht="15.75" customHeight="1">
      <c r="A583" s="24"/>
      <c r="B583" s="25"/>
      <c r="C583" s="25"/>
      <c r="D583" s="24"/>
      <c r="E583" s="26"/>
    </row>
    <row r="584" ht="15.75" customHeight="1">
      <c r="A584" s="24"/>
      <c r="B584" s="25"/>
      <c r="C584" s="25"/>
      <c r="D584" s="24"/>
      <c r="E584" s="26"/>
    </row>
    <row r="585" ht="15.75" customHeight="1">
      <c r="A585" s="24"/>
      <c r="B585" s="25"/>
      <c r="C585" s="25"/>
      <c r="D585" s="24"/>
      <c r="E585" s="26"/>
    </row>
    <row r="586" ht="15.75" customHeight="1">
      <c r="A586" s="24"/>
      <c r="B586" s="25"/>
      <c r="C586" s="25"/>
      <c r="D586" s="24"/>
      <c r="E586" s="26"/>
    </row>
    <row r="587" ht="15.75" customHeight="1">
      <c r="A587" s="24"/>
      <c r="B587" s="25"/>
      <c r="C587" s="25"/>
      <c r="D587" s="24"/>
      <c r="E587" s="26"/>
    </row>
    <row r="588" ht="15.75" customHeight="1">
      <c r="A588" s="24"/>
      <c r="B588" s="25"/>
      <c r="C588" s="25"/>
      <c r="D588" s="24"/>
      <c r="E588" s="26"/>
    </row>
    <row r="589" ht="15.75" customHeight="1">
      <c r="A589" s="24"/>
      <c r="B589" s="25"/>
      <c r="C589" s="25"/>
      <c r="D589" s="24"/>
      <c r="E589" s="26"/>
    </row>
    <row r="590" ht="15.75" customHeight="1">
      <c r="A590" s="24"/>
      <c r="B590" s="25"/>
      <c r="C590" s="25"/>
      <c r="D590" s="24"/>
      <c r="E590" s="26"/>
    </row>
    <row r="591" ht="15.75" customHeight="1">
      <c r="A591" s="24"/>
      <c r="B591" s="25"/>
      <c r="C591" s="25"/>
      <c r="D591" s="24"/>
      <c r="E591" s="26"/>
    </row>
    <row r="592" ht="15.75" customHeight="1">
      <c r="A592" s="24"/>
      <c r="B592" s="25"/>
      <c r="C592" s="25"/>
      <c r="D592" s="24"/>
      <c r="E592" s="26"/>
    </row>
    <row r="593" ht="15.75" customHeight="1">
      <c r="A593" s="24"/>
      <c r="B593" s="25"/>
      <c r="C593" s="25"/>
      <c r="D593" s="24"/>
      <c r="E593" s="26"/>
    </row>
    <row r="594" ht="15.75" customHeight="1">
      <c r="A594" s="24"/>
      <c r="B594" s="25"/>
      <c r="C594" s="25"/>
      <c r="D594" s="24"/>
      <c r="E594" s="26"/>
    </row>
    <row r="595" ht="15.75" customHeight="1">
      <c r="A595" s="24"/>
      <c r="B595" s="25"/>
      <c r="C595" s="25"/>
      <c r="D595" s="24"/>
      <c r="E595" s="26"/>
    </row>
    <row r="596" ht="15.75" customHeight="1">
      <c r="A596" s="24"/>
      <c r="B596" s="25"/>
      <c r="C596" s="25"/>
      <c r="D596" s="24"/>
      <c r="E596" s="26"/>
    </row>
    <row r="597" ht="15.75" customHeight="1">
      <c r="A597" s="24"/>
      <c r="B597" s="25"/>
      <c r="C597" s="25"/>
      <c r="D597" s="24"/>
      <c r="E597" s="26"/>
    </row>
    <row r="598" ht="15.75" customHeight="1">
      <c r="A598" s="24"/>
      <c r="B598" s="25"/>
      <c r="C598" s="25"/>
      <c r="D598" s="24"/>
      <c r="E598" s="26"/>
    </row>
    <row r="599" ht="15.75" customHeight="1">
      <c r="A599" s="24"/>
      <c r="B599" s="25"/>
      <c r="C599" s="25"/>
      <c r="D599" s="24"/>
      <c r="E599" s="26"/>
    </row>
    <row r="600" ht="15.75" customHeight="1">
      <c r="A600" s="24"/>
      <c r="B600" s="25"/>
      <c r="C600" s="25"/>
      <c r="D600" s="24"/>
      <c r="E600" s="26"/>
    </row>
    <row r="601" ht="15.75" customHeight="1">
      <c r="A601" s="24"/>
      <c r="B601" s="25"/>
      <c r="C601" s="25"/>
      <c r="D601" s="24"/>
      <c r="E601" s="26"/>
    </row>
    <row r="602" ht="15.75" customHeight="1">
      <c r="A602" s="24"/>
      <c r="B602" s="25"/>
      <c r="C602" s="25"/>
      <c r="D602" s="24"/>
      <c r="E602" s="26"/>
    </row>
    <row r="603" ht="15.75" customHeight="1">
      <c r="A603" s="24"/>
      <c r="B603" s="25"/>
      <c r="C603" s="25"/>
      <c r="D603" s="24"/>
      <c r="E603" s="26"/>
    </row>
    <row r="604" ht="15.75" customHeight="1">
      <c r="A604" s="24"/>
      <c r="B604" s="25"/>
      <c r="C604" s="25"/>
      <c r="D604" s="24"/>
      <c r="E604" s="26"/>
    </row>
    <row r="605" ht="15.75" customHeight="1">
      <c r="A605" s="24"/>
      <c r="B605" s="25"/>
      <c r="C605" s="25"/>
      <c r="D605" s="24"/>
      <c r="E605" s="26"/>
    </row>
    <row r="606" ht="15.75" customHeight="1">
      <c r="A606" s="24"/>
      <c r="B606" s="25"/>
      <c r="C606" s="25"/>
      <c r="D606" s="24"/>
      <c r="E606" s="26"/>
    </row>
    <row r="607" ht="15.75" customHeight="1">
      <c r="A607" s="24"/>
      <c r="B607" s="25"/>
      <c r="C607" s="25"/>
      <c r="D607" s="24"/>
      <c r="E607" s="26"/>
    </row>
    <row r="608" ht="15.75" customHeight="1">
      <c r="A608" s="24"/>
      <c r="B608" s="25"/>
      <c r="C608" s="25"/>
      <c r="D608" s="24"/>
      <c r="E608" s="26"/>
    </row>
    <row r="609" ht="15.75" customHeight="1">
      <c r="A609" s="24"/>
      <c r="B609" s="25"/>
      <c r="C609" s="25"/>
      <c r="D609" s="24"/>
      <c r="E609" s="26"/>
    </row>
    <row r="610" ht="15.75" customHeight="1">
      <c r="A610" s="24"/>
      <c r="B610" s="25"/>
      <c r="C610" s="25"/>
      <c r="D610" s="24"/>
      <c r="E610" s="26"/>
    </row>
    <row r="611" ht="15.75" customHeight="1">
      <c r="A611" s="24"/>
      <c r="B611" s="25"/>
      <c r="C611" s="25"/>
      <c r="D611" s="24"/>
      <c r="E611" s="26"/>
    </row>
    <row r="612" ht="15.75" customHeight="1">
      <c r="A612" s="24"/>
      <c r="B612" s="25"/>
      <c r="C612" s="25"/>
      <c r="D612" s="24"/>
      <c r="E612" s="26"/>
    </row>
    <row r="613" ht="15.75" customHeight="1">
      <c r="A613" s="24"/>
      <c r="B613" s="25"/>
      <c r="C613" s="25"/>
      <c r="D613" s="24"/>
      <c r="E613" s="26"/>
    </row>
    <row r="614" ht="15.75" customHeight="1">
      <c r="A614" s="24"/>
      <c r="B614" s="25"/>
      <c r="C614" s="25"/>
      <c r="D614" s="24"/>
      <c r="E614" s="26"/>
    </row>
    <row r="615" ht="15.75" customHeight="1">
      <c r="A615" s="24"/>
      <c r="B615" s="25"/>
      <c r="C615" s="25"/>
      <c r="D615" s="24"/>
      <c r="E615" s="26"/>
    </row>
    <row r="616" ht="15.75" customHeight="1">
      <c r="A616" s="24"/>
      <c r="B616" s="25"/>
      <c r="C616" s="25"/>
      <c r="D616" s="24"/>
      <c r="E616" s="26"/>
    </row>
    <row r="617" ht="15.75" customHeight="1">
      <c r="A617" s="24"/>
      <c r="B617" s="25"/>
      <c r="C617" s="25"/>
      <c r="D617" s="24"/>
      <c r="E617" s="26"/>
    </row>
    <row r="618" ht="15.75" customHeight="1">
      <c r="A618" s="24"/>
      <c r="B618" s="25"/>
      <c r="C618" s="25"/>
      <c r="D618" s="24"/>
      <c r="E618" s="26"/>
    </row>
    <row r="619" ht="15.75" customHeight="1">
      <c r="A619" s="24"/>
      <c r="B619" s="25"/>
      <c r="C619" s="25"/>
      <c r="D619" s="24"/>
      <c r="E619" s="26"/>
    </row>
    <row r="620" ht="15.75" customHeight="1">
      <c r="A620" s="24"/>
      <c r="B620" s="25"/>
      <c r="C620" s="25"/>
      <c r="D620" s="24"/>
      <c r="E620" s="26"/>
    </row>
    <row r="621" ht="15.75" customHeight="1">
      <c r="A621" s="24"/>
      <c r="B621" s="25"/>
      <c r="C621" s="25"/>
      <c r="D621" s="24"/>
      <c r="E621" s="26"/>
    </row>
    <row r="622" ht="15.75" customHeight="1">
      <c r="A622" s="24"/>
      <c r="B622" s="25"/>
      <c r="C622" s="25"/>
      <c r="D622" s="24"/>
      <c r="E622" s="26"/>
    </row>
    <row r="623" ht="15.75" customHeight="1">
      <c r="A623" s="24"/>
      <c r="B623" s="25"/>
      <c r="C623" s="25"/>
      <c r="D623" s="24"/>
      <c r="E623" s="26"/>
    </row>
    <row r="624" ht="15.75" customHeight="1">
      <c r="A624" s="24"/>
      <c r="B624" s="25"/>
      <c r="C624" s="25"/>
      <c r="D624" s="24"/>
      <c r="E624" s="26"/>
    </row>
    <row r="625" ht="15.75" customHeight="1">
      <c r="A625" s="24"/>
      <c r="B625" s="25"/>
      <c r="C625" s="25"/>
      <c r="D625" s="24"/>
      <c r="E625" s="26"/>
    </row>
    <row r="626" ht="15.75" customHeight="1">
      <c r="A626" s="24"/>
      <c r="B626" s="25"/>
      <c r="C626" s="25"/>
      <c r="D626" s="24"/>
      <c r="E626" s="26"/>
    </row>
    <row r="627" ht="15.75" customHeight="1">
      <c r="A627" s="24"/>
      <c r="B627" s="25"/>
      <c r="C627" s="25"/>
      <c r="D627" s="24"/>
      <c r="E627" s="26"/>
    </row>
    <row r="628" ht="15.75" customHeight="1">
      <c r="A628" s="24"/>
      <c r="B628" s="25"/>
      <c r="C628" s="25"/>
      <c r="D628" s="24"/>
      <c r="E628" s="26"/>
    </row>
    <row r="629" ht="15.75" customHeight="1">
      <c r="A629" s="24"/>
      <c r="B629" s="25"/>
      <c r="C629" s="25"/>
      <c r="D629" s="24"/>
      <c r="E629" s="26"/>
    </row>
    <row r="630" ht="15.75" customHeight="1">
      <c r="A630" s="24"/>
      <c r="B630" s="25"/>
      <c r="C630" s="25"/>
      <c r="D630" s="24"/>
      <c r="E630" s="26"/>
    </row>
    <row r="631" ht="15.75" customHeight="1">
      <c r="A631" s="24"/>
      <c r="B631" s="25"/>
      <c r="C631" s="25"/>
      <c r="D631" s="24"/>
      <c r="E631" s="26"/>
    </row>
    <row r="632" ht="15.75" customHeight="1">
      <c r="A632" s="24"/>
      <c r="B632" s="25"/>
      <c r="C632" s="25"/>
      <c r="D632" s="24"/>
      <c r="E632" s="26"/>
    </row>
    <row r="633" ht="15.75" customHeight="1">
      <c r="A633" s="24"/>
      <c r="B633" s="25"/>
      <c r="C633" s="25"/>
      <c r="D633" s="24"/>
      <c r="E633" s="26"/>
    </row>
    <row r="634" ht="15.75" customHeight="1">
      <c r="A634" s="24"/>
      <c r="B634" s="25"/>
      <c r="C634" s="25"/>
      <c r="D634" s="24"/>
      <c r="E634" s="26"/>
    </row>
    <row r="635" ht="15.75" customHeight="1">
      <c r="A635" s="24"/>
      <c r="B635" s="25"/>
      <c r="C635" s="25"/>
      <c r="D635" s="24"/>
      <c r="E635" s="26"/>
    </row>
    <row r="636" ht="15.75" customHeight="1">
      <c r="A636" s="24"/>
      <c r="B636" s="25"/>
      <c r="C636" s="25"/>
      <c r="D636" s="24"/>
      <c r="E636" s="26"/>
    </row>
    <row r="637" ht="15.75" customHeight="1">
      <c r="A637" s="24"/>
      <c r="B637" s="25"/>
      <c r="C637" s="25"/>
      <c r="D637" s="24"/>
      <c r="E637" s="26"/>
    </row>
    <row r="638" ht="15.75" customHeight="1">
      <c r="A638" s="24"/>
      <c r="B638" s="25"/>
      <c r="C638" s="25"/>
      <c r="D638" s="24"/>
      <c r="E638" s="26"/>
    </row>
    <row r="639" ht="15.75" customHeight="1">
      <c r="A639" s="24"/>
      <c r="B639" s="25"/>
      <c r="C639" s="25"/>
      <c r="D639" s="24"/>
      <c r="E639" s="26"/>
    </row>
    <row r="640" ht="15.75" customHeight="1">
      <c r="A640" s="24"/>
      <c r="B640" s="25"/>
      <c r="C640" s="25"/>
      <c r="D640" s="24"/>
      <c r="E640" s="26"/>
    </row>
    <row r="641" ht="15.75" customHeight="1">
      <c r="A641" s="24"/>
      <c r="B641" s="25"/>
      <c r="C641" s="25"/>
      <c r="D641" s="24"/>
      <c r="E641" s="26"/>
    </row>
    <row r="642" ht="15.75" customHeight="1">
      <c r="A642" s="24"/>
      <c r="B642" s="25"/>
      <c r="C642" s="25"/>
      <c r="D642" s="24"/>
      <c r="E642" s="26"/>
    </row>
    <row r="643" ht="15.75" customHeight="1">
      <c r="A643" s="24"/>
      <c r="B643" s="25"/>
      <c r="C643" s="25"/>
      <c r="D643" s="24"/>
      <c r="E643" s="26"/>
    </row>
    <row r="644" ht="15.75" customHeight="1">
      <c r="A644" s="24"/>
      <c r="B644" s="25"/>
      <c r="C644" s="25"/>
      <c r="D644" s="24"/>
      <c r="E644" s="26"/>
    </row>
    <row r="645" ht="15.75" customHeight="1">
      <c r="A645" s="24"/>
      <c r="B645" s="25"/>
      <c r="C645" s="25"/>
      <c r="D645" s="24"/>
      <c r="E645" s="26"/>
    </row>
    <row r="646" ht="15.75" customHeight="1">
      <c r="A646" s="24"/>
      <c r="B646" s="25"/>
      <c r="C646" s="25"/>
      <c r="D646" s="24"/>
      <c r="E646" s="26"/>
    </row>
    <row r="647" ht="15.75" customHeight="1">
      <c r="A647" s="24"/>
      <c r="B647" s="25"/>
      <c r="C647" s="25"/>
      <c r="D647" s="24"/>
      <c r="E647" s="26"/>
    </row>
    <row r="648" ht="15.75" customHeight="1">
      <c r="A648" s="24"/>
      <c r="B648" s="25"/>
      <c r="C648" s="25"/>
      <c r="D648" s="24"/>
      <c r="E648" s="26"/>
    </row>
    <row r="649" ht="15.75" customHeight="1">
      <c r="A649" s="24"/>
      <c r="B649" s="25"/>
      <c r="C649" s="25"/>
      <c r="D649" s="24"/>
      <c r="E649" s="26"/>
    </row>
    <row r="650" ht="15.75" customHeight="1">
      <c r="A650" s="24"/>
      <c r="B650" s="25"/>
      <c r="C650" s="25"/>
      <c r="D650" s="24"/>
      <c r="E650" s="26"/>
    </row>
    <row r="651" ht="15.75" customHeight="1">
      <c r="A651" s="24"/>
      <c r="B651" s="25"/>
      <c r="C651" s="25"/>
      <c r="D651" s="24"/>
      <c r="E651" s="26"/>
    </row>
    <row r="652" ht="15.75" customHeight="1">
      <c r="A652" s="24"/>
      <c r="B652" s="25"/>
      <c r="C652" s="25"/>
      <c r="D652" s="24"/>
      <c r="E652" s="26"/>
    </row>
    <row r="653" ht="15.75" customHeight="1">
      <c r="A653" s="24"/>
      <c r="B653" s="25"/>
      <c r="C653" s="25"/>
      <c r="D653" s="24"/>
      <c r="E653" s="26"/>
    </row>
    <row r="654" ht="15.75" customHeight="1">
      <c r="A654" s="24"/>
      <c r="B654" s="25"/>
      <c r="C654" s="25"/>
      <c r="D654" s="24"/>
      <c r="E654" s="26"/>
    </row>
    <row r="655" ht="15.75" customHeight="1">
      <c r="A655" s="24"/>
      <c r="B655" s="25"/>
      <c r="C655" s="25"/>
      <c r="D655" s="24"/>
      <c r="E655" s="26"/>
    </row>
    <row r="656" ht="15.75" customHeight="1">
      <c r="A656" s="24"/>
      <c r="B656" s="25"/>
      <c r="C656" s="25"/>
      <c r="D656" s="24"/>
      <c r="E656" s="26"/>
    </row>
    <row r="657" ht="15.75" customHeight="1">
      <c r="A657" s="24"/>
      <c r="B657" s="25"/>
      <c r="C657" s="25"/>
      <c r="D657" s="24"/>
      <c r="E657" s="26"/>
    </row>
    <row r="658" ht="15.75" customHeight="1">
      <c r="A658" s="24"/>
      <c r="B658" s="25"/>
      <c r="C658" s="25"/>
      <c r="D658" s="24"/>
      <c r="E658" s="26"/>
    </row>
    <row r="659" ht="15.75" customHeight="1">
      <c r="A659" s="24"/>
      <c r="B659" s="25"/>
      <c r="C659" s="25"/>
      <c r="D659" s="24"/>
      <c r="E659" s="26"/>
    </row>
    <row r="660" ht="15.75" customHeight="1">
      <c r="A660" s="24"/>
      <c r="B660" s="25"/>
      <c r="C660" s="25"/>
      <c r="D660" s="24"/>
      <c r="E660" s="26"/>
    </row>
    <row r="661" ht="15.75" customHeight="1">
      <c r="A661" s="24"/>
      <c r="B661" s="25"/>
      <c r="C661" s="25"/>
      <c r="D661" s="24"/>
      <c r="E661" s="26"/>
    </row>
    <row r="662" ht="15.75" customHeight="1">
      <c r="A662" s="24"/>
      <c r="B662" s="25"/>
      <c r="C662" s="25"/>
      <c r="D662" s="24"/>
      <c r="E662" s="26"/>
    </row>
    <row r="663" ht="15.75" customHeight="1">
      <c r="A663" s="24"/>
      <c r="B663" s="25"/>
      <c r="C663" s="25"/>
      <c r="D663" s="24"/>
      <c r="E663" s="26"/>
    </row>
    <row r="664" ht="15.75" customHeight="1">
      <c r="A664" s="24"/>
      <c r="B664" s="25"/>
      <c r="C664" s="25"/>
      <c r="D664" s="24"/>
      <c r="E664" s="26"/>
    </row>
    <row r="665" ht="15.75" customHeight="1">
      <c r="A665" s="24"/>
      <c r="B665" s="25"/>
      <c r="C665" s="25"/>
      <c r="D665" s="24"/>
      <c r="E665" s="26"/>
    </row>
    <row r="666" ht="15.75" customHeight="1">
      <c r="A666" s="24"/>
      <c r="B666" s="25"/>
      <c r="C666" s="25"/>
      <c r="D666" s="24"/>
      <c r="E666" s="26"/>
    </row>
    <row r="667" ht="15.75" customHeight="1">
      <c r="A667" s="24"/>
      <c r="B667" s="25"/>
      <c r="C667" s="25"/>
      <c r="D667" s="24"/>
      <c r="E667" s="26"/>
    </row>
    <row r="668" ht="15.75" customHeight="1">
      <c r="A668" s="24"/>
      <c r="B668" s="25"/>
      <c r="C668" s="25"/>
      <c r="D668" s="24"/>
      <c r="E668" s="26"/>
    </row>
    <row r="669" ht="15.75" customHeight="1">
      <c r="A669" s="24"/>
      <c r="B669" s="25"/>
      <c r="C669" s="25"/>
      <c r="D669" s="24"/>
      <c r="E669" s="26"/>
    </row>
    <row r="670" ht="15.75" customHeight="1">
      <c r="A670" s="24"/>
      <c r="B670" s="25"/>
      <c r="C670" s="25"/>
      <c r="D670" s="24"/>
      <c r="E670" s="26"/>
    </row>
    <row r="671" ht="15.75" customHeight="1">
      <c r="A671" s="24"/>
      <c r="B671" s="25"/>
      <c r="C671" s="25"/>
      <c r="D671" s="24"/>
      <c r="E671" s="26"/>
    </row>
    <row r="672" ht="15.75" customHeight="1">
      <c r="A672" s="24"/>
      <c r="B672" s="25"/>
      <c r="C672" s="25"/>
      <c r="D672" s="24"/>
      <c r="E672" s="26"/>
    </row>
    <row r="673" ht="15.75" customHeight="1">
      <c r="A673" s="24"/>
      <c r="B673" s="25"/>
      <c r="C673" s="25"/>
      <c r="D673" s="24"/>
      <c r="E673" s="26"/>
    </row>
    <row r="674" ht="15.75" customHeight="1">
      <c r="A674" s="24"/>
      <c r="B674" s="25"/>
      <c r="C674" s="25"/>
      <c r="D674" s="24"/>
      <c r="E674" s="26"/>
    </row>
    <row r="675" ht="15.75" customHeight="1">
      <c r="A675" s="24"/>
      <c r="B675" s="25"/>
      <c r="C675" s="25"/>
      <c r="D675" s="24"/>
      <c r="E675" s="26"/>
    </row>
    <row r="676" ht="15.75" customHeight="1">
      <c r="A676" s="24"/>
      <c r="B676" s="25"/>
      <c r="C676" s="25"/>
      <c r="D676" s="24"/>
      <c r="E676" s="26"/>
    </row>
    <row r="677" ht="15.75" customHeight="1">
      <c r="A677" s="24"/>
      <c r="B677" s="25"/>
      <c r="C677" s="25"/>
      <c r="D677" s="24"/>
      <c r="E677" s="26"/>
    </row>
    <row r="678" ht="15.75" customHeight="1">
      <c r="A678" s="24"/>
      <c r="B678" s="25"/>
      <c r="C678" s="25"/>
      <c r="D678" s="24"/>
      <c r="E678" s="26"/>
    </row>
    <row r="679" ht="15.75" customHeight="1">
      <c r="A679" s="24"/>
      <c r="B679" s="25"/>
      <c r="C679" s="25"/>
      <c r="D679" s="24"/>
      <c r="E679" s="26"/>
    </row>
    <row r="680" ht="15.75" customHeight="1">
      <c r="A680" s="24"/>
      <c r="B680" s="25"/>
      <c r="C680" s="25"/>
      <c r="D680" s="24"/>
      <c r="E680" s="26"/>
    </row>
    <row r="681" ht="15.75" customHeight="1">
      <c r="A681" s="24"/>
      <c r="B681" s="25"/>
      <c r="C681" s="25"/>
      <c r="D681" s="24"/>
      <c r="E681" s="26"/>
    </row>
    <row r="682" ht="15.75" customHeight="1">
      <c r="A682" s="24"/>
      <c r="B682" s="25"/>
      <c r="C682" s="25"/>
      <c r="D682" s="24"/>
      <c r="E682" s="26"/>
    </row>
    <row r="683" ht="15.75" customHeight="1">
      <c r="A683" s="24"/>
      <c r="B683" s="25"/>
      <c r="C683" s="25"/>
      <c r="D683" s="24"/>
      <c r="E683" s="26"/>
    </row>
    <row r="684" ht="15.75" customHeight="1">
      <c r="A684" s="24"/>
      <c r="B684" s="25"/>
      <c r="C684" s="25"/>
      <c r="D684" s="24"/>
      <c r="E684" s="26"/>
    </row>
    <row r="685" ht="15.75" customHeight="1">
      <c r="A685" s="24"/>
      <c r="B685" s="25"/>
      <c r="C685" s="25"/>
      <c r="D685" s="24"/>
      <c r="E685" s="26"/>
    </row>
    <row r="686" ht="15.75" customHeight="1">
      <c r="A686" s="24"/>
      <c r="B686" s="25"/>
      <c r="C686" s="25"/>
      <c r="D686" s="24"/>
      <c r="E686" s="26"/>
    </row>
    <row r="687" ht="15.75" customHeight="1">
      <c r="A687" s="24"/>
      <c r="B687" s="25"/>
      <c r="C687" s="25"/>
      <c r="D687" s="24"/>
      <c r="E687" s="26"/>
    </row>
    <row r="688" ht="15.75" customHeight="1">
      <c r="A688" s="24"/>
      <c r="B688" s="25"/>
      <c r="C688" s="25"/>
      <c r="D688" s="24"/>
      <c r="E688" s="26"/>
    </row>
    <row r="689" ht="15.75" customHeight="1">
      <c r="A689" s="24"/>
      <c r="B689" s="25"/>
      <c r="C689" s="25"/>
      <c r="D689" s="24"/>
      <c r="E689" s="26"/>
    </row>
    <row r="690" ht="15.75" customHeight="1">
      <c r="A690" s="24"/>
      <c r="B690" s="25"/>
      <c r="C690" s="25"/>
      <c r="D690" s="24"/>
      <c r="E690" s="26"/>
    </row>
    <row r="691" ht="15.75" customHeight="1">
      <c r="A691" s="24"/>
      <c r="B691" s="25"/>
      <c r="C691" s="25"/>
      <c r="D691" s="24"/>
      <c r="E691" s="26"/>
    </row>
    <row r="692" ht="15.75" customHeight="1">
      <c r="A692" s="24"/>
      <c r="B692" s="25"/>
      <c r="C692" s="25"/>
      <c r="D692" s="24"/>
      <c r="E692" s="26"/>
    </row>
    <row r="693" ht="15.75" customHeight="1">
      <c r="A693" s="24"/>
      <c r="B693" s="25"/>
      <c r="C693" s="25"/>
      <c r="D693" s="24"/>
      <c r="E693" s="26"/>
    </row>
    <row r="694" ht="15.75" customHeight="1">
      <c r="A694" s="24"/>
      <c r="B694" s="25"/>
      <c r="C694" s="25"/>
      <c r="D694" s="24"/>
      <c r="E694" s="26"/>
    </row>
    <row r="695" ht="15.75" customHeight="1">
      <c r="A695" s="24"/>
      <c r="B695" s="25"/>
      <c r="C695" s="25"/>
      <c r="D695" s="24"/>
      <c r="E695" s="26"/>
    </row>
    <row r="696" ht="15.75" customHeight="1">
      <c r="A696" s="24"/>
      <c r="B696" s="25"/>
      <c r="C696" s="25"/>
      <c r="D696" s="24"/>
      <c r="E696" s="26"/>
    </row>
    <row r="697" ht="15.75" customHeight="1">
      <c r="A697" s="24"/>
      <c r="B697" s="25"/>
      <c r="C697" s="25"/>
      <c r="D697" s="24"/>
      <c r="E697" s="26"/>
    </row>
    <row r="698" ht="15.75" customHeight="1">
      <c r="A698" s="24"/>
      <c r="B698" s="25"/>
      <c r="C698" s="25"/>
      <c r="D698" s="24"/>
      <c r="E698" s="26"/>
    </row>
    <row r="699" ht="15.75" customHeight="1">
      <c r="A699" s="24"/>
      <c r="B699" s="25"/>
      <c r="C699" s="25"/>
      <c r="D699" s="24"/>
      <c r="E699" s="26"/>
    </row>
    <row r="700" ht="15.75" customHeight="1">
      <c r="A700" s="24"/>
      <c r="B700" s="25"/>
      <c r="C700" s="25"/>
      <c r="D700" s="24"/>
      <c r="E700" s="26"/>
    </row>
    <row r="701" ht="15.75" customHeight="1">
      <c r="A701" s="24"/>
      <c r="B701" s="25"/>
      <c r="C701" s="25"/>
      <c r="D701" s="24"/>
      <c r="E701" s="26"/>
    </row>
    <row r="702" ht="15.75" customHeight="1">
      <c r="A702" s="24"/>
      <c r="B702" s="25"/>
      <c r="C702" s="25"/>
      <c r="D702" s="24"/>
      <c r="E702" s="26"/>
    </row>
    <row r="703" ht="15.75" customHeight="1">
      <c r="A703" s="24"/>
      <c r="B703" s="25"/>
      <c r="C703" s="25"/>
      <c r="D703" s="24"/>
      <c r="E703" s="26"/>
    </row>
    <row r="704" ht="15.75" customHeight="1">
      <c r="A704" s="24"/>
      <c r="B704" s="25"/>
      <c r="C704" s="25"/>
      <c r="D704" s="24"/>
      <c r="E704" s="26"/>
    </row>
    <row r="705" ht="15.75" customHeight="1">
      <c r="A705" s="24"/>
      <c r="B705" s="25"/>
      <c r="C705" s="25"/>
      <c r="D705" s="24"/>
      <c r="E705" s="26"/>
    </row>
    <row r="706" ht="15.75" customHeight="1">
      <c r="A706" s="24"/>
      <c r="B706" s="25"/>
      <c r="C706" s="25"/>
      <c r="D706" s="24"/>
      <c r="E706" s="26"/>
    </row>
    <row r="707" ht="15.75" customHeight="1">
      <c r="A707" s="24"/>
      <c r="B707" s="25"/>
      <c r="C707" s="25"/>
      <c r="D707" s="24"/>
      <c r="E707" s="26"/>
    </row>
    <row r="708" ht="15.75" customHeight="1">
      <c r="A708" s="24"/>
      <c r="B708" s="25"/>
      <c r="C708" s="25"/>
      <c r="D708" s="24"/>
      <c r="E708" s="26"/>
    </row>
    <row r="709" ht="15.75" customHeight="1">
      <c r="A709" s="24"/>
      <c r="B709" s="25"/>
      <c r="C709" s="25"/>
      <c r="D709" s="24"/>
      <c r="E709" s="26"/>
    </row>
    <row r="710" ht="15.75" customHeight="1">
      <c r="A710" s="24"/>
      <c r="B710" s="25"/>
      <c r="C710" s="25"/>
      <c r="D710" s="24"/>
      <c r="E710" s="26"/>
    </row>
    <row r="711" ht="15.75" customHeight="1">
      <c r="A711" s="24"/>
      <c r="B711" s="25"/>
      <c r="C711" s="25"/>
      <c r="D711" s="24"/>
      <c r="E711" s="26"/>
    </row>
    <row r="712" ht="15.75" customHeight="1">
      <c r="A712" s="24"/>
      <c r="B712" s="25"/>
      <c r="C712" s="25"/>
      <c r="D712" s="24"/>
      <c r="E712" s="26"/>
    </row>
    <row r="713" ht="15.75" customHeight="1">
      <c r="A713" s="24"/>
      <c r="B713" s="25"/>
      <c r="C713" s="25"/>
      <c r="D713" s="24"/>
      <c r="E713" s="26"/>
    </row>
    <row r="714" ht="15.75" customHeight="1">
      <c r="A714" s="24"/>
      <c r="B714" s="25"/>
      <c r="C714" s="25"/>
      <c r="D714" s="24"/>
      <c r="E714" s="26"/>
    </row>
    <row r="715" ht="15.75" customHeight="1">
      <c r="A715" s="24"/>
      <c r="B715" s="25"/>
      <c r="C715" s="25"/>
      <c r="D715" s="24"/>
      <c r="E715" s="26"/>
    </row>
    <row r="716" ht="15.75" customHeight="1">
      <c r="A716" s="24"/>
      <c r="B716" s="25"/>
      <c r="C716" s="25"/>
      <c r="D716" s="24"/>
      <c r="E716" s="26"/>
    </row>
    <row r="717" ht="15.75" customHeight="1">
      <c r="A717" s="24"/>
      <c r="B717" s="25"/>
      <c r="C717" s="25"/>
      <c r="D717" s="24"/>
      <c r="E717" s="26"/>
    </row>
    <row r="718" ht="15.75" customHeight="1">
      <c r="A718" s="24"/>
      <c r="B718" s="25"/>
      <c r="C718" s="25"/>
      <c r="D718" s="24"/>
      <c r="E718" s="26"/>
    </row>
    <row r="719" ht="15.75" customHeight="1">
      <c r="A719" s="24"/>
      <c r="B719" s="25"/>
      <c r="C719" s="25"/>
      <c r="D719" s="24"/>
      <c r="E719" s="26"/>
    </row>
    <row r="720" ht="15.75" customHeight="1">
      <c r="A720" s="24"/>
      <c r="B720" s="25"/>
      <c r="C720" s="25"/>
      <c r="D720" s="24"/>
      <c r="E720" s="26"/>
    </row>
    <row r="721" ht="15.75" customHeight="1">
      <c r="A721" s="24"/>
      <c r="B721" s="25"/>
      <c r="C721" s="25"/>
      <c r="D721" s="24"/>
      <c r="E721" s="26"/>
    </row>
    <row r="722" ht="15.75" customHeight="1">
      <c r="A722" s="24"/>
      <c r="B722" s="25"/>
      <c r="C722" s="25"/>
      <c r="D722" s="24"/>
      <c r="E722" s="26"/>
    </row>
    <row r="723" ht="15.75" customHeight="1">
      <c r="A723" s="24"/>
      <c r="B723" s="25"/>
      <c r="C723" s="25"/>
      <c r="D723" s="24"/>
      <c r="E723" s="26"/>
    </row>
    <row r="724" ht="15.75" customHeight="1">
      <c r="A724" s="24"/>
      <c r="B724" s="25"/>
      <c r="C724" s="25"/>
      <c r="D724" s="24"/>
      <c r="E724" s="26"/>
    </row>
    <row r="725" ht="15.75" customHeight="1">
      <c r="A725" s="24"/>
      <c r="B725" s="25"/>
      <c r="C725" s="25"/>
      <c r="D725" s="24"/>
      <c r="E725" s="26"/>
    </row>
    <row r="726" ht="15.75" customHeight="1">
      <c r="A726" s="24"/>
      <c r="B726" s="25"/>
      <c r="C726" s="25"/>
      <c r="D726" s="24"/>
      <c r="E726" s="26"/>
    </row>
    <row r="727" ht="15.75" customHeight="1">
      <c r="A727" s="24"/>
      <c r="B727" s="25"/>
      <c r="C727" s="25"/>
      <c r="D727" s="24"/>
      <c r="E727" s="26"/>
    </row>
    <row r="728" ht="15.75" customHeight="1">
      <c r="A728" s="24"/>
      <c r="B728" s="25"/>
      <c r="C728" s="25"/>
      <c r="D728" s="24"/>
      <c r="E728" s="26"/>
    </row>
    <row r="729" ht="15.75" customHeight="1">
      <c r="A729" s="24"/>
      <c r="B729" s="25"/>
      <c r="C729" s="25"/>
      <c r="D729" s="24"/>
      <c r="E729" s="26"/>
    </row>
    <row r="730" ht="15.75" customHeight="1">
      <c r="A730" s="24"/>
      <c r="B730" s="25"/>
      <c r="C730" s="25"/>
      <c r="D730" s="24"/>
      <c r="E730" s="26"/>
    </row>
    <row r="731" ht="15.75" customHeight="1">
      <c r="A731" s="24"/>
      <c r="B731" s="25"/>
      <c r="C731" s="25"/>
      <c r="D731" s="24"/>
      <c r="E731" s="26"/>
    </row>
    <row r="732" ht="15.75" customHeight="1">
      <c r="A732" s="24"/>
      <c r="B732" s="25"/>
      <c r="C732" s="25"/>
      <c r="D732" s="24"/>
      <c r="E732" s="26"/>
    </row>
    <row r="733" ht="15.75" customHeight="1">
      <c r="A733" s="24"/>
      <c r="B733" s="25"/>
      <c r="C733" s="25"/>
      <c r="D733" s="24"/>
      <c r="E733" s="26"/>
    </row>
    <row r="734" ht="15.75" customHeight="1">
      <c r="A734" s="24"/>
      <c r="B734" s="25"/>
      <c r="C734" s="25"/>
      <c r="D734" s="24"/>
      <c r="E734" s="26"/>
    </row>
    <row r="735" ht="15.75" customHeight="1">
      <c r="A735" s="24"/>
      <c r="B735" s="25"/>
      <c r="C735" s="25"/>
      <c r="D735" s="24"/>
      <c r="E735" s="26"/>
    </row>
    <row r="736" ht="15.75" customHeight="1">
      <c r="A736" s="24"/>
      <c r="B736" s="25"/>
      <c r="C736" s="25"/>
      <c r="D736" s="24"/>
      <c r="E736" s="26"/>
    </row>
    <row r="737" ht="15.75" customHeight="1">
      <c r="A737" s="24"/>
      <c r="B737" s="25"/>
      <c r="C737" s="25"/>
      <c r="D737" s="24"/>
      <c r="E737" s="26"/>
    </row>
    <row r="738" ht="15.75" customHeight="1">
      <c r="A738" s="24"/>
      <c r="B738" s="25"/>
      <c r="C738" s="25"/>
      <c r="D738" s="24"/>
      <c r="E738" s="26"/>
    </row>
    <row r="739" ht="15.75" customHeight="1">
      <c r="A739" s="24"/>
      <c r="B739" s="25"/>
      <c r="C739" s="25"/>
      <c r="D739" s="24"/>
      <c r="E739" s="26"/>
    </row>
    <row r="740" ht="15.75" customHeight="1">
      <c r="A740" s="24"/>
      <c r="B740" s="25"/>
      <c r="C740" s="25"/>
      <c r="D740" s="24"/>
      <c r="E740" s="26"/>
    </row>
    <row r="741" ht="15.75" customHeight="1">
      <c r="A741" s="24"/>
      <c r="B741" s="25"/>
      <c r="C741" s="25"/>
      <c r="D741" s="24"/>
      <c r="E741" s="26"/>
    </row>
    <row r="742" ht="15.75" customHeight="1">
      <c r="A742" s="24"/>
      <c r="B742" s="25"/>
      <c r="C742" s="25"/>
      <c r="D742" s="24"/>
      <c r="E742" s="26"/>
    </row>
    <row r="743" ht="15.75" customHeight="1">
      <c r="A743" s="24"/>
      <c r="B743" s="25"/>
      <c r="C743" s="25"/>
      <c r="D743" s="24"/>
      <c r="E743" s="26"/>
    </row>
    <row r="744" ht="15.75" customHeight="1">
      <c r="A744" s="24"/>
      <c r="B744" s="25"/>
      <c r="C744" s="25"/>
      <c r="D744" s="24"/>
      <c r="E744" s="26"/>
    </row>
    <row r="745" ht="15.75" customHeight="1">
      <c r="A745" s="24"/>
      <c r="B745" s="25"/>
      <c r="C745" s="25"/>
      <c r="D745" s="24"/>
      <c r="E745" s="26"/>
    </row>
    <row r="746" ht="15.75" customHeight="1">
      <c r="A746" s="24"/>
      <c r="B746" s="25"/>
      <c r="C746" s="25"/>
      <c r="D746" s="24"/>
      <c r="E746" s="26"/>
    </row>
    <row r="747" ht="15.75" customHeight="1">
      <c r="A747" s="24"/>
      <c r="B747" s="25"/>
      <c r="C747" s="25"/>
      <c r="D747" s="24"/>
      <c r="E747" s="26"/>
    </row>
    <row r="748" ht="15.75" customHeight="1">
      <c r="A748" s="24"/>
      <c r="B748" s="25"/>
      <c r="C748" s="25"/>
      <c r="D748" s="24"/>
      <c r="E748" s="26"/>
    </row>
    <row r="749" ht="15.75" customHeight="1">
      <c r="A749" s="24"/>
      <c r="B749" s="25"/>
      <c r="C749" s="25"/>
      <c r="D749" s="24"/>
      <c r="E749" s="26"/>
    </row>
    <row r="750" ht="15.75" customHeight="1">
      <c r="A750" s="24"/>
      <c r="B750" s="25"/>
      <c r="C750" s="25"/>
      <c r="D750" s="24"/>
      <c r="E750" s="26"/>
    </row>
    <row r="751" ht="15.75" customHeight="1">
      <c r="A751" s="24"/>
      <c r="B751" s="25"/>
      <c r="C751" s="25"/>
      <c r="D751" s="24"/>
      <c r="E751" s="26"/>
    </row>
    <row r="752" ht="15.75" customHeight="1">
      <c r="A752" s="24"/>
      <c r="B752" s="25"/>
      <c r="C752" s="25"/>
      <c r="D752" s="24"/>
      <c r="E752" s="26"/>
    </row>
    <row r="753" ht="15.75" customHeight="1">
      <c r="A753" s="24"/>
      <c r="B753" s="25"/>
      <c r="C753" s="25"/>
      <c r="D753" s="24"/>
      <c r="E753" s="26"/>
    </row>
    <row r="754" ht="15.75" customHeight="1">
      <c r="A754" s="24"/>
      <c r="B754" s="25"/>
      <c r="C754" s="25"/>
      <c r="D754" s="24"/>
      <c r="E754" s="26"/>
    </row>
    <row r="755" ht="15.75" customHeight="1">
      <c r="A755" s="24"/>
      <c r="B755" s="25"/>
      <c r="C755" s="25"/>
      <c r="D755" s="24"/>
      <c r="E755" s="26"/>
    </row>
    <row r="756" ht="15.75" customHeight="1">
      <c r="A756" s="24"/>
      <c r="B756" s="25"/>
      <c r="C756" s="25"/>
      <c r="D756" s="24"/>
      <c r="E756" s="26"/>
    </row>
    <row r="757" ht="15.75" customHeight="1">
      <c r="A757" s="24"/>
      <c r="B757" s="25"/>
      <c r="C757" s="25"/>
      <c r="D757" s="24"/>
      <c r="E757" s="26"/>
    </row>
    <row r="758" ht="15.75" customHeight="1">
      <c r="A758" s="24"/>
      <c r="B758" s="25"/>
      <c r="C758" s="25"/>
      <c r="D758" s="24"/>
      <c r="E758" s="26"/>
    </row>
    <row r="759" ht="15.75" customHeight="1">
      <c r="A759" s="24"/>
      <c r="B759" s="25"/>
      <c r="C759" s="25"/>
      <c r="D759" s="24"/>
      <c r="E759" s="26"/>
    </row>
    <row r="760" ht="15.75" customHeight="1">
      <c r="A760" s="24"/>
      <c r="B760" s="25"/>
      <c r="C760" s="25"/>
      <c r="D760" s="24"/>
      <c r="E760" s="26"/>
    </row>
    <row r="761" ht="15.75" customHeight="1">
      <c r="A761" s="24"/>
      <c r="B761" s="25"/>
      <c r="C761" s="25"/>
      <c r="D761" s="24"/>
      <c r="E761" s="26"/>
    </row>
    <row r="762" ht="15.75" customHeight="1">
      <c r="A762" s="24"/>
      <c r="B762" s="25"/>
      <c r="C762" s="25"/>
      <c r="D762" s="24"/>
      <c r="E762" s="26"/>
    </row>
    <row r="763" ht="15.75" customHeight="1">
      <c r="A763" s="24"/>
      <c r="B763" s="25"/>
      <c r="C763" s="25"/>
      <c r="D763" s="24"/>
      <c r="E763" s="26"/>
    </row>
    <row r="764" ht="15.75" customHeight="1">
      <c r="A764" s="24"/>
      <c r="B764" s="25"/>
      <c r="C764" s="25"/>
      <c r="D764" s="24"/>
      <c r="E764" s="26"/>
    </row>
    <row r="765" ht="15.75" customHeight="1">
      <c r="A765" s="24"/>
      <c r="B765" s="25"/>
      <c r="C765" s="25"/>
      <c r="D765" s="24"/>
      <c r="E765" s="26"/>
    </row>
    <row r="766" ht="15.75" customHeight="1">
      <c r="A766" s="24"/>
      <c r="B766" s="25"/>
      <c r="C766" s="25"/>
      <c r="D766" s="24"/>
      <c r="E766" s="26"/>
    </row>
    <row r="767" ht="15.75" customHeight="1">
      <c r="A767" s="24"/>
      <c r="B767" s="25"/>
      <c r="C767" s="25"/>
      <c r="D767" s="24"/>
      <c r="E767" s="26"/>
    </row>
    <row r="768" ht="15.75" customHeight="1">
      <c r="A768" s="24"/>
      <c r="B768" s="25"/>
      <c r="C768" s="25"/>
      <c r="D768" s="24"/>
      <c r="E768" s="26"/>
    </row>
    <row r="769" ht="15.75" customHeight="1">
      <c r="A769" s="24"/>
      <c r="B769" s="25"/>
      <c r="C769" s="25"/>
      <c r="D769" s="24"/>
      <c r="E769" s="26"/>
    </row>
    <row r="770" ht="15.75" customHeight="1">
      <c r="A770" s="24"/>
      <c r="B770" s="25"/>
      <c r="C770" s="25"/>
      <c r="D770" s="24"/>
      <c r="E770" s="26"/>
    </row>
    <row r="771" ht="15.75" customHeight="1">
      <c r="A771" s="24"/>
      <c r="B771" s="25"/>
      <c r="C771" s="25"/>
      <c r="D771" s="24"/>
      <c r="E771" s="26"/>
    </row>
    <row r="772" ht="15.75" customHeight="1">
      <c r="A772" s="24"/>
      <c r="B772" s="25"/>
      <c r="C772" s="25"/>
      <c r="D772" s="24"/>
      <c r="E772" s="26"/>
    </row>
    <row r="773" ht="15.75" customHeight="1">
      <c r="A773" s="24"/>
      <c r="B773" s="25"/>
      <c r="C773" s="25"/>
      <c r="D773" s="24"/>
      <c r="E773" s="26"/>
    </row>
    <row r="774" ht="15.75" customHeight="1">
      <c r="A774" s="24"/>
      <c r="B774" s="25"/>
      <c r="C774" s="25"/>
      <c r="D774" s="24"/>
      <c r="E774" s="26"/>
    </row>
    <row r="775" ht="15.75" customHeight="1">
      <c r="A775" s="24"/>
      <c r="B775" s="25"/>
      <c r="C775" s="25"/>
      <c r="D775" s="24"/>
      <c r="E775" s="26"/>
    </row>
    <row r="776" ht="15.75" customHeight="1">
      <c r="A776" s="24"/>
      <c r="B776" s="25"/>
      <c r="C776" s="25"/>
      <c r="D776" s="24"/>
      <c r="E776" s="26"/>
    </row>
    <row r="777" ht="15.75" customHeight="1">
      <c r="A777" s="24"/>
      <c r="B777" s="25"/>
      <c r="C777" s="25"/>
      <c r="D777" s="24"/>
      <c r="E777" s="26"/>
    </row>
    <row r="778" ht="15.75" customHeight="1">
      <c r="A778" s="24"/>
      <c r="B778" s="25"/>
      <c r="C778" s="25"/>
      <c r="D778" s="24"/>
      <c r="E778" s="26"/>
    </row>
    <row r="779" ht="15.75" customHeight="1">
      <c r="A779" s="24"/>
      <c r="B779" s="25"/>
      <c r="C779" s="25"/>
      <c r="D779" s="24"/>
      <c r="E779" s="26"/>
    </row>
    <row r="780" ht="15.75" customHeight="1">
      <c r="A780" s="24"/>
      <c r="B780" s="25"/>
      <c r="C780" s="25"/>
      <c r="D780" s="24"/>
      <c r="E780" s="26"/>
    </row>
    <row r="781" ht="15.75" customHeight="1">
      <c r="A781" s="24"/>
      <c r="B781" s="25"/>
      <c r="C781" s="25"/>
      <c r="D781" s="24"/>
      <c r="E781" s="26"/>
    </row>
    <row r="782" ht="15.75" customHeight="1">
      <c r="A782" s="24"/>
      <c r="B782" s="25"/>
      <c r="C782" s="25"/>
      <c r="D782" s="24"/>
      <c r="E782" s="26"/>
    </row>
    <row r="783" ht="15.75" customHeight="1">
      <c r="A783" s="24"/>
      <c r="B783" s="25"/>
      <c r="C783" s="25"/>
      <c r="D783" s="24"/>
      <c r="E783" s="26"/>
    </row>
    <row r="784" ht="15.75" customHeight="1">
      <c r="A784" s="24"/>
      <c r="B784" s="25"/>
      <c r="C784" s="25"/>
      <c r="D784" s="24"/>
      <c r="E784" s="26"/>
    </row>
    <row r="785" ht="15.75" customHeight="1">
      <c r="A785" s="24"/>
      <c r="B785" s="25"/>
      <c r="C785" s="25"/>
      <c r="D785" s="24"/>
      <c r="E785" s="26"/>
    </row>
    <row r="786" ht="15.75" customHeight="1">
      <c r="A786" s="24"/>
      <c r="B786" s="25"/>
      <c r="C786" s="25"/>
      <c r="D786" s="24"/>
      <c r="E786" s="26"/>
    </row>
    <row r="787" ht="15.75" customHeight="1">
      <c r="A787" s="24"/>
      <c r="B787" s="25"/>
      <c r="C787" s="25"/>
      <c r="D787" s="24"/>
      <c r="E787" s="26"/>
    </row>
    <row r="788" ht="15.75" customHeight="1">
      <c r="A788" s="24"/>
      <c r="B788" s="25"/>
      <c r="C788" s="25"/>
      <c r="D788" s="24"/>
      <c r="E788" s="26"/>
    </row>
    <row r="789" ht="15.75" customHeight="1">
      <c r="A789" s="24"/>
      <c r="B789" s="25"/>
      <c r="C789" s="25"/>
      <c r="D789" s="24"/>
      <c r="E789" s="26"/>
    </row>
    <row r="790" ht="15.75" customHeight="1">
      <c r="A790" s="24"/>
      <c r="B790" s="25"/>
      <c r="C790" s="25"/>
      <c r="D790" s="24"/>
      <c r="E790" s="26"/>
    </row>
    <row r="791" ht="15.75" customHeight="1">
      <c r="A791" s="24"/>
      <c r="B791" s="25"/>
      <c r="C791" s="25"/>
      <c r="D791" s="24"/>
      <c r="E791" s="26"/>
    </row>
    <row r="792" ht="15.75" customHeight="1">
      <c r="A792" s="24"/>
      <c r="B792" s="25"/>
      <c r="C792" s="25"/>
      <c r="D792" s="24"/>
      <c r="E792" s="26"/>
    </row>
    <row r="793" ht="15.75" customHeight="1">
      <c r="A793" s="24"/>
      <c r="B793" s="25"/>
      <c r="C793" s="25"/>
      <c r="D793" s="24"/>
      <c r="E793" s="26"/>
    </row>
    <row r="794" ht="15.75" customHeight="1">
      <c r="A794" s="24"/>
      <c r="B794" s="25"/>
      <c r="C794" s="25"/>
      <c r="D794" s="24"/>
      <c r="E794" s="26"/>
    </row>
    <row r="795" ht="15.75" customHeight="1">
      <c r="A795" s="24"/>
      <c r="B795" s="25"/>
      <c r="C795" s="25"/>
      <c r="D795" s="24"/>
      <c r="E795" s="26"/>
    </row>
    <row r="796" ht="15.75" customHeight="1">
      <c r="A796" s="24"/>
      <c r="B796" s="25"/>
      <c r="C796" s="25"/>
      <c r="D796" s="24"/>
      <c r="E796" s="26"/>
    </row>
    <row r="797" ht="15.75" customHeight="1">
      <c r="A797" s="24"/>
      <c r="B797" s="25"/>
      <c r="C797" s="25"/>
      <c r="D797" s="24"/>
      <c r="E797" s="26"/>
    </row>
    <row r="798" ht="15.75" customHeight="1">
      <c r="A798" s="24"/>
      <c r="B798" s="25"/>
      <c r="C798" s="25"/>
      <c r="D798" s="24"/>
      <c r="E798" s="26"/>
    </row>
    <row r="799" ht="15.75" customHeight="1">
      <c r="A799" s="24"/>
      <c r="B799" s="25"/>
      <c r="C799" s="25"/>
      <c r="D799" s="24"/>
      <c r="E799" s="26"/>
    </row>
    <row r="800" ht="15.75" customHeight="1">
      <c r="A800" s="24"/>
      <c r="B800" s="25"/>
      <c r="C800" s="25"/>
      <c r="D800" s="24"/>
      <c r="E800" s="26"/>
    </row>
    <row r="801" ht="15.75" customHeight="1">
      <c r="A801" s="24"/>
      <c r="B801" s="25"/>
      <c r="C801" s="25"/>
      <c r="D801" s="24"/>
      <c r="E801" s="26"/>
    </row>
    <row r="802" ht="15.75" customHeight="1">
      <c r="A802" s="24"/>
      <c r="B802" s="25"/>
      <c r="C802" s="25"/>
      <c r="D802" s="24"/>
      <c r="E802" s="26"/>
    </row>
    <row r="803" ht="15.75" customHeight="1">
      <c r="A803" s="24"/>
      <c r="B803" s="25"/>
      <c r="C803" s="25"/>
      <c r="D803" s="24"/>
      <c r="E803" s="26"/>
    </row>
    <row r="804" ht="15.75" customHeight="1">
      <c r="A804" s="24"/>
      <c r="B804" s="25"/>
      <c r="C804" s="25"/>
      <c r="D804" s="24"/>
      <c r="E804" s="26"/>
    </row>
    <row r="805" ht="15.75" customHeight="1">
      <c r="A805" s="24"/>
      <c r="B805" s="25"/>
      <c r="C805" s="25"/>
      <c r="D805" s="24"/>
      <c r="E805" s="26"/>
    </row>
    <row r="806" ht="15.75" customHeight="1">
      <c r="A806" s="24"/>
      <c r="B806" s="25"/>
      <c r="C806" s="25"/>
      <c r="D806" s="24"/>
      <c r="E806" s="26"/>
    </row>
    <row r="807" ht="15.75" customHeight="1">
      <c r="A807" s="24"/>
      <c r="B807" s="25"/>
      <c r="C807" s="25"/>
      <c r="D807" s="24"/>
      <c r="E807" s="26"/>
    </row>
    <row r="808" ht="15.75" customHeight="1">
      <c r="A808" s="24"/>
      <c r="B808" s="25"/>
      <c r="C808" s="25"/>
      <c r="D808" s="24"/>
      <c r="E808" s="26"/>
    </row>
    <row r="809" ht="15.75" customHeight="1">
      <c r="A809" s="24"/>
      <c r="B809" s="25"/>
      <c r="C809" s="25"/>
      <c r="D809" s="24"/>
      <c r="E809" s="26"/>
    </row>
    <row r="810" ht="15.75" customHeight="1">
      <c r="A810" s="24"/>
      <c r="B810" s="25"/>
      <c r="C810" s="25"/>
      <c r="D810" s="24"/>
      <c r="E810" s="26"/>
    </row>
    <row r="811" ht="15.75" customHeight="1">
      <c r="A811" s="24"/>
      <c r="B811" s="25"/>
      <c r="C811" s="25"/>
      <c r="D811" s="24"/>
      <c r="E811" s="26"/>
    </row>
    <row r="812" ht="15.75" customHeight="1">
      <c r="A812" s="24"/>
      <c r="B812" s="25"/>
      <c r="C812" s="25"/>
      <c r="D812" s="24"/>
      <c r="E812" s="26"/>
    </row>
    <row r="813" ht="15.75" customHeight="1">
      <c r="A813" s="24"/>
      <c r="B813" s="25"/>
      <c r="C813" s="25"/>
      <c r="D813" s="24"/>
      <c r="E813" s="26"/>
    </row>
    <row r="814" ht="15.75" customHeight="1">
      <c r="A814" s="24"/>
      <c r="B814" s="25"/>
      <c r="C814" s="25"/>
      <c r="D814" s="24"/>
      <c r="E814" s="26"/>
    </row>
    <row r="815" ht="15.75" customHeight="1">
      <c r="A815" s="24"/>
      <c r="B815" s="25"/>
      <c r="C815" s="25"/>
      <c r="D815" s="24"/>
      <c r="E815" s="26"/>
    </row>
    <row r="816" ht="15.75" customHeight="1">
      <c r="A816" s="24"/>
      <c r="B816" s="25"/>
      <c r="C816" s="25"/>
      <c r="D816" s="24"/>
      <c r="E816" s="26"/>
    </row>
    <row r="817" ht="15.75" customHeight="1">
      <c r="A817" s="24"/>
      <c r="B817" s="25"/>
      <c r="C817" s="25"/>
      <c r="D817" s="24"/>
      <c r="E817" s="26"/>
    </row>
    <row r="818" ht="15.75" customHeight="1">
      <c r="A818" s="24"/>
      <c r="B818" s="25"/>
      <c r="C818" s="25"/>
      <c r="D818" s="24"/>
      <c r="E818" s="26"/>
    </row>
    <row r="819" ht="15.75" customHeight="1">
      <c r="A819" s="24"/>
      <c r="B819" s="25"/>
      <c r="C819" s="25"/>
      <c r="D819" s="24"/>
      <c r="E819" s="26"/>
    </row>
    <row r="820" ht="15.75" customHeight="1">
      <c r="A820" s="24"/>
      <c r="B820" s="25"/>
      <c r="C820" s="25"/>
      <c r="D820" s="24"/>
      <c r="E820" s="26"/>
    </row>
    <row r="821" ht="15.75" customHeight="1">
      <c r="A821" s="24"/>
      <c r="B821" s="25"/>
      <c r="C821" s="25"/>
      <c r="D821" s="24"/>
      <c r="E821" s="26"/>
    </row>
    <row r="822" ht="15.75" customHeight="1">
      <c r="A822" s="24"/>
      <c r="B822" s="25"/>
      <c r="C822" s="25"/>
      <c r="D822" s="24"/>
      <c r="E822" s="26"/>
    </row>
    <row r="823" ht="15.75" customHeight="1">
      <c r="A823" s="24"/>
      <c r="B823" s="25"/>
      <c r="C823" s="25"/>
      <c r="D823" s="24"/>
      <c r="E823" s="26"/>
    </row>
    <row r="824" ht="15.75" customHeight="1">
      <c r="A824" s="24"/>
      <c r="B824" s="25"/>
      <c r="C824" s="25"/>
      <c r="D824" s="24"/>
      <c r="E824" s="26"/>
    </row>
    <row r="825" ht="15.75" customHeight="1">
      <c r="A825" s="24"/>
      <c r="B825" s="25"/>
      <c r="C825" s="25"/>
      <c r="D825" s="24"/>
      <c r="E825" s="26"/>
    </row>
    <row r="826" ht="15.75" customHeight="1">
      <c r="A826" s="24"/>
      <c r="B826" s="25"/>
      <c r="C826" s="25"/>
      <c r="D826" s="24"/>
      <c r="E826" s="26"/>
    </row>
    <row r="827" ht="15.75" customHeight="1">
      <c r="A827" s="24"/>
      <c r="B827" s="25"/>
      <c r="C827" s="25"/>
      <c r="D827" s="24"/>
      <c r="E827" s="26"/>
    </row>
    <row r="828" ht="15.75" customHeight="1">
      <c r="A828" s="24"/>
      <c r="B828" s="25"/>
      <c r="C828" s="25"/>
      <c r="D828" s="24"/>
      <c r="E828" s="26"/>
    </row>
    <row r="829" ht="15.75" customHeight="1">
      <c r="A829" s="24"/>
      <c r="B829" s="25"/>
      <c r="C829" s="25"/>
      <c r="D829" s="24"/>
      <c r="E829" s="26"/>
    </row>
    <row r="830" ht="15.75" customHeight="1">
      <c r="A830" s="24"/>
      <c r="B830" s="25"/>
      <c r="C830" s="25"/>
      <c r="D830" s="24"/>
      <c r="E830" s="26"/>
    </row>
    <row r="831" ht="15.75" customHeight="1">
      <c r="A831" s="24"/>
      <c r="B831" s="25"/>
      <c r="C831" s="25"/>
      <c r="D831" s="24"/>
      <c r="E831" s="26"/>
    </row>
    <row r="832" ht="15.75" customHeight="1">
      <c r="A832" s="24"/>
      <c r="B832" s="25"/>
      <c r="C832" s="25"/>
      <c r="D832" s="24"/>
      <c r="E832" s="26"/>
    </row>
    <row r="833" ht="15.75" customHeight="1">
      <c r="A833" s="24"/>
      <c r="B833" s="25"/>
      <c r="C833" s="25"/>
      <c r="D833" s="24"/>
      <c r="E833" s="26"/>
    </row>
    <row r="834" ht="15.75" customHeight="1">
      <c r="A834" s="24"/>
      <c r="B834" s="25"/>
      <c r="C834" s="25"/>
      <c r="D834" s="24"/>
      <c r="E834" s="26"/>
    </row>
    <row r="835" ht="15.75" customHeight="1">
      <c r="A835" s="24"/>
      <c r="B835" s="25"/>
      <c r="C835" s="25"/>
      <c r="D835" s="24"/>
      <c r="E835" s="26"/>
    </row>
    <row r="836" ht="15.75" customHeight="1">
      <c r="A836" s="24"/>
      <c r="B836" s="25"/>
      <c r="C836" s="25"/>
      <c r="D836" s="24"/>
      <c r="E836" s="26"/>
    </row>
    <row r="837" ht="15.75" customHeight="1">
      <c r="A837" s="24"/>
      <c r="B837" s="25"/>
      <c r="C837" s="25"/>
      <c r="D837" s="24"/>
      <c r="E837" s="26"/>
    </row>
    <row r="838" ht="15.75" customHeight="1">
      <c r="A838" s="24"/>
      <c r="B838" s="25"/>
      <c r="C838" s="25"/>
      <c r="D838" s="24"/>
      <c r="E838" s="26"/>
    </row>
    <row r="839" ht="15.75" customHeight="1">
      <c r="A839" s="24"/>
      <c r="B839" s="25"/>
      <c r="C839" s="25"/>
      <c r="D839" s="24"/>
      <c r="E839" s="26"/>
    </row>
    <row r="840" ht="15.75" customHeight="1">
      <c r="A840" s="24"/>
      <c r="B840" s="25"/>
      <c r="C840" s="25"/>
      <c r="D840" s="24"/>
      <c r="E840" s="26"/>
    </row>
    <row r="841" ht="15.75" customHeight="1">
      <c r="A841" s="24"/>
      <c r="B841" s="25"/>
      <c r="C841" s="25"/>
      <c r="D841" s="24"/>
      <c r="E841" s="26"/>
    </row>
    <row r="842" ht="15.75" customHeight="1">
      <c r="A842" s="24"/>
      <c r="B842" s="25"/>
      <c r="C842" s="25"/>
      <c r="D842" s="24"/>
      <c r="E842" s="26"/>
    </row>
    <row r="843" ht="15.75" customHeight="1">
      <c r="A843" s="24"/>
      <c r="B843" s="25"/>
      <c r="C843" s="25"/>
      <c r="D843" s="24"/>
      <c r="E843" s="26"/>
    </row>
    <row r="844" ht="15.75" customHeight="1">
      <c r="A844" s="24"/>
      <c r="B844" s="25"/>
      <c r="C844" s="25"/>
      <c r="D844" s="24"/>
      <c r="E844" s="26"/>
    </row>
    <row r="845" ht="15.75" customHeight="1">
      <c r="A845" s="24"/>
      <c r="B845" s="25"/>
      <c r="C845" s="25"/>
      <c r="D845" s="24"/>
      <c r="E845" s="26"/>
    </row>
    <row r="846" ht="15.75" customHeight="1">
      <c r="A846" s="24"/>
      <c r="B846" s="25"/>
      <c r="C846" s="25"/>
      <c r="D846" s="24"/>
      <c r="E846" s="26"/>
    </row>
    <row r="847" ht="15.75" customHeight="1">
      <c r="A847" s="24"/>
      <c r="B847" s="25"/>
      <c r="C847" s="25"/>
      <c r="D847" s="24"/>
      <c r="E847" s="26"/>
    </row>
    <row r="848" ht="15.75" customHeight="1">
      <c r="A848" s="24"/>
      <c r="B848" s="25"/>
      <c r="C848" s="25"/>
      <c r="D848" s="24"/>
      <c r="E848" s="26"/>
    </row>
    <row r="849" ht="15.75" customHeight="1">
      <c r="A849" s="24"/>
      <c r="B849" s="25"/>
      <c r="C849" s="25"/>
      <c r="D849" s="24"/>
      <c r="E849" s="26"/>
    </row>
    <row r="850" ht="15.75" customHeight="1">
      <c r="A850" s="24"/>
      <c r="B850" s="25"/>
      <c r="C850" s="25"/>
      <c r="D850" s="24"/>
      <c r="E850" s="26"/>
    </row>
    <row r="851" ht="15.75" customHeight="1">
      <c r="A851" s="24"/>
      <c r="B851" s="25"/>
      <c r="C851" s="25"/>
      <c r="D851" s="24"/>
      <c r="E851" s="26"/>
    </row>
    <row r="852" ht="15.75" customHeight="1">
      <c r="A852" s="24"/>
      <c r="B852" s="25"/>
      <c r="C852" s="25"/>
      <c r="D852" s="24"/>
      <c r="E852" s="26"/>
    </row>
    <row r="853" ht="15.75" customHeight="1">
      <c r="A853" s="24"/>
      <c r="B853" s="25"/>
      <c r="C853" s="25"/>
      <c r="D853" s="24"/>
      <c r="E853" s="26"/>
    </row>
    <row r="854" ht="15.75" customHeight="1">
      <c r="A854" s="24"/>
      <c r="B854" s="25"/>
      <c r="C854" s="25"/>
      <c r="D854" s="24"/>
      <c r="E854" s="26"/>
    </row>
    <row r="855" ht="15.75" customHeight="1">
      <c r="A855" s="24"/>
      <c r="B855" s="25"/>
      <c r="C855" s="25"/>
      <c r="D855" s="24"/>
      <c r="E855" s="26"/>
    </row>
    <row r="856" ht="15.75" customHeight="1">
      <c r="A856" s="24"/>
      <c r="B856" s="25"/>
      <c r="C856" s="25"/>
      <c r="D856" s="24"/>
      <c r="E856" s="26"/>
    </row>
    <row r="857" ht="15.75" customHeight="1">
      <c r="A857" s="24"/>
      <c r="B857" s="25"/>
      <c r="C857" s="25"/>
      <c r="D857" s="24"/>
      <c r="E857" s="26"/>
    </row>
    <row r="858" ht="15.75" customHeight="1">
      <c r="A858" s="24"/>
      <c r="B858" s="25"/>
      <c r="C858" s="25"/>
      <c r="D858" s="24"/>
      <c r="E858" s="26"/>
    </row>
    <row r="859" ht="15.75" customHeight="1">
      <c r="A859" s="24"/>
      <c r="B859" s="25"/>
      <c r="C859" s="25"/>
      <c r="D859" s="24"/>
      <c r="E859" s="26"/>
    </row>
    <row r="860" ht="15.75" customHeight="1">
      <c r="A860" s="24"/>
      <c r="B860" s="25"/>
      <c r="C860" s="25"/>
      <c r="D860" s="24"/>
      <c r="E860" s="26"/>
    </row>
    <row r="861" ht="15.75" customHeight="1">
      <c r="A861" s="24"/>
      <c r="B861" s="25"/>
      <c r="C861" s="25"/>
      <c r="D861" s="24"/>
      <c r="E861" s="26"/>
    </row>
    <row r="862" ht="15.75" customHeight="1">
      <c r="A862" s="24"/>
      <c r="B862" s="25"/>
      <c r="C862" s="25"/>
      <c r="D862" s="24"/>
      <c r="E862" s="26"/>
    </row>
    <row r="863" ht="15.75" customHeight="1">
      <c r="A863" s="24"/>
      <c r="B863" s="25"/>
      <c r="C863" s="25"/>
      <c r="D863" s="24"/>
      <c r="E863" s="26"/>
    </row>
    <row r="864" ht="15.75" customHeight="1">
      <c r="A864" s="24"/>
      <c r="B864" s="25"/>
      <c r="C864" s="25"/>
      <c r="D864" s="24"/>
      <c r="E864" s="26"/>
    </row>
    <row r="865" ht="15.75" customHeight="1">
      <c r="A865" s="24"/>
      <c r="B865" s="25"/>
      <c r="C865" s="25"/>
      <c r="D865" s="24"/>
      <c r="E865" s="26"/>
    </row>
    <row r="866" ht="15.75" customHeight="1">
      <c r="A866" s="24"/>
      <c r="B866" s="25"/>
      <c r="C866" s="25"/>
      <c r="D866" s="24"/>
      <c r="E866" s="26"/>
    </row>
    <row r="867" ht="15.75" customHeight="1">
      <c r="A867" s="24"/>
      <c r="B867" s="25"/>
      <c r="C867" s="25"/>
      <c r="D867" s="24"/>
      <c r="E867" s="26"/>
    </row>
    <row r="868" ht="15.75" customHeight="1">
      <c r="A868" s="24"/>
      <c r="B868" s="25"/>
      <c r="C868" s="25"/>
      <c r="D868" s="24"/>
      <c r="E868" s="26"/>
    </row>
    <row r="869" ht="15.75" customHeight="1">
      <c r="A869" s="24"/>
      <c r="B869" s="25"/>
      <c r="C869" s="25"/>
      <c r="D869" s="24"/>
      <c r="E869" s="26"/>
    </row>
    <row r="870" ht="15.75" customHeight="1">
      <c r="A870" s="24"/>
      <c r="B870" s="25"/>
      <c r="C870" s="25"/>
      <c r="D870" s="24"/>
      <c r="E870" s="26"/>
    </row>
    <row r="871" ht="15.75" customHeight="1">
      <c r="A871" s="24"/>
      <c r="B871" s="25"/>
      <c r="C871" s="25"/>
      <c r="D871" s="24"/>
      <c r="E871" s="26"/>
    </row>
    <row r="872" ht="15.75" customHeight="1">
      <c r="A872" s="24"/>
      <c r="B872" s="25"/>
      <c r="C872" s="25"/>
      <c r="D872" s="24"/>
      <c r="E872" s="26"/>
    </row>
    <row r="873" ht="15.75" customHeight="1">
      <c r="A873" s="24"/>
      <c r="B873" s="25"/>
      <c r="C873" s="25"/>
      <c r="D873" s="24"/>
      <c r="E873" s="26"/>
    </row>
    <row r="874" ht="15.75" customHeight="1">
      <c r="A874" s="24"/>
      <c r="B874" s="25"/>
      <c r="C874" s="25"/>
      <c r="D874" s="24"/>
      <c r="E874" s="26"/>
    </row>
    <row r="875" ht="15.75" customHeight="1">
      <c r="A875" s="24"/>
      <c r="B875" s="25"/>
      <c r="C875" s="25"/>
      <c r="D875" s="24"/>
      <c r="E875" s="26"/>
    </row>
    <row r="876" ht="15.75" customHeight="1">
      <c r="A876" s="24"/>
      <c r="B876" s="25"/>
      <c r="C876" s="25"/>
      <c r="D876" s="24"/>
      <c r="E876" s="26"/>
    </row>
    <row r="877" ht="15.75" customHeight="1">
      <c r="A877" s="24"/>
      <c r="B877" s="25"/>
      <c r="C877" s="25"/>
      <c r="D877" s="24"/>
      <c r="E877" s="26"/>
    </row>
    <row r="878" ht="15.75" customHeight="1">
      <c r="A878" s="24"/>
      <c r="B878" s="25"/>
      <c r="C878" s="25"/>
      <c r="D878" s="24"/>
      <c r="E878" s="26"/>
    </row>
    <row r="879" ht="15.75" customHeight="1">
      <c r="A879" s="24"/>
      <c r="B879" s="25"/>
      <c r="C879" s="25"/>
      <c r="D879" s="24"/>
      <c r="E879" s="26"/>
    </row>
    <row r="880" ht="15.75" customHeight="1">
      <c r="A880" s="24"/>
      <c r="B880" s="25"/>
      <c r="C880" s="25"/>
      <c r="D880" s="24"/>
      <c r="E880" s="26"/>
    </row>
    <row r="881" ht="15.75" customHeight="1">
      <c r="A881" s="24"/>
      <c r="B881" s="25"/>
      <c r="C881" s="25"/>
      <c r="D881" s="24"/>
      <c r="E881" s="26"/>
    </row>
    <row r="882" ht="15.75" customHeight="1">
      <c r="A882" s="24"/>
      <c r="B882" s="25"/>
      <c r="C882" s="25"/>
      <c r="D882" s="24"/>
      <c r="E882" s="26"/>
    </row>
    <row r="883" ht="15.75" customHeight="1">
      <c r="A883" s="24"/>
      <c r="B883" s="25"/>
      <c r="C883" s="25"/>
      <c r="D883" s="24"/>
      <c r="E883" s="26"/>
    </row>
    <row r="884" ht="15.75" customHeight="1">
      <c r="A884" s="24"/>
      <c r="B884" s="25"/>
      <c r="C884" s="25"/>
      <c r="D884" s="24"/>
      <c r="E884" s="26"/>
    </row>
    <row r="885" ht="15.75" customHeight="1">
      <c r="A885" s="24"/>
      <c r="B885" s="25"/>
      <c r="C885" s="25"/>
      <c r="D885" s="24"/>
      <c r="E885" s="26"/>
    </row>
    <row r="886" ht="15.75" customHeight="1">
      <c r="A886" s="24"/>
      <c r="B886" s="25"/>
      <c r="C886" s="25"/>
      <c r="D886" s="24"/>
      <c r="E886" s="26"/>
    </row>
    <row r="887" ht="15.75" customHeight="1">
      <c r="A887" s="24"/>
      <c r="B887" s="25"/>
      <c r="C887" s="25"/>
      <c r="D887" s="24"/>
      <c r="E887" s="26"/>
    </row>
    <row r="888" ht="15.75" customHeight="1">
      <c r="A888" s="24"/>
      <c r="B888" s="25"/>
      <c r="C888" s="25"/>
      <c r="D888" s="24"/>
      <c r="E888" s="26"/>
    </row>
    <row r="889" ht="15.75" customHeight="1">
      <c r="A889" s="24"/>
      <c r="B889" s="25"/>
      <c r="C889" s="25"/>
      <c r="D889" s="24"/>
      <c r="E889" s="26"/>
    </row>
    <row r="890" ht="15.75" customHeight="1">
      <c r="A890" s="24"/>
      <c r="B890" s="25"/>
      <c r="C890" s="25"/>
      <c r="D890" s="24"/>
      <c r="E890" s="26"/>
    </row>
    <row r="891" ht="15.75" customHeight="1">
      <c r="A891" s="24"/>
      <c r="B891" s="25"/>
      <c r="C891" s="25"/>
      <c r="D891" s="24"/>
      <c r="E891" s="26"/>
    </row>
    <row r="892" ht="15.75" customHeight="1">
      <c r="A892" s="24"/>
      <c r="B892" s="25"/>
      <c r="C892" s="25"/>
      <c r="D892" s="24"/>
      <c r="E892" s="26"/>
    </row>
    <row r="893" ht="15.75" customHeight="1">
      <c r="A893" s="24"/>
      <c r="B893" s="25"/>
      <c r="C893" s="25"/>
      <c r="D893" s="24"/>
      <c r="E893" s="26"/>
    </row>
    <row r="894" ht="15.75" customHeight="1">
      <c r="A894" s="24"/>
      <c r="B894" s="25"/>
      <c r="C894" s="25"/>
      <c r="D894" s="24"/>
      <c r="E894" s="26"/>
    </row>
    <row r="895" ht="15.75" customHeight="1">
      <c r="A895" s="24"/>
      <c r="B895" s="25"/>
      <c r="C895" s="25"/>
      <c r="D895" s="24"/>
      <c r="E895" s="26"/>
    </row>
    <row r="896" ht="15.75" customHeight="1">
      <c r="A896" s="24"/>
      <c r="B896" s="25"/>
      <c r="C896" s="25"/>
      <c r="D896" s="24"/>
      <c r="E896" s="26"/>
    </row>
    <row r="897" ht="15.75" customHeight="1">
      <c r="A897" s="24"/>
      <c r="B897" s="25"/>
      <c r="C897" s="25"/>
      <c r="D897" s="24"/>
      <c r="E897" s="26"/>
    </row>
    <row r="898" ht="15.75" customHeight="1">
      <c r="A898" s="24"/>
      <c r="B898" s="25"/>
      <c r="C898" s="25"/>
      <c r="D898" s="24"/>
      <c r="E898" s="26"/>
    </row>
    <row r="899" ht="15.75" customHeight="1">
      <c r="A899" s="24"/>
      <c r="B899" s="25"/>
      <c r="C899" s="25"/>
      <c r="D899" s="24"/>
      <c r="E899" s="26"/>
    </row>
    <row r="900" ht="15.75" customHeight="1">
      <c r="A900" s="24"/>
      <c r="B900" s="25"/>
      <c r="C900" s="25"/>
      <c r="D900" s="24"/>
      <c r="E900" s="26"/>
    </row>
    <row r="901" ht="15.75" customHeight="1">
      <c r="A901" s="24"/>
      <c r="B901" s="25"/>
      <c r="C901" s="25"/>
      <c r="D901" s="24"/>
      <c r="E901" s="26"/>
    </row>
    <row r="902" ht="15.75" customHeight="1">
      <c r="A902" s="24"/>
      <c r="B902" s="25"/>
      <c r="C902" s="25"/>
      <c r="D902" s="24"/>
      <c r="E902" s="26"/>
    </row>
    <row r="903" ht="15.75" customHeight="1">
      <c r="A903" s="24"/>
      <c r="B903" s="25"/>
      <c r="C903" s="25"/>
      <c r="D903" s="24"/>
      <c r="E903" s="26"/>
    </row>
    <row r="904" ht="15.75" customHeight="1">
      <c r="A904" s="24"/>
      <c r="B904" s="25"/>
      <c r="C904" s="25"/>
      <c r="D904" s="24"/>
      <c r="E904" s="26"/>
    </row>
    <row r="905" ht="15.75" customHeight="1">
      <c r="A905" s="24"/>
      <c r="B905" s="25"/>
      <c r="C905" s="25"/>
      <c r="D905" s="24"/>
      <c r="E905" s="26"/>
    </row>
    <row r="906" ht="15.75" customHeight="1">
      <c r="A906" s="24"/>
      <c r="B906" s="25"/>
      <c r="C906" s="25"/>
      <c r="D906" s="24"/>
      <c r="E906" s="26"/>
    </row>
    <row r="907" ht="15.75" customHeight="1">
      <c r="A907" s="24"/>
      <c r="B907" s="25"/>
      <c r="C907" s="25"/>
      <c r="D907" s="24"/>
      <c r="E907" s="26"/>
    </row>
    <row r="908" ht="15.75" customHeight="1">
      <c r="A908" s="24"/>
      <c r="B908" s="25"/>
      <c r="C908" s="25"/>
      <c r="D908" s="24"/>
      <c r="E908" s="26"/>
    </row>
    <row r="909" ht="15.75" customHeight="1">
      <c r="A909" s="24"/>
      <c r="B909" s="25"/>
      <c r="C909" s="25"/>
      <c r="D909" s="24"/>
      <c r="E909" s="26"/>
    </row>
    <row r="910" ht="15.75" customHeight="1">
      <c r="A910" s="24"/>
      <c r="B910" s="25"/>
      <c r="C910" s="25"/>
      <c r="D910" s="24"/>
      <c r="E910" s="26"/>
    </row>
    <row r="911" ht="15.75" customHeight="1">
      <c r="A911" s="24"/>
      <c r="B911" s="25"/>
      <c r="C911" s="25"/>
      <c r="D911" s="24"/>
      <c r="E911" s="26"/>
    </row>
    <row r="912" ht="15.75" customHeight="1">
      <c r="A912" s="24"/>
      <c r="B912" s="25"/>
      <c r="C912" s="25"/>
      <c r="D912" s="24"/>
      <c r="E912" s="26"/>
    </row>
    <row r="913" ht="15.75" customHeight="1">
      <c r="A913" s="24"/>
      <c r="B913" s="25"/>
      <c r="C913" s="25"/>
      <c r="D913" s="24"/>
      <c r="E913" s="26"/>
    </row>
    <row r="914" ht="15.75" customHeight="1">
      <c r="A914" s="24"/>
      <c r="B914" s="25"/>
      <c r="C914" s="25"/>
      <c r="D914" s="24"/>
      <c r="E914" s="26"/>
    </row>
    <row r="915" ht="15.75" customHeight="1">
      <c r="A915" s="24"/>
      <c r="B915" s="25"/>
      <c r="C915" s="25"/>
      <c r="D915" s="24"/>
      <c r="E915" s="26"/>
    </row>
    <row r="916" ht="15.75" customHeight="1">
      <c r="A916" s="24"/>
      <c r="B916" s="25"/>
      <c r="C916" s="25"/>
      <c r="D916" s="24"/>
      <c r="E916" s="26"/>
    </row>
    <row r="917" ht="15.75" customHeight="1">
      <c r="A917" s="24"/>
      <c r="B917" s="25"/>
      <c r="C917" s="25"/>
      <c r="D917" s="24"/>
      <c r="E917" s="26"/>
    </row>
    <row r="918" ht="15.75" customHeight="1">
      <c r="A918" s="24"/>
      <c r="B918" s="25"/>
      <c r="C918" s="25"/>
      <c r="D918" s="24"/>
      <c r="E918" s="26"/>
    </row>
    <row r="919" ht="15.75" customHeight="1">
      <c r="A919" s="24"/>
      <c r="B919" s="25"/>
      <c r="C919" s="25"/>
      <c r="D919" s="24"/>
      <c r="E919" s="26"/>
    </row>
    <row r="920" ht="15.75" customHeight="1">
      <c r="A920" s="24"/>
      <c r="B920" s="25"/>
      <c r="C920" s="25"/>
      <c r="D920" s="24"/>
      <c r="E920" s="26"/>
    </row>
    <row r="921" ht="15.75" customHeight="1">
      <c r="A921" s="24"/>
      <c r="B921" s="25"/>
      <c r="C921" s="25"/>
      <c r="D921" s="24"/>
      <c r="E921" s="26"/>
    </row>
    <row r="922" ht="15.75" customHeight="1">
      <c r="A922" s="24"/>
      <c r="B922" s="25"/>
      <c r="C922" s="25"/>
      <c r="D922" s="24"/>
      <c r="E922" s="26"/>
    </row>
    <row r="923" ht="15.75" customHeight="1">
      <c r="A923" s="24"/>
      <c r="B923" s="25"/>
      <c r="C923" s="25"/>
      <c r="D923" s="24"/>
      <c r="E923" s="26"/>
    </row>
    <row r="924" ht="15.75" customHeight="1">
      <c r="A924" s="24"/>
      <c r="B924" s="25"/>
      <c r="C924" s="25"/>
      <c r="D924" s="24"/>
      <c r="E924" s="26"/>
    </row>
    <row r="925" ht="15.75" customHeight="1">
      <c r="A925" s="24"/>
      <c r="B925" s="25"/>
      <c r="C925" s="25"/>
      <c r="D925" s="24"/>
      <c r="E925" s="26"/>
    </row>
    <row r="926" ht="15.75" customHeight="1">
      <c r="A926" s="24"/>
      <c r="B926" s="25"/>
      <c r="C926" s="25"/>
      <c r="D926" s="24"/>
      <c r="E926" s="26"/>
    </row>
    <row r="927" ht="15.75" customHeight="1">
      <c r="A927" s="24"/>
      <c r="B927" s="25"/>
      <c r="C927" s="25"/>
      <c r="D927" s="24"/>
      <c r="E927" s="26"/>
    </row>
    <row r="928" ht="15.75" customHeight="1">
      <c r="A928" s="24"/>
      <c r="B928" s="25"/>
      <c r="C928" s="25"/>
      <c r="D928" s="24"/>
      <c r="E928" s="26"/>
    </row>
    <row r="929" ht="15.75" customHeight="1">
      <c r="A929" s="24"/>
      <c r="B929" s="25"/>
      <c r="C929" s="25"/>
      <c r="D929" s="24"/>
      <c r="E929" s="26"/>
    </row>
    <row r="930" ht="15.75" customHeight="1">
      <c r="A930" s="24"/>
      <c r="B930" s="25"/>
      <c r="C930" s="25"/>
      <c r="D930" s="24"/>
      <c r="E930" s="26"/>
    </row>
    <row r="931" ht="15.75" customHeight="1">
      <c r="A931" s="24"/>
      <c r="B931" s="25"/>
      <c r="C931" s="25"/>
      <c r="D931" s="24"/>
      <c r="E931" s="26"/>
    </row>
    <row r="932" ht="15.75" customHeight="1">
      <c r="A932" s="24"/>
      <c r="B932" s="25"/>
      <c r="C932" s="25"/>
      <c r="D932" s="24"/>
      <c r="E932" s="26"/>
    </row>
    <row r="933" ht="15.75" customHeight="1">
      <c r="A933" s="24"/>
      <c r="B933" s="25"/>
      <c r="C933" s="25"/>
      <c r="D933" s="24"/>
      <c r="E933" s="26"/>
    </row>
    <row r="934" ht="15.75" customHeight="1">
      <c r="A934" s="24"/>
      <c r="B934" s="25"/>
      <c r="C934" s="25"/>
      <c r="D934" s="24"/>
      <c r="E934" s="26"/>
    </row>
    <row r="935" ht="15.75" customHeight="1">
      <c r="A935" s="24"/>
      <c r="B935" s="25"/>
      <c r="C935" s="25"/>
      <c r="D935" s="24"/>
      <c r="E935" s="26"/>
    </row>
    <row r="936" ht="15.75" customHeight="1">
      <c r="A936" s="24"/>
      <c r="B936" s="25"/>
      <c r="C936" s="25"/>
      <c r="D936" s="24"/>
      <c r="E936" s="26"/>
    </row>
    <row r="937" ht="15.75" customHeight="1">
      <c r="A937" s="24"/>
      <c r="B937" s="25"/>
      <c r="C937" s="25"/>
      <c r="D937" s="24"/>
      <c r="E937" s="26"/>
    </row>
    <row r="938" ht="15.75" customHeight="1">
      <c r="A938" s="24"/>
      <c r="B938" s="25"/>
      <c r="C938" s="25"/>
      <c r="D938" s="24"/>
      <c r="E938" s="26"/>
    </row>
    <row r="939" ht="15.75" customHeight="1">
      <c r="A939" s="24"/>
      <c r="B939" s="25"/>
      <c r="C939" s="25"/>
      <c r="D939" s="24"/>
      <c r="E939" s="26"/>
    </row>
    <row r="940" ht="15.75" customHeight="1">
      <c r="A940" s="24"/>
      <c r="B940" s="25"/>
      <c r="C940" s="25"/>
      <c r="D940" s="24"/>
      <c r="E940" s="26"/>
    </row>
    <row r="941" ht="15.75" customHeight="1">
      <c r="A941" s="24"/>
      <c r="B941" s="25"/>
      <c r="C941" s="25"/>
      <c r="D941" s="24"/>
      <c r="E941" s="26"/>
    </row>
    <row r="942" ht="15.75" customHeight="1">
      <c r="A942" s="24"/>
      <c r="B942" s="25"/>
      <c r="C942" s="25"/>
      <c r="D942" s="24"/>
      <c r="E942" s="26"/>
    </row>
    <row r="943" ht="15.75" customHeight="1">
      <c r="A943" s="24"/>
      <c r="B943" s="25"/>
      <c r="C943" s="25"/>
      <c r="D943" s="24"/>
      <c r="E943" s="26"/>
    </row>
    <row r="944" ht="15.75" customHeight="1">
      <c r="A944" s="24"/>
      <c r="B944" s="25"/>
      <c r="C944" s="25"/>
      <c r="D944" s="24"/>
      <c r="E944" s="26"/>
    </row>
    <row r="945" ht="15.75" customHeight="1">
      <c r="A945" s="24"/>
      <c r="B945" s="25"/>
      <c r="C945" s="25"/>
      <c r="D945" s="24"/>
      <c r="E945" s="26"/>
    </row>
    <row r="946" ht="15.75" customHeight="1">
      <c r="A946" s="24"/>
      <c r="B946" s="25"/>
      <c r="C946" s="25"/>
      <c r="D946" s="24"/>
      <c r="E946" s="26"/>
    </row>
    <row r="947" ht="15.75" customHeight="1">
      <c r="A947" s="24"/>
      <c r="B947" s="25"/>
      <c r="C947" s="25"/>
      <c r="D947" s="24"/>
      <c r="E947" s="26"/>
    </row>
    <row r="948" ht="15.75" customHeight="1">
      <c r="A948" s="24"/>
      <c r="B948" s="25"/>
      <c r="C948" s="25"/>
      <c r="D948" s="24"/>
      <c r="E948" s="26"/>
    </row>
    <row r="949" ht="15.75" customHeight="1">
      <c r="A949" s="24"/>
      <c r="B949" s="25"/>
      <c r="C949" s="25"/>
      <c r="D949" s="24"/>
      <c r="E949" s="26"/>
    </row>
    <row r="950" ht="15.75" customHeight="1">
      <c r="A950" s="24"/>
      <c r="B950" s="25"/>
      <c r="C950" s="25"/>
      <c r="D950" s="24"/>
      <c r="E950" s="26"/>
    </row>
    <row r="951" ht="15.75" customHeight="1">
      <c r="A951" s="24"/>
      <c r="B951" s="25"/>
      <c r="C951" s="25"/>
      <c r="D951" s="24"/>
      <c r="E951" s="26"/>
    </row>
    <row r="952" ht="15.75" customHeight="1">
      <c r="A952" s="24"/>
      <c r="B952" s="25"/>
      <c r="C952" s="25"/>
      <c r="D952" s="24"/>
      <c r="E952" s="26"/>
    </row>
    <row r="953" ht="15.75" customHeight="1">
      <c r="A953" s="24"/>
      <c r="B953" s="25"/>
      <c r="C953" s="25"/>
      <c r="D953" s="24"/>
      <c r="E953" s="26"/>
    </row>
    <row r="954" ht="15.75" customHeight="1">
      <c r="A954" s="24"/>
      <c r="B954" s="25"/>
      <c r="C954" s="25"/>
      <c r="D954" s="24"/>
      <c r="E954" s="26"/>
    </row>
    <row r="955" ht="15.75" customHeight="1">
      <c r="A955" s="24"/>
      <c r="B955" s="25"/>
      <c r="C955" s="25"/>
      <c r="D955" s="24"/>
      <c r="E955" s="26"/>
    </row>
    <row r="956" ht="15.75" customHeight="1">
      <c r="A956" s="24"/>
      <c r="B956" s="25"/>
      <c r="C956" s="25"/>
      <c r="D956" s="24"/>
      <c r="E956" s="26"/>
    </row>
    <row r="957" ht="15.75" customHeight="1">
      <c r="A957" s="24"/>
      <c r="B957" s="25"/>
      <c r="C957" s="25"/>
      <c r="D957" s="24"/>
      <c r="E957" s="26"/>
    </row>
    <row r="958" ht="15.75" customHeight="1">
      <c r="A958" s="24"/>
      <c r="B958" s="25"/>
      <c r="C958" s="25"/>
      <c r="D958" s="24"/>
      <c r="E958" s="26"/>
    </row>
    <row r="959" ht="15.75" customHeight="1">
      <c r="A959" s="24"/>
      <c r="B959" s="25"/>
      <c r="C959" s="25"/>
      <c r="D959" s="24"/>
      <c r="E959" s="26"/>
    </row>
    <row r="960" ht="15.75" customHeight="1">
      <c r="A960" s="24"/>
      <c r="B960" s="25"/>
      <c r="C960" s="25"/>
      <c r="D960" s="24"/>
      <c r="E960" s="26"/>
    </row>
    <row r="961" ht="15.75" customHeight="1">
      <c r="A961" s="24"/>
      <c r="B961" s="25"/>
      <c r="C961" s="25"/>
      <c r="D961" s="24"/>
      <c r="E961" s="26"/>
    </row>
    <row r="962" ht="15.75" customHeight="1">
      <c r="A962" s="24"/>
      <c r="B962" s="25"/>
      <c r="C962" s="25"/>
      <c r="D962" s="24"/>
      <c r="E962" s="26"/>
    </row>
    <row r="963" ht="15.75" customHeight="1">
      <c r="A963" s="24"/>
      <c r="B963" s="25"/>
      <c r="C963" s="25"/>
      <c r="D963" s="24"/>
      <c r="E963" s="26"/>
    </row>
    <row r="964" ht="15.75" customHeight="1">
      <c r="A964" s="24"/>
      <c r="B964" s="25"/>
      <c r="C964" s="25"/>
      <c r="D964" s="24"/>
      <c r="E964" s="26"/>
    </row>
    <row r="965" ht="15.75" customHeight="1">
      <c r="A965" s="24"/>
      <c r="B965" s="25"/>
      <c r="C965" s="25"/>
      <c r="D965" s="24"/>
      <c r="E965" s="26"/>
    </row>
    <row r="966" ht="15.75" customHeight="1">
      <c r="A966" s="24"/>
      <c r="B966" s="25"/>
      <c r="C966" s="25"/>
      <c r="D966" s="24"/>
      <c r="E966" s="26"/>
    </row>
    <row r="967" ht="15.75" customHeight="1">
      <c r="A967" s="24"/>
      <c r="B967" s="25"/>
      <c r="C967" s="25"/>
      <c r="D967" s="24"/>
      <c r="E967" s="26"/>
    </row>
    <row r="968" ht="15.75" customHeight="1">
      <c r="A968" s="24"/>
      <c r="B968" s="25"/>
      <c r="C968" s="25"/>
      <c r="D968" s="24"/>
      <c r="E968" s="26"/>
    </row>
    <row r="969" ht="15.75" customHeight="1">
      <c r="A969" s="24"/>
      <c r="B969" s="25"/>
      <c r="C969" s="25"/>
      <c r="D969" s="24"/>
      <c r="E969" s="26"/>
    </row>
    <row r="970" ht="15.75" customHeight="1">
      <c r="A970" s="24"/>
      <c r="B970" s="25"/>
      <c r="C970" s="25"/>
      <c r="D970" s="24"/>
      <c r="E970" s="26"/>
    </row>
    <row r="971" ht="15.75" customHeight="1">
      <c r="A971" s="24"/>
      <c r="B971" s="25"/>
      <c r="C971" s="25"/>
      <c r="D971" s="24"/>
      <c r="E971" s="26"/>
    </row>
    <row r="972" ht="15.75" customHeight="1">
      <c r="A972" s="24"/>
      <c r="B972" s="25"/>
      <c r="C972" s="25"/>
      <c r="D972" s="24"/>
      <c r="E972" s="26"/>
    </row>
    <row r="973" ht="15.75" customHeight="1">
      <c r="A973" s="24"/>
      <c r="B973" s="25"/>
      <c r="C973" s="25"/>
      <c r="D973" s="24"/>
      <c r="E973" s="26"/>
    </row>
    <row r="974" ht="15.75" customHeight="1">
      <c r="A974" s="24"/>
      <c r="B974" s="25"/>
      <c r="C974" s="25"/>
      <c r="D974" s="24"/>
      <c r="E974" s="26"/>
    </row>
    <row r="975" ht="15.75" customHeight="1">
      <c r="A975" s="24"/>
      <c r="B975" s="25"/>
      <c r="C975" s="25"/>
      <c r="D975" s="24"/>
      <c r="E975" s="26"/>
    </row>
    <row r="976" ht="15.75" customHeight="1">
      <c r="A976" s="24"/>
      <c r="B976" s="25"/>
      <c r="C976" s="25"/>
      <c r="D976" s="24"/>
      <c r="E976" s="26"/>
    </row>
    <row r="977" ht="15.75" customHeight="1">
      <c r="A977" s="24"/>
      <c r="B977" s="25"/>
      <c r="C977" s="25"/>
      <c r="D977" s="24"/>
      <c r="E977" s="26"/>
    </row>
    <row r="978" ht="15.75" customHeight="1">
      <c r="A978" s="24"/>
      <c r="B978" s="25"/>
      <c r="C978" s="25"/>
      <c r="D978" s="24"/>
      <c r="E978" s="26"/>
    </row>
    <row r="979" ht="15.75" customHeight="1">
      <c r="A979" s="24"/>
      <c r="B979" s="25"/>
      <c r="C979" s="25"/>
      <c r="D979" s="24"/>
      <c r="E979" s="26"/>
    </row>
    <row r="980" ht="15.75" customHeight="1">
      <c r="A980" s="24"/>
      <c r="B980" s="25"/>
      <c r="C980" s="25"/>
      <c r="D980" s="24"/>
      <c r="E980" s="26"/>
    </row>
    <row r="981" ht="15.75" customHeight="1">
      <c r="A981" s="24"/>
      <c r="B981" s="25"/>
      <c r="C981" s="25"/>
      <c r="D981" s="24"/>
      <c r="E981" s="26"/>
    </row>
    <row r="982" ht="15.75" customHeight="1">
      <c r="A982" s="24"/>
      <c r="B982" s="25"/>
      <c r="C982" s="25"/>
      <c r="D982" s="24"/>
      <c r="E982" s="26"/>
    </row>
    <row r="983" ht="15.75" customHeight="1">
      <c r="A983" s="24"/>
      <c r="B983" s="25"/>
      <c r="C983" s="25"/>
      <c r="D983" s="24"/>
      <c r="E983" s="26"/>
    </row>
    <row r="984" ht="15.75" customHeight="1">
      <c r="A984" s="24"/>
      <c r="B984" s="25"/>
      <c r="C984" s="25"/>
      <c r="D984" s="24"/>
      <c r="E984" s="26"/>
    </row>
    <row r="985" ht="15.75" customHeight="1">
      <c r="A985" s="24"/>
      <c r="B985" s="25"/>
      <c r="C985" s="25"/>
      <c r="D985" s="24"/>
      <c r="E985" s="26"/>
    </row>
    <row r="986" ht="15.75" customHeight="1">
      <c r="A986" s="24"/>
      <c r="B986" s="25"/>
      <c r="C986" s="25"/>
      <c r="D986" s="24"/>
      <c r="E986" s="26"/>
    </row>
  </sheetData>
  <printOptions/>
  <pageMargins bottom="0.7875" footer="0.0" header="0.0" left="0.511805555555555" right="0.511805555555555" top="0.7875"/>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4.0"/>
    <col customWidth="1" min="2" max="2" width="41.86"/>
    <col customWidth="1" min="3" max="3" width="16.29"/>
    <col customWidth="1" min="4" max="4" width="13.43"/>
    <col customWidth="1" min="5" max="5" width="21.71"/>
    <col customWidth="1" min="6" max="8" width="13.86"/>
    <col customWidth="1" min="9" max="9" width="13.14"/>
    <col customWidth="1" min="10" max="10" width="31.86"/>
    <col customWidth="1" min="11" max="11" width="8.71"/>
  </cols>
  <sheetData>
    <row r="1" ht="48.0" customHeight="1">
      <c r="A1" s="27" t="s">
        <v>159</v>
      </c>
      <c r="B1" s="28" t="s">
        <v>160</v>
      </c>
      <c r="C1" s="29" t="s">
        <v>161</v>
      </c>
      <c r="D1" s="29" t="s">
        <v>162</v>
      </c>
      <c r="E1" s="27" t="s">
        <v>163</v>
      </c>
      <c r="F1" s="30" t="s">
        <v>164</v>
      </c>
      <c r="G1" s="31"/>
      <c r="H1" s="30" t="s">
        <v>165</v>
      </c>
      <c r="I1" s="31"/>
      <c r="J1" s="28" t="s">
        <v>166</v>
      </c>
      <c r="K1" s="32"/>
    </row>
    <row r="2">
      <c r="A2" s="33"/>
      <c r="B2" s="33"/>
      <c r="C2" s="33"/>
      <c r="D2" s="33"/>
      <c r="E2" s="33"/>
      <c r="F2" s="34" t="s">
        <v>167</v>
      </c>
      <c r="G2" s="34" t="s">
        <v>168</v>
      </c>
      <c r="H2" s="34" t="s">
        <v>167</v>
      </c>
      <c r="I2" s="34" t="s">
        <v>168</v>
      </c>
      <c r="J2" s="33"/>
      <c r="K2" s="32"/>
    </row>
    <row r="3">
      <c r="A3" s="35">
        <v>1.0</v>
      </c>
      <c r="B3" s="36" t="s">
        <v>169</v>
      </c>
      <c r="C3" s="35" t="s">
        <v>13</v>
      </c>
      <c r="D3" s="35" t="s">
        <v>170</v>
      </c>
      <c r="E3" s="36" t="s">
        <v>171</v>
      </c>
      <c r="F3" s="35" t="s">
        <v>172</v>
      </c>
      <c r="G3" s="35" t="s">
        <v>173</v>
      </c>
      <c r="H3" s="36">
        <v>733120.0</v>
      </c>
      <c r="I3" s="36">
        <v>7079189.0</v>
      </c>
      <c r="J3" s="35" t="s">
        <v>174</v>
      </c>
    </row>
    <row r="4">
      <c r="A4" s="37">
        <v>2.0</v>
      </c>
      <c r="B4" s="38" t="s">
        <v>175</v>
      </c>
      <c r="C4" s="37" t="s">
        <v>13</v>
      </c>
      <c r="D4" s="37" t="s">
        <v>170</v>
      </c>
      <c r="E4" s="38" t="s">
        <v>171</v>
      </c>
      <c r="F4" s="37" t="s">
        <v>176</v>
      </c>
      <c r="G4" s="37" t="s">
        <v>177</v>
      </c>
      <c r="H4" s="38">
        <v>730612.0</v>
      </c>
      <c r="I4" s="38">
        <v>7081837.0</v>
      </c>
      <c r="J4" s="37" t="s">
        <v>178</v>
      </c>
    </row>
    <row r="5">
      <c r="A5" s="35">
        <v>3.0</v>
      </c>
      <c r="B5" s="36" t="s">
        <v>179</v>
      </c>
      <c r="C5" s="35" t="s">
        <v>13</v>
      </c>
      <c r="D5" s="35" t="s">
        <v>170</v>
      </c>
      <c r="E5" s="36" t="s">
        <v>171</v>
      </c>
      <c r="F5" s="35" t="s">
        <v>180</v>
      </c>
      <c r="G5" s="35" t="s">
        <v>181</v>
      </c>
      <c r="H5" s="36">
        <v>738388.0</v>
      </c>
      <c r="I5" s="36">
        <v>7070432.0</v>
      </c>
      <c r="J5" s="35" t="s">
        <v>182</v>
      </c>
    </row>
    <row r="6">
      <c r="A6" s="37">
        <v>4.0</v>
      </c>
      <c r="B6" s="38" t="s">
        <v>183</v>
      </c>
      <c r="C6" s="37" t="s">
        <v>13</v>
      </c>
      <c r="D6" s="37" t="s">
        <v>170</v>
      </c>
      <c r="E6" s="38" t="s">
        <v>171</v>
      </c>
      <c r="F6" s="37" t="s">
        <v>184</v>
      </c>
      <c r="G6" s="37" t="s">
        <v>185</v>
      </c>
      <c r="H6" s="38">
        <v>738751.0</v>
      </c>
      <c r="I6" s="38">
        <v>7073260.0</v>
      </c>
      <c r="J6" s="37" t="s">
        <v>186</v>
      </c>
    </row>
    <row r="7">
      <c r="A7" s="35">
        <v>5.0</v>
      </c>
      <c r="B7" s="36" t="s">
        <v>187</v>
      </c>
      <c r="C7" s="35" t="s">
        <v>13</v>
      </c>
      <c r="D7" s="35" t="s">
        <v>170</v>
      </c>
      <c r="E7" s="35" t="s">
        <v>188</v>
      </c>
      <c r="F7" s="35" t="s">
        <v>189</v>
      </c>
      <c r="G7" s="35" t="s">
        <v>190</v>
      </c>
      <c r="H7" s="36">
        <v>739187.0</v>
      </c>
      <c r="I7" s="36">
        <v>7072550.0</v>
      </c>
      <c r="J7" s="35" t="s">
        <v>191</v>
      </c>
    </row>
    <row r="8">
      <c r="A8" s="37">
        <v>6.0</v>
      </c>
      <c r="B8" s="38" t="s">
        <v>192</v>
      </c>
      <c r="C8" s="37" t="s">
        <v>13</v>
      </c>
      <c r="D8" s="37" t="s">
        <v>170</v>
      </c>
      <c r="E8" s="38" t="s">
        <v>171</v>
      </c>
      <c r="F8" s="37" t="s">
        <v>193</v>
      </c>
      <c r="G8" s="37" t="s">
        <v>194</v>
      </c>
      <c r="H8" s="38">
        <v>738897.0</v>
      </c>
      <c r="I8" s="38">
        <v>7073287.0</v>
      </c>
      <c r="J8" s="37" t="s">
        <v>195</v>
      </c>
    </row>
    <row r="9">
      <c r="A9" s="35">
        <v>7.0</v>
      </c>
      <c r="B9" s="36" t="s">
        <v>196</v>
      </c>
      <c r="C9" s="35" t="s">
        <v>13</v>
      </c>
      <c r="D9" s="35" t="s">
        <v>170</v>
      </c>
      <c r="E9" s="36" t="s">
        <v>171</v>
      </c>
      <c r="F9" s="35" t="s">
        <v>197</v>
      </c>
      <c r="G9" s="35" t="s">
        <v>198</v>
      </c>
      <c r="H9" s="36">
        <v>738926.0</v>
      </c>
      <c r="I9" s="36">
        <v>7073187.0</v>
      </c>
      <c r="J9" s="35" t="s">
        <v>199</v>
      </c>
    </row>
    <row r="10">
      <c r="A10" s="37">
        <v>8.0</v>
      </c>
      <c r="B10" s="38" t="s">
        <v>200</v>
      </c>
      <c r="C10" s="37" t="s">
        <v>13</v>
      </c>
      <c r="D10" s="37" t="s">
        <v>170</v>
      </c>
      <c r="E10" s="38" t="s">
        <v>171</v>
      </c>
      <c r="F10" s="37" t="s">
        <v>193</v>
      </c>
      <c r="G10" s="37" t="s">
        <v>198</v>
      </c>
      <c r="H10" s="38">
        <v>738921.0</v>
      </c>
      <c r="I10" s="38">
        <v>7073180.0</v>
      </c>
      <c r="J10" s="37" t="s">
        <v>201</v>
      </c>
    </row>
    <row r="11">
      <c r="A11" s="35">
        <v>9.0</v>
      </c>
      <c r="B11" s="36" t="s">
        <v>202</v>
      </c>
      <c r="C11" s="35" t="s">
        <v>13</v>
      </c>
      <c r="D11" s="35" t="s">
        <v>170</v>
      </c>
      <c r="E11" s="36" t="s">
        <v>171</v>
      </c>
      <c r="F11" s="35" t="s">
        <v>203</v>
      </c>
      <c r="G11" s="35" t="s">
        <v>204</v>
      </c>
      <c r="H11" s="36">
        <v>738980.0</v>
      </c>
      <c r="I11" s="36">
        <v>7072504.0</v>
      </c>
      <c r="J11" s="35" t="s">
        <v>205</v>
      </c>
    </row>
    <row r="12">
      <c r="A12" s="37">
        <v>10.0</v>
      </c>
      <c r="B12" s="38" t="s">
        <v>206</v>
      </c>
      <c r="C12" s="37" t="s">
        <v>13</v>
      </c>
      <c r="D12" s="37" t="s">
        <v>170</v>
      </c>
      <c r="E12" s="38" t="s">
        <v>171</v>
      </c>
      <c r="F12" s="37" t="s">
        <v>207</v>
      </c>
      <c r="G12" s="37" t="s">
        <v>208</v>
      </c>
      <c r="H12" s="38">
        <v>738530.0</v>
      </c>
      <c r="I12" s="38">
        <v>7073089.0</v>
      </c>
      <c r="J12" s="37" t="s">
        <v>205</v>
      </c>
    </row>
    <row r="13">
      <c r="A13" s="35">
        <v>11.0</v>
      </c>
      <c r="B13" s="36" t="s">
        <v>209</v>
      </c>
      <c r="C13" s="35" t="s">
        <v>13</v>
      </c>
      <c r="D13" s="35" t="s">
        <v>170</v>
      </c>
      <c r="E13" s="36" t="s">
        <v>171</v>
      </c>
      <c r="F13" s="35" t="s">
        <v>210</v>
      </c>
      <c r="G13" s="35" t="s">
        <v>211</v>
      </c>
      <c r="H13" s="36">
        <v>735043.0</v>
      </c>
      <c r="I13" s="36">
        <v>7079380.0</v>
      </c>
      <c r="J13" s="35" t="s">
        <v>212</v>
      </c>
    </row>
    <row r="14">
      <c r="A14" s="37">
        <v>12.0</v>
      </c>
      <c r="B14" s="38" t="s">
        <v>213</v>
      </c>
      <c r="C14" s="37" t="s">
        <v>13</v>
      </c>
      <c r="D14" s="37" t="s">
        <v>170</v>
      </c>
      <c r="E14" s="38" t="s">
        <v>171</v>
      </c>
      <c r="F14" s="37" t="s">
        <v>214</v>
      </c>
      <c r="G14" s="37" t="s">
        <v>215</v>
      </c>
      <c r="H14" s="38">
        <v>743021.0</v>
      </c>
      <c r="I14" s="38">
        <v>7084631.0</v>
      </c>
      <c r="J14" s="37" t="s">
        <v>216</v>
      </c>
    </row>
    <row r="15">
      <c r="A15" s="35">
        <v>13.0</v>
      </c>
      <c r="B15" s="36" t="s">
        <v>217</v>
      </c>
      <c r="C15" s="35" t="s">
        <v>13</v>
      </c>
      <c r="D15" s="35" t="s">
        <v>170</v>
      </c>
      <c r="E15" s="36" t="s">
        <v>171</v>
      </c>
      <c r="F15" s="35" t="s">
        <v>218</v>
      </c>
      <c r="G15" s="35" t="s">
        <v>219</v>
      </c>
      <c r="H15" s="36">
        <v>732203.0</v>
      </c>
      <c r="I15" s="36">
        <v>7076610.0</v>
      </c>
      <c r="J15" s="35" t="s">
        <v>201</v>
      </c>
    </row>
    <row r="16">
      <c r="A16" s="37">
        <v>14.0</v>
      </c>
      <c r="B16" s="38" t="s">
        <v>220</v>
      </c>
      <c r="C16" s="37" t="s">
        <v>13</v>
      </c>
      <c r="D16" s="37" t="s">
        <v>170</v>
      </c>
      <c r="E16" s="38" t="s">
        <v>171</v>
      </c>
      <c r="F16" s="37" t="s">
        <v>221</v>
      </c>
      <c r="G16" s="37" t="s">
        <v>222</v>
      </c>
      <c r="H16" s="38">
        <v>736247.0</v>
      </c>
      <c r="I16" s="38">
        <v>7073543.0</v>
      </c>
      <c r="J16" s="37" t="s">
        <v>223</v>
      </c>
    </row>
    <row r="17">
      <c r="A17" s="35">
        <v>15.0</v>
      </c>
      <c r="B17" s="36" t="s">
        <v>224</v>
      </c>
      <c r="C17" s="35" t="s">
        <v>13</v>
      </c>
      <c r="D17" s="35" t="s">
        <v>170</v>
      </c>
      <c r="E17" s="36" t="s">
        <v>171</v>
      </c>
      <c r="F17" s="35" t="s">
        <v>225</v>
      </c>
      <c r="G17" s="35" t="s">
        <v>226</v>
      </c>
      <c r="H17" s="36">
        <v>722580.0</v>
      </c>
      <c r="I17" s="36">
        <v>7099810.0</v>
      </c>
      <c r="J17" s="35" t="s">
        <v>227</v>
      </c>
    </row>
    <row r="18">
      <c r="A18" s="37">
        <v>16.0</v>
      </c>
      <c r="B18" s="38" t="s">
        <v>228</v>
      </c>
      <c r="C18" s="37" t="s">
        <v>13</v>
      </c>
      <c r="D18" s="37" t="s">
        <v>170</v>
      </c>
      <c r="E18" s="38" t="s">
        <v>188</v>
      </c>
      <c r="F18" s="37" t="s">
        <v>229</v>
      </c>
      <c r="G18" s="37" t="s">
        <v>230</v>
      </c>
      <c r="H18" s="38">
        <v>721542.0</v>
      </c>
      <c r="I18" s="38">
        <v>7097785.0</v>
      </c>
      <c r="J18" s="37" t="s">
        <v>231</v>
      </c>
    </row>
    <row r="19">
      <c r="A19" s="35">
        <v>17.0</v>
      </c>
      <c r="B19" s="36" t="s">
        <v>232</v>
      </c>
      <c r="C19" s="35" t="s">
        <v>13</v>
      </c>
      <c r="D19" s="35" t="s">
        <v>170</v>
      </c>
      <c r="E19" s="36" t="s">
        <v>171</v>
      </c>
      <c r="F19" s="35" t="s">
        <v>233</v>
      </c>
      <c r="G19" s="35" t="s">
        <v>234</v>
      </c>
      <c r="H19" s="36">
        <v>720082.0</v>
      </c>
      <c r="I19" s="36">
        <v>7103872.0</v>
      </c>
      <c r="J19" s="35" t="s">
        <v>235</v>
      </c>
    </row>
    <row r="20">
      <c r="A20" s="37">
        <v>18.0</v>
      </c>
      <c r="B20" s="38" t="s">
        <v>236</v>
      </c>
      <c r="C20" s="37" t="s">
        <v>13</v>
      </c>
      <c r="D20" s="37" t="s">
        <v>170</v>
      </c>
      <c r="E20" s="38" t="s">
        <v>171</v>
      </c>
      <c r="F20" s="37" t="s">
        <v>237</v>
      </c>
      <c r="G20" s="37" t="s">
        <v>238</v>
      </c>
      <c r="H20" s="38">
        <v>736080.0</v>
      </c>
      <c r="I20" s="38">
        <v>7081414.0</v>
      </c>
      <c r="J20" s="37" t="s">
        <v>239</v>
      </c>
    </row>
    <row r="21" ht="15.75" customHeight="1">
      <c r="A21" s="35">
        <v>19.0</v>
      </c>
      <c r="B21" s="36" t="s">
        <v>240</v>
      </c>
      <c r="C21" s="35" t="s">
        <v>13</v>
      </c>
      <c r="D21" s="35" t="s">
        <v>170</v>
      </c>
      <c r="E21" s="36" t="s">
        <v>171</v>
      </c>
      <c r="F21" s="35" t="s">
        <v>241</v>
      </c>
      <c r="G21" s="35" t="s">
        <v>242</v>
      </c>
      <c r="H21" s="36">
        <v>736124.0</v>
      </c>
      <c r="I21" s="36">
        <v>7081354.0</v>
      </c>
      <c r="J21" s="35" t="s">
        <v>201</v>
      </c>
    </row>
    <row r="22" ht="15.75" customHeight="1">
      <c r="A22" s="37">
        <v>20.0</v>
      </c>
      <c r="B22" s="38" t="s">
        <v>243</v>
      </c>
      <c r="C22" s="37" t="s">
        <v>13</v>
      </c>
      <c r="D22" s="37" t="s">
        <v>170</v>
      </c>
      <c r="E22" s="38" t="s">
        <v>171</v>
      </c>
      <c r="F22" s="37" t="s">
        <v>244</v>
      </c>
      <c r="G22" s="37" t="s">
        <v>245</v>
      </c>
      <c r="H22" s="38">
        <v>736206.0</v>
      </c>
      <c r="I22" s="38">
        <v>7081326.0</v>
      </c>
      <c r="J22" s="37" t="s">
        <v>201</v>
      </c>
    </row>
    <row r="23" ht="15.75" customHeight="1">
      <c r="A23" s="35">
        <v>21.0</v>
      </c>
      <c r="B23" s="36" t="s">
        <v>246</v>
      </c>
      <c r="C23" s="35" t="s">
        <v>13</v>
      </c>
      <c r="D23" s="35" t="s">
        <v>170</v>
      </c>
      <c r="E23" s="36" t="s">
        <v>171</v>
      </c>
      <c r="F23" s="35" t="s">
        <v>247</v>
      </c>
      <c r="G23" s="35" t="s">
        <v>248</v>
      </c>
      <c r="H23" s="36">
        <v>736597.0</v>
      </c>
      <c r="I23" s="36">
        <v>7081127.0</v>
      </c>
      <c r="J23" s="35" t="s">
        <v>201</v>
      </c>
    </row>
    <row r="24" ht="15.75" customHeight="1">
      <c r="A24" s="37">
        <v>22.0</v>
      </c>
      <c r="B24" s="38" t="s">
        <v>249</v>
      </c>
      <c r="C24" s="37" t="s">
        <v>13</v>
      </c>
      <c r="D24" s="37" t="s">
        <v>170</v>
      </c>
      <c r="E24" s="37" t="s">
        <v>188</v>
      </c>
      <c r="F24" s="37" t="s">
        <v>250</v>
      </c>
      <c r="G24" s="37" t="s">
        <v>251</v>
      </c>
      <c r="H24" s="38">
        <v>749766.0</v>
      </c>
      <c r="I24" s="38">
        <v>7096002.0</v>
      </c>
      <c r="J24" s="37" t="s">
        <v>252</v>
      </c>
    </row>
    <row r="25" ht="15.75" customHeight="1">
      <c r="A25" s="35">
        <v>23.0</v>
      </c>
      <c r="B25" s="36" t="s">
        <v>253</v>
      </c>
      <c r="C25" s="35" t="s">
        <v>13</v>
      </c>
      <c r="D25" s="35" t="s">
        <v>170</v>
      </c>
      <c r="E25" s="36" t="s">
        <v>171</v>
      </c>
      <c r="F25" s="35" t="s">
        <v>254</v>
      </c>
      <c r="G25" s="35" t="s">
        <v>255</v>
      </c>
      <c r="H25" s="36">
        <v>720393.0</v>
      </c>
      <c r="I25" s="36">
        <v>7090986.0</v>
      </c>
      <c r="J25" s="35" t="s">
        <v>256</v>
      </c>
    </row>
    <row r="26" ht="15.75" customHeight="1">
      <c r="A26" s="37">
        <v>24.0</v>
      </c>
      <c r="B26" s="38" t="s">
        <v>257</v>
      </c>
      <c r="C26" s="37" t="s">
        <v>13</v>
      </c>
      <c r="D26" s="37" t="s">
        <v>170</v>
      </c>
      <c r="E26" s="38" t="s">
        <v>171</v>
      </c>
      <c r="F26" s="37" t="s">
        <v>258</v>
      </c>
      <c r="G26" s="37" t="s">
        <v>259</v>
      </c>
      <c r="H26" s="38">
        <v>746664.0</v>
      </c>
      <c r="I26" s="38">
        <v>7103646.0</v>
      </c>
      <c r="J26" s="37" t="s">
        <v>35</v>
      </c>
    </row>
    <row r="27" ht="15.75" customHeight="1">
      <c r="A27" s="35">
        <v>25.0</v>
      </c>
      <c r="B27" s="36" t="s">
        <v>260</v>
      </c>
      <c r="C27" s="35" t="s">
        <v>13</v>
      </c>
      <c r="D27" s="35" t="s">
        <v>170</v>
      </c>
      <c r="E27" s="36" t="s">
        <v>171</v>
      </c>
      <c r="F27" s="35" t="s">
        <v>261</v>
      </c>
      <c r="G27" s="35" t="s">
        <v>262</v>
      </c>
      <c r="H27" s="36">
        <v>727356.0</v>
      </c>
      <c r="I27" s="36">
        <v>7085232.0</v>
      </c>
      <c r="J27" s="35" t="s">
        <v>201</v>
      </c>
    </row>
    <row r="28" ht="15.75" customHeight="1">
      <c r="A28" s="37">
        <v>26.0</v>
      </c>
      <c r="B28" s="38" t="s">
        <v>263</v>
      </c>
      <c r="C28" s="37" t="s">
        <v>13</v>
      </c>
      <c r="D28" s="37" t="s">
        <v>170</v>
      </c>
      <c r="E28" s="38" t="s">
        <v>171</v>
      </c>
      <c r="F28" s="37" t="s">
        <v>264</v>
      </c>
      <c r="G28" s="37" t="s">
        <v>265</v>
      </c>
      <c r="H28" s="38">
        <v>727859.0</v>
      </c>
      <c r="I28" s="38">
        <v>7085430.0</v>
      </c>
      <c r="J28" s="37" t="s">
        <v>201</v>
      </c>
    </row>
    <row r="29" ht="15.75" customHeight="1">
      <c r="A29" s="35">
        <v>27.0</v>
      </c>
      <c r="B29" s="36" t="s">
        <v>266</v>
      </c>
      <c r="C29" s="35" t="s">
        <v>13</v>
      </c>
      <c r="D29" s="35" t="s">
        <v>170</v>
      </c>
      <c r="E29" s="36" t="s">
        <v>171</v>
      </c>
      <c r="F29" s="35" t="s">
        <v>267</v>
      </c>
      <c r="G29" s="35" t="s">
        <v>268</v>
      </c>
      <c r="H29" s="36">
        <v>721760.0</v>
      </c>
      <c r="I29" s="36">
        <v>7090125.0</v>
      </c>
      <c r="J29" s="35" t="s">
        <v>269</v>
      </c>
    </row>
    <row r="30" ht="15.75" customHeight="1">
      <c r="A30" s="37">
        <v>28.0</v>
      </c>
      <c r="B30" s="38" t="s">
        <v>270</v>
      </c>
      <c r="C30" s="37" t="s">
        <v>13</v>
      </c>
      <c r="D30" s="37" t="s">
        <v>170</v>
      </c>
      <c r="E30" s="37" t="s">
        <v>188</v>
      </c>
      <c r="F30" s="37" t="s">
        <v>271</v>
      </c>
      <c r="G30" s="37" t="s">
        <v>272</v>
      </c>
      <c r="H30" s="38">
        <v>713307.0</v>
      </c>
      <c r="I30" s="38">
        <v>7077921.0</v>
      </c>
      <c r="J30" s="37" t="s">
        <v>273</v>
      </c>
    </row>
    <row r="31" ht="15.75" customHeight="1">
      <c r="A31" s="35">
        <v>29.0</v>
      </c>
      <c r="B31" s="36" t="s">
        <v>274</v>
      </c>
      <c r="C31" s="35" t="s">
        <v>13</v>
      </c>
      <c r="D31" s="35" t="s">
        <v>170</v>
      </c>
      <c r="E31" s="36" t="s">
        <v>171</v>
      </c>
      <c r="F31" s="35" t="s">
        <v>275</v>
      </c>
      <c r="G31" s="35" t="s">
        <v>276</v>
      </c>
      <c r="H31" s="36">
        <v>744965.0</v>
      </c>
      <c r="I31" s="36">
        <v>7089915.0</v>
      </c>
      <c r="J31" s="35" t="s">
        <v>277</v>
      </c>
    </row>
    <row r="32" ht="15.75" customHeight="1">
      <c r="A32" s="37">
        <v>30.0</v>
      </c>
      <c r="B32" s="37" t="s">
        <v>278</v>
      </c>
      <c r="C32" s="37" t="s">
        <v>13</v>
      </c>
      <c r="D32" s="37" t="s">
        <v>170</v>
      </c>
      <c r="E32" s="38" t="s">
        <v>171</v>
      </c>
      <c r="F32" s="37" t="s">
        <v>275</v>
      </c>
      <c r="G32" s="37" t="s">
        <v>279</v>
      </c>
      <c r="H32" s="38">
        <v>744961.0</v>
      </c>
      <c r="I32" s="38">
        <v>7089878.0</v>
      </c>
      <c r="J32" s="37" t="s">
        <v>277</v>
      </c>
    </row>
    <row r="33" ht="15.75" customHeight="1">
      <c r="A33" s="35">
        <v>31.0</v>
      </c>
      <c r="B33" s="36" t="s">
        <v>280</v>
      </c>
      <c r="C33" s="35" t="s">
        <v>13</v>
      </c>
      <c r="D33" s="35" t="s">
        <v>170</v>
      </c>
      <c r="E33" s="36" t="s">
        <v>171</v>
      </c>
      <c r="F33" s="35" t="s">
        <v>281</v>
      </c>
      <c r="G33" s="35" t="s">
        <v>282</v>
      </c>
      <c r="H33" s="36">
        <v>745709.0</v>
      </c>
      <c r="I33" s="36">
        <v>7091107.0</v>
      </c>
      <c r="J33" s="35" t="s">
        <v>277</v>
      </c>
    </row>
    <row r="34" ht="15.75" customHeight="1">
      <c r="A34" s="37">
        <v>32.0</v>
      </c>
      <c r="B34" s="38" t="s">
        <v>283</v>
      </c>
      <c r="C34" s="37" t="s">
        <v>13</v>
      </c>
      <c r="D34" s="37" t="s">
        <v>170</v>
      </c>
      <c r="E34" s="38" t="s">
        <v>171</v>
      </c>
      <c r="F34" s="37" t="s">
        <v>284</v>
      </c>
      <c r="G34" s="37" t="s">
        <v>285</v>
      </c>
      <c r="H34" s="38">
        <v>745417.0</v>
      </c>
      <c r="I34" s="38">
        <v>7090616.0</v>
      </c>
      <c r="J34" s="37" t="s">
        <v>277</v>
      </c>
    </row>
    <row r="35" ht="15.75" customHeight="1">
      <c r="A35" s="35">
        <v>33.0</v>
      </c>
      <c r="B35" s="36" t="s">
        <v>286</v>
      </c>
      <c r="C35" s="35" t="s">
        <v>13</v>
      </c>
      <c r="D35" s="35" t="s">
        <v>170</v>
      </c>
      <c r="E35" s="36" t="s">
        <v>171</v>
      </c>
      <c r="F35" s="35" t="s">
        <v>284</v>
      </c>
      <c r="G35" s="35" t="s">
        <v>287</v>
      </c>
      <c r="H35" s="36">
        <v>745414.0</v>
      </c>
      <c r="I35" s="36">
        <v>7090454.0</v>
      </c>
      <c r="J35" s="35" t="s">
        <v>277</v>
      </c>
    </row>
    <row r="36" ht="15.75" customHeight="1">
      <c r="A36" s="37">
        <v>34.0</v>
      </c>
      <c r="B36" s="38" t="s">
        <v>288</v>
      </c>
      <c r="C36" s="37" t="s">
        <v>13</v>
      </c>
      <c r="D36" s="37" t="s">
        <v>170</v>
      </c>
      <c r="E36" s="38" t="s">
        <v>171</v>
      </c>
      <c r="F36" s="37" t="s">
        <v>289</v>
      </c>
      <c r="G36" s="37" t="s">
        <v>290</v>
      </c>
      <c r="H36" s="38">
        <v>745553.0</v>
      </c>
      <c r="I36" s="38">
        <v>7090852.0</v>
      </c>
      <c r="J36" s="37" t="s">
        <v>277</v>
      </c>
    </row>
    <row r="37" ht="15.75" customHeight="1">
      <c r="A37" s="35">
        <v>35.0</v>
      </c>
      <c r="B37" s="36" t="s">
        <v>291</v>
      </c>
      <c r="C37" s="35" t="s">
        <v>13</v>
      </c>
      <c r="D37" s="35" t="s">
        <v>170</v>
      </c>
      <c r="E37" s="36" t="s">
        <v>171</v>
      </c>
      <c r="F37" s="35" t="s">
        <v>292</v>
      </c>
      <c r="G37" s="35" t="s">
        <v>293</v>
      </c>
      <c r="H37" s="36">
        <v>745769.0</v>
      </c>
      <c r="I37" s="36">
        <v>7090183.0</v>
      </c>
      <c r="J37" s="35" t="s">
        <v>277</v>
      </c>
    </row>
    <row r="38" ht="15.75" customHeight="1">
      <c r="A38" s="37">
        <v>36.0</v>
      </c>
      <c r="B38" s="38" t="s">
        <v>294</v>
      </c>
      <c r="C38" s="37" t="s">
        <v>13</v>
      </c>
      <c r="D38" s="37" t="s">
        <v>170</v>
      </c>
      <c r="E38" s="38" t="s">
        <v>171</v>
      </c>
      <c r="F38" s="37" t="s">
        <v>295</v>
      </c>
      <c r="G38" s="37" t="s">
        <v>296</v>
      </c>
      <c r="H38" s="38">
        <v>733059.0</v>
      </c>
      <c r="I38" s="38">
        <v>7081919.0</v>
      </c>
      <c r="J38" s="37" t="s">
        <v>201</v>
      </c>
    </row>
    <row r="39" ht="15.75" customHeight="1">
      <c r="A39" s="35">
        <v>37.0</v>
      </c>
      <c r="B39" s="36" t="s">
        <v>297</v>
      </c>
      <c r="C39" s="35" t="s">
        <v>13</v>
      </c>
      <c r="D39" s="35" t="s">
        <v>170</v>
      </c>
      <c r="E39" s="36" t="s">
        <v>171</v>
      </c>
      <c r="F39" s="35" t="s">
        <v>298</v>
      </c>
      <c r="G39" s="35" t="s">
        <v>299</v>
      </c>
      <c r="H39" s="36">
        <v>733263.0</v>
      </c>
      <c r="I39" s="36">
        <v>7082050.0</v>
      </c>
      <c r="J39" s="35" t="s">
        <v>201</v>
      </c>
    </row>
    <row r="40" ht="15.75" customHeight="1">
      <c r="A40" s="37">
        <v>38.0</v>
      </c>
      <c r="B40" s="38" t="s">
        <v>300</v>
      </c>
      <c r="C40" s="37" t="s">
        <v>13</v>
      </c>
      <c r="D40" s="37" t="s">
        <v>170</v>
      </c>
      <c r="E40" s="38" t="s">
        <v>171</v>
      </c>
      <c r="F40" s="37" t="s">
        <v>301</v>
      </c>
      <c r="G40" s="37" t="s">
        <v>302</v>
      </c>
      <c r="H40" s="38">
        <v>733546.0</v>
      </c>
      <c r="I40" s="38">
        <v>7082627.0</v>
      </c>
      <c r="J40" s="37" t="s">
        <v>201</v>
      </c>
    </row>
    <row r="41" ht="15.75" customHeight="1">
      <c r="A41" s="35">
        <v>39.0</v>
      </c>
      <c r="B41" s="36" t="s">
        <v>303</v>
      </c>
      <c r="C41" s="35" t="s">
        <v>13</v>
      </c>
      <c r="D41" s="35" t="s">
        <v>170</v>
      </c>
      <c r="E41" s="36" t="s">
        <v>171</v>
      </c>
      <c r="F41" s="35" t="s">
        <v>304</v>
      </c>
      <c r="G41" s="35" t="s">
        <v>305</v>
      </c>
      <c r="H41" s="36">
        <v>716903.0</v>
      </c>
      <c r="I41" s="36">
        <v>7087677.0</v>
      </c>
      <c r="J41" s="35" t="s">
        <v>306</v>
      </c>
    </row>
    <row r="42" ht="15.75" customHeight="1">
      <c r="A42" s="37">
        <v>40.0</v>
      </c>
      <c r="B42" s="38" t="s">
        <v>307</v>
      </c>
      <c r="C42" s="37" t="s">
        <v>13</v>
      </c>
      <c r="D42" s="37" t="s">
        <v>170</v>
      </c>
      <c r="E42" s="38" t="s">
        <v>171</v>
      </c>
      <c r="F42" s="37" t="s">
        <v>308</v>
      </c>
      <c r="G42" s="37" t="s">
        <v>309</v>
      </c>
      <c r="H42" s="38">
        <v>738741.0</v>
      </c>
      <c r="I42" s="38">
        <v>7077417.0</v>
      </c>
      <c r="J42" s="37" t="s">
        <v>277</v>
      </c>
    </row>
    <row r="43" ht="15.75" customHeight="1">
      <c r="A43" s="35">
        <v>41.0</v>
      </c>
      <c r="B43" s="36" t="s">
        <v>310</v>
      </c>
      <c r="C43" s="35" t="s">
        <v>13</v>
      </c>
      <c r="D43" s="35" t="s">
        <v>170</v>
      </c>
      <c r="E43" s="36" t="s">
        <v>171</v>
      </c>
      <c r="F43" s="35" t="s">
        <v>311</v>
      </c>
      <c r="G43" s="35" t="s">
        <v>312</v>
      </c>
      <c r="H43" s="36">
        <v>732659.0</v>
      </c>
      <c r="I43" s="36">
        <v>7079988.0</v>
      </c>
      <c r="J43" s="35" t="s">
        <v>201</v>
      </c>
    </row>
    <row r="44" ht="15.75" customHeight="1">
      <c r="A44" s="37">
        <v>42.0</v>
      </c>
      <c r="B44" s="37" t="s">
        <v>313</v>
      </c>
      <c r="C44" s="37" t="s">
        <v>13</v>
      </c>
      <c r="D44" s="37" t="s">
        <v>170</v>
      </c>
      <c r="E44" s="38" t="s">
        <v>171</v>
      </c>
      <c r="F44" s="37" t="s">
        <v>314</v>
      </c>
      <c r="G44" s="37" t="s">
        <v>315</v>
      </c>
      <c r="H44" s="38">
        <v>730226.0</v>
      </c>
      <c r="I44" s="38">
        <v>7085989.0</v>
      </c>
      <c r="J44" s="37" t="s">
        <v>201</v>
      </c>
    </row>
    <row r="45" ht="15.75" customHeight="1">
      <c r="A45" s="35">
        <v>43.0</v>
      </c>
      <c r="B45" s="36" t="s">
        <v>316</v>
      </c>
      <c r="C45" s="35" t="s">
        <v>13</v>
      </c>
      <c r="D45" s="35" t="s">
        <v>170</v>
      </c>
      <c r="E45" s="36" t="s">
        <v>171</v>
      </c>
      <c r="F45" s="35" t="s">
        <v>317</v>
      </c>
      <c r="G45" s="35" t="s">
        <v>318</v>
      </c>
      <c r="H45" s="36">
        <v>737711.0</v>
      </c>
      <c r="I45" s="36">
        <v>7078365.0</v>
      </c>
      <c r="J45" s="35" t="s">
        <v>201</v>
      </c>
    </row>
    <row r="46" ht="15.75" customHeight="1">
      <c r="A46" s="37">
        <v>44.0</v>
      </c>
      <c r="B46" s="38" t="s">
        <v>319</v>
      </c>
      <c r="C46" s="37" t="s">
        <v>13</v>
      </c>
      <c r="D46" s="37" t="s">
        <v>170</v>
      </c>
      <c r="E46" s="38" t="s">
        <v>171</v>
      </c>
      <c r="F46" s="37" t="s">
        <v>320</v>
      </c>
      <c r="G46" s="37" t="s">
        <v>321</v>
      </c>
      <c r="H46" s="38">
        <v>737983.0</v>
      </c>
      <c r="I46" s="38">
        <v>7078093.0</v>
      </c>
      <c r="J46" s="37" t="s">
        <v>201</v>
      </c>
    </row>
    <row r="47" ht="15.75" customHeight="1">
      <c r="A47" s="35">
        <v>45.0</v>
      </c>
      <c r="B47" s="35" t="s">
        <v>322</v>
      </c>
      <c r="C47" s="35" t="s">
        <v>13</v>
      </c>
      <c r="D47" s="35" t="s">
        <v>170</v>
      </c>
      <c r="E47" s="36" t="s">
        <v>171</v>
      </c>
      <c r="F47" s="35" t="s">
        <v>323</v>
      </c>
      <c r="G47" s="35" t="s">
        <v>324</v>
      </c>
      <c r="H47" s="36">
        <v>717310.0</v>
      </c>
      <c r="I47" s="36">
        <v>7087186.0</v>
      </c>
      <c r="J47" s="35" t="s">
        <v>201</v>
      </c>
    </row>
    <row r="48" ht="15.75" customHeight="1">
      <c r="A48" s="37">
        <v>46.0</v>
      </c>
      <c r="B48" s="38" t="s">
        <v>325</v>
      </c>
      <c r="C48" s="37" t="s">
        <v>13</v>
      </c>
      <c r="D48" s="37" t="s">
        <v>170</v>
      </c>
      <c r="E48" s="38" t="s">
        <v>171</v>
      </c>
      <c r="F48" s="37" t="s">
        <v>326</v>
      </c>
      <c r="G48" s="37" t="s">
        <v>327</v>
      </c>
      <c r="H48" s="38">
        <v>724370.0</v>
      </c>
      <c r="I48" s="38">
        <v>7076537.0</v>
      </c>
      <c r="J48" s="37" t="s">
        <v>201</v>
      </c>
    </row>
    <row r="49" ht="15.75" customHeight="1">
      <c r="A49" s="35">
        <v>47.0</v>
      </c>
      <c r="B49" s="35" t="s">
        <v>328</v>
      </c>
      <c r="C49" s="35" t="s">
        <v>13</v>
      </c>
      <c r="D49" s="35" t="s">
        <v>170</v>
      </c>
      <c r="E49" s="36" t="s">
        <v>171</v>
      </c>
      <c r="F49" s="35" t="s">
        <v>329</v>
      </c>
      <c r="G49" s="35" t="s">
        <v>330</v>
      </c>
      <c r="H49" s="36">
        <v>739684.0</v>
      </c>
      <c r="I49" s="36">
        <v>7076218.0</v>
      </c>
      <c r="J49" s="35" t="s">
        <v>277</v>
      </c>
    </row>
    <row r="50" ht="15.75" customHeight="1">
      <c r="A50" s="37">
        <v>48.0</v>
      </c>
      <c r="B50" s="38" t="s">
        <v>331</v>
      </c>
      <c r="C50" s="37" t="s">
        <v>13</v>
      </c>
      <c r="D50" s="37" t="s">
        <v>170</v>
      </c>
      <c r="E50" s="38" t="s">
        <v>171</v>
      </c>
      <c r="F50" s="37" t="s">
        <v>332</v>
      </c>
      <c r="G50" s="37" t="s">
        <v>333</v>
      </c>
      <c r="H50" s="38">
        <v>739616.0</v>
      </c>
      <c r="I50" s="38">
        <v>7076941.0</v>
      </c>
      <c r="J50" s="37" t="s">
        <v>277</v>
      </c>
    </row>
    <row r="51" ht="15.75" customHeight="1">
      <c r="A51" s="35">
        <v>49.0</v>
      </c>
      <c r="B51" s="36" t="s">
        <v>334</v>
      </c>
      <c r="C51" s="35" t="s">
        <v>13</v>
      </c>
      <c r="D51" s="35" t="s">
        <v>170</v>
      </c>
      <c r="E51" s="36" t="s">
        <v>171</v>
      </c>
      <c r="F51" s="35" t="s">
        <v>335</v>
      </c>
      <c r="G51" s="35" t="s">
        <v>336</v>
      </c>
      <c r="H51" s="36">
        <v>742234.0</v>
      </c>
      <c r="I51" s="36">
        <v>7081494.0</v>
      </c>
      <c r="J51" s="35" t="s">
        <v>277</v>
      </c>
    </row>
    <row r="52" ht="15.75" customHeight="1">
      <c r="A52" s="37">
        <v>50.0</v>
      </c>
      <c r="B52" s="38" t="s">
        <v>337</v>
      </c>
      <c r="C52" s="37" t="s">
        <v>13</v>
      </c>
      <c r="D52" s="37" t="s">
        <v>170</v>
      </c>
      <c r="E52" s="38" t="s">
        <v>171</v>
      </c>
      <c r="F52" s="37" t="s">
        <v>338</v>
      </c>
      <c r="G52" s="37" t="s">
        <v>339</v>
      </c>
      <c r="H52" s="38">
        <v>742302.0</v>
      </c>
      <c r="I52" s="38">
        <v>7081544.0</v>
      </c>
      <c r="J52" s="37" t="s">
        <v>277</v>
      </c>
    </row>
    <row r="53" ht="15.75" customHeight="1">
      <c r="A53" s="35">
        <v>51.0</v>
      </c>
      <c r="B53" s="36" t="s">
        <v>340</v>
      </c>
      <c r="C53" s="35" t="s">
        <v>13</v>
      </c>
      <c r="D53" s="35" t="s">
        <v>170</v>
      </c>
      <c r="E53" s="36" t="s">
        <v>171</v>
      </c>
      <c r="F53" s="35" t="s">
        <v>341</v>
      </c>
      <c r="G53" s="35" t="s">
        <v>342</v>
      </c>
      <c r="H53" s="36">
        <v>743421.0</v>
      </c>
      <c r="I53" s="36">
        <v>7085198.0</v>
      </c>
      <c r="J53" s="35" t="s">
        <v>277</v>
      </c>
    </row>
    <row r="54" ht="15.75" customHeight="1">
      <c r="A54" s="37">
        <v>52.0</v>
      </c>
      <c r="B54" s="38" t="s">
        <v>343</v>
      </c>
      <c r="C54" s="37" t="s">
        <v>13</v>
      </c>
      <c r="D54" s="37" t="s">
        <v>170</v>
      </c>
      <c r="E54" s="38" t="s">
        <v>171</v>
      </c>
      <c r="F54" s="37" t="s">
        <v>344</v>
      </c>
      <c r="G54" s="37" t="s">
        <v>345</v>
      </c>
      <c r="H54" s="38">
        <v>743298.0</v>
      </c>
      <c r="I54" s="38">
        <v>7085459.0</v>
      </c>
      <c r="J54" s="37" t="s">
        <v>277</v>
      </c>
    </row>
    <row r="55" ht="15.75" customHeight="1">
      <c r="A55" s="35">
        <v>53.0</v>
      </c>
      <c r="B55" s="36" t="s">
        <v>346</v>
      </c>
      <c r="C55" s="35" t="s">
        <v>13</v>
      </c>
      <c r="D55" s="35" t="s">
        <v>170</v>
      </c>
      <c r="E55" s="36" t="s">
        <v>171</v>
      </c>
      <c r="F55" s="35" t="s">
        <v>347</v>
      </c>
      <c r="G55" s="35" t="s">
        <v>348</v>
      </c>
      <c r="H55" s="36">
        <v>743612.0</v>
      </c>
      <c r="I55" s="36">
        <v>7087278.0</v>
      </c>
      <c r="J55" s="35" t="s">
        <v>277</v>
      </c>
    </row>
    <row r="56" ht="15.75" customHeight="1">
      <c r="A56" s="37">
        <v>54.0</v>
      </c>
      <c r="B56" s="38" t="s">
        <v>349</v>
      </c>
      <c r="C56" s="37" t="s">
        <v>13</v>
      </c>
      <c r="D56" s="37" t="s">
        <v>170</v>
      </c>
      <c r="E56" s="38" t="s">
        <v>171</v>
      </c>
      <c r="F56" s="37" t="s">
        <v>350</v>
      </c>
      <c r="G56" s="37" t="s">
        <v>351</v>
      </c>
      <c r="H56" s="38">
        <v>743795.0</v>
      </c>
      <c r="I56" s="38">
        <v>7086462.0</v>
      </c>
      <c r="J56" s="37" t="s">
        <v>277</v>
      </c>
    </row>
    <row r="57" ht="15.75" customHeight="1">
      <c r="A57" s="35">
        <v>55.0</v>
      </c>
      <c r="B57" s="36" t="s">
        <v>352</v>
      </c>
      <c r="C57" s="35" t="s">
        <v>13</v>
      </c>
      <c r="D57" s="35" t="s">
        <v>170</v>
      </c>
      <c r="E57" s="36" t="s">
        <v>171</v>
      </c>
      <c r="F57" s="35" t="s">
        <v>353</v>
      </c>
      <c r="G57" s="35" t="s">
        <v>173</v>
      </c>
      <c r="H57" s="36">
        <v>724056.0</v>
      </c>
      <c r="I57" s="36">
        <v>7079349.0</v>
      </c>
      <c r="J57" s="35" t="s">
        <v>201</v>
      </c>
    </row>
    <row r="58" ht="15.75" customHeight="1">
      <c r="A58" s="37">
        <v>56.0</v>
      </c>
      <c r="B58" s="38" t="s">
        <v>354</v>
      </c>
      <c r="C58" s="37" t="s">
        <v>13</v>
      </c>
      <c r="D58" s="37" t="s">
        <v>170</v>
      </c>
      <c r="E58" s="38" t="s">
        <v>171</v>
      </c>
      <c r="F58" s="37" t="s">
        <v>355</v>
      </c>
      <c r="G58" s="37" t="s">
        <v>356</v>
      </c>
      <c r="H58" s="38">
        <v>724143.0</v>
      </c>
      <c r="I58" s="38">
        <v>7079555.0</v>
      </c>
      <c r="J58" s="37" t="s">
        <v>201</v>
      </c>
    </row>
    <row r="59" ht="15.75" customHeight="1">
      <c r="A59" s="35">
        <v>57.0</v>
      </c>
      <c r="B59" s="36" t="s">
        <v>357</v>
      </c>
      <c r="C59" s="35" t="s">
        <v>13</v>
      </c>
      <c r="D59" s="35" t="s">
        <v>170</v>
      </c>
      <c r="E59" s="36" t="s">
        <v>171</v>
      </c>
      <c r="F59" s="35" t="s">
        <v>358</v>
      </c>
      <c r="G59" s="35" t="s">
        <v>359</v>
      </c>
      <c r="H59" s="36">
        <v>725134.0</v>
      </c>
      <c r="I59" s="36">
        <v>7080347.0</v>
      </c>
      <c r="J59" s="35" t="s">
        <v>201</v>
      </c>
    </row>
    <row r="60" ht="15.75" customHeight="1">
      <c r="A60" s="37">
        <v>58.0</v>
      </c>
      <c r="B60" s="38" t="s">
        <v>360</v>
      </c>
      <c r="C60" s="37" t="s">
        <v>13</v>
      </c>
      <c r="D60" s="37" t="s">
        <v>170</v>
      </c>
      <c r="E60" s="38" t="s">
        <v>171</v>
      </c>
      <c r="F60" s="37" t="s">
        <v>361</v>
      </c>
      <c r="G60" s="37" t="s">
        <v>362</v>
      </c>
      <c r="H60" s="38">
        <v>725719.0</v>
      </c>
      <c r="I60" s="38">
        <v>7081029.0</v>
      </c>
      <c r="J60" s="37" t="s">
        <v>201</v>
      </c>
    </row>
    <row r="61" ht="15.75" customHeight="1">
      <c r="A61" s="35">
        <v>59.0</v>
      </c>
      <c r="B61" s="36" t="s">
        <v>363</v>
      </c>
      <c r="C61" s="35" t="s">
        <v>13</v>
      </c>
      <c r="D61" s="35" t="s">
        <v>170</v>
      </c>
      <c r="E61" s="36" t="s">
        <v>171</v>
      </c>
      <c r="F61" s="35" t="s">
        <v>364</v>
      </c>
      <c r="G61" s="35" t="s">
        <v>365</v>
      </c>
      <c r="H61" s="36">
        <v>734670.0</v>
      </c>
      <c r="I61" s="36">
        <v>7070846.0</v>
      </c>
      <c r="J61" s="35" t="s">
        <v>201</v>
      </c>
    </row>
    <row r="62" ht="15.75" customHeight="1">
      <c r="A62" s="37">
        <v>60.0</v>
      </c>
      <c r="B62" s="38" t="s">
        <v>366</v>
      </c>
      <c r="C62" s="37" t="s">
        <v>13</v>
      </c>
      <c r="D62" s="37" t="s">
        <v>170</v>
      </c>
      <c r="E62" s="38" t="s">
        <v>171</v>
      </c>
      <c r="F62" s="37" t="s">
        <v>244</v>
      </c>
      <c r="G62" s="37" t="s">
        <v>367</v>
      </c>
      <c r="H62" s="38">
        <v>736090.0</v>
      </c>
      <c r="I62" s="38">
        <v>7075740.0</v>
      </c>
      <c r="J62" s="37" t="s">
        <v>201</v>
      </c>
    </row>
    <row r="63" ht="15.75" customHeight="1">
      <c r="A63" s="35">
        <v>61.0</v>
      </c>
      <c r="B63" s="36" t="s">
        <v>368</v>
      </c>
      <c r="C63" s="35" t="s">
        <v>13</v>
      </c>
      <c r="D63" s="35" t="s">
        <v>170</v>
      </c>
      <c r="E63" s="35" t="s">
        <v>188</v>
      </c>
      <c r="F63" s="35" t="s">
        <v>369</v>
      </c>
      <c r="G63" s="35" t="s">
        <v>370</v>
      </c>
      <c r="H63" s="36">
        <v>735832.0</v>
      </c>
      <c r="I63" s="36">
        <v>7075293.0</v>
      </c>
      <c r="J63" s="35" t="s">
        <v>201</v>
      </c>
    </row>
    <row r="64" ht="15.75" customHeight="1">
      <c r="A64" s="37">
        <v>62.0</v>
      </c>
      <c r="B64" s="38" t="s">
        <v>371</v>
      </c>
      <c r="C64" s="37" t="s">
        <v>13</v>
      </c>
      <c r="D64" s="37" t="s">
        <v>170</v>
      </c>
      <c r="E64" s="38" t="s">
        <v>171</v>
      </c>
      <c r="F64" s="37" t="s">
        <v>372</v>
      </c>
      <c r="G64" s="37" t="s">
        <v>373</v>
      </c>
      <c r="H64" s="38">
        <v>721264.0</v>
      </c>
      <c r="I64" s="38">
        <v>7088175.0</v>
      </c>
      <c r="J64" s="37" t="s">
        <v>201</v>
      </c>
    </row>
    <row r="65" ht="15.75" customHeight="1">
      <c r="A65" s="35">
        <v>63.0</v>
      </c>
      <c r="B65" s="36" t="s">
        <v>374</v>
      </c>
      <c r="C65" s="35" t="s">
        <v>13</v>
      </c>
      <c r="D65" s="35" t="s">
        <v>170</v>
      </c>
      <c r="E65" s="36" t="s">
        <v>171</v>
      </c>
      <c r="F65" s="35" t="s">
        <v>375</v>
      </c>
      <c r="G65" s="35" t="s">
        <v>376</v>
      </c>
      <c r="H65" s="36">
        <v>720890.0</v>
      </c>
      <c r="I65" s="36">
        <v>7087619.0</v>
      </c>
      <c r="J65" s="35" t="s">
        <v>201</v>
      </c>
    </row>
    <row r="66" ht="15.75" customHeight="1">
      <c r="A66" s="37">
        <v>64.0</v>
      </c>
      <c r="B66" s="38" t="s">
        <v>377</v>
      </c>
      <c r="C66" s="37" t="s">
        <v>13</v>
      </c>
      <c r="D66" s="37" t="s">
        <v>170</v>
      </c>
      <c r="E66" s="38" t="s">
        <v>171</v>
      </c>
      <c r="F66" s="37" t="s">
        <v>378</v>
      </c>
      <c r="G66" s="37" t="s">
        <v>379</v>
      </c>
      <c r="H66" s="38">
        <v>741599.0</v>
      </c>
      <c r="I66" s="38">
        <v>7080623.0</v>
      </c>
      <c r="J66" s="37" t="s">
        <v>277</v>
      </c>
    </row>
    <row r="67" ht="15.75" customHeight="1">
      <c r="A67" s="35">
        <v>65.0</v>
      </c>
      <c r="B67" s="36" t="s">
        <v>380</v>
      </c>
      <c r="C67" s="35" t="s">
        <v>13</v>
      </c>
      <c r="D67" s="35" t="s">
        <v>170</v>
      </c>
      <c r="E67" s="36" t="s">
        <v>171</v>
      </c>
      <c r="F67" s="35" t="s">
        <v>381</v>
      </c>
      <c r="G67" s="35" t="s">
        <v>382</v>
      </c>
      <c r="H67" s="36">
        <v>721772.0</v>
      </c>
      <c r="I67" s="36">
        <v>7093651.0</v>
      </c>
      <c r="J67" s="35" t="s">
        <v>201</v>
      </c>
    </row>
    <row r="68" ht="15.75" customHeight="1">
      <c r="A68" s="37">
        <v>66.0</v>
      </c>
      <c r="B68" s="38" t="s">
        <v>383</v>
      </c>
      <c r="C68" s="37" t="s">
        <v>13</v>
      </c>
      <c r="D68" s="37" t="s">
        <v>170</v>
      </c>
      <c r="E68" s="38" t="s">
        <v>171</v>
      </c>
      <c r="F68" s="37" t="s">
        <v>384</v>
      </c>
      <c r="G68" s="37" t="s">
        <v>385</v>
      </c>
      <c r="H68" s="38">
        <v>721071.0</v>
      </c>
      <c r="I68" s="38">
        <v>7090861.0</v>
      </c>
      <c r="J68" s="37" t="s">
        <v>201</v>
      </c>
    </row>
    <row r="69" ht="15.75" customHeight="1">
      <c r="A69" s="35">
        <v>67.0</v>
      </c>
      <c r="B69" s="36" t="s">
        <v>386</v>
      </c>
      <c r="C69" s="35" t="s">
        <v>13</v>
      </c>
      <c r="D69" s="35" t="s">
        <v>170</v>
      </c>
      <c r="E69" s="36" t="s">
        <v>171</v>
      </c>
      <c r="F69" s="35" t="s">
        <v>387</v>
      </c>
      <c r="G69" s="35" t="s">
        <v>388</v>
      </c>
      <c r="H69" s="36">
        <v>722373.0</v>
      </c>
      <c r="I69" s="36">
        <v>7092036.0</v>
      </c>
      <c r="J69" s="35" t="s">
        <v>389</v>
      </c>
    </row>
    <row r="70" ht="15.75" customHeight="1">
      <c r="A70" s="37">
        <v>68.0</v>
      </c>
      <c r="B70" s="38" t="s">
        <v>390</v>
      </c>
      <c r="C70" s="37" t="s">
        <v>13</v>
      </c>
      <c r="D70" s="37" t="s">
        <v>170</v>
      </c>
      <c r="E70" s="38" t="s">
        <v>171</v>
      </c>
      <c r="F70" s="37" t="s">
        <v>391</v>
      </c>
      <c r="G70" s="37" t="s">
        <v>392</v>
      </c>
      <c r="H70" s="38">
        <v>721695.0</v>
      </c>
      <c r="I70" s="38">
        <v>7091811.0</v>
      </c>
      <c r="J70" s="37" t="s">
        <v>201</v>
      </c>
    </row>
    <row r="71" ht="15.75" customHeight="1">
      <c r="A71" s="35">
        <v>69.0</v>
      </c>
      <c r="B71" s="36" t="s">
        <v>393</v>
      </c>
      <c r="C71" s="35" t="s">
        <v>13</v>
      </c>
      <c r="D71" s="35" t="s">
        <v>170</v>
      </c>
      <c r="E71" s="36" t="s">
        <v>171</v>
      </c>
      <c r="F71" s="35" t="s">
        <v>394</v>
      </c>
      <c r="G71" s="35" t="s">
        <v>395</v>
      </c>
      <c r="H71" s="36">
        <v>722229.0</v>
      </c>
      <c r="I71" s="36">
        <v>7088533.0</v>
      </c>
      <c r="J71" s="35" t="s">
        <v>201</v>
      </c>
    </row>
    <row r="72" ht="15.75" customHeight="1">
      <c r="A72" s="37">
        <v>70.0</v>
      </c>
      <c r="B72" s="38" t="s">
        <v>396</v>
      </c>
      <c r="C72" s="37" t="s">
        <v>13</v>
      </c>
      <c r="D72" s="37" t="s">
        <v>170</v>
      </c>
      <c r="E72" s="38" t="s">
        <v>171</v>
      </c>
      <c r="F72" s="37" t="s">
        <v>353</v>
      </c>
      <c r="G72" s="37" t="s">
        <v>397</v>
      </c>
      <c r="H72" s="38">
        <v>724207.0</v>
      </c>
      <c r="I72" s="38">
        <v>7087958.0</v>
      </c>
      <c r="J72" s="37" t="s">
        <v>201</v>
      </c>
    </row>
    <row r="73" ht="15.75" customHeight="1">
      <c r="A73" s="35">
        <v>71.0</v>
      </c>
      <c r="B73" s="36" t="s">
        <v>398</v>
      </c>
      <c r="C73" s="35" t="s">
        <v>13</v>
      </c>
      <c r="D73" s="35" t="s">
        <v>170</v>
      </c>
      <c r="E73" s="36" t="s">
        <v>171</v>
      </c>
      <c r="F73" s="35" t="s">
        <v>399</v>
      </c>
      <c r="G73" s="35" t="s">
        <v>400</v>
      </c>
      <c r="H73" s="36">
        <v>720079.0</v>
      </c>
      <c r="I73" s="36">
        <v>7088417.0</v>
      </c>
      <c r="J73" s="35" t="s">
        <v>201</v>
      </c>
    </row>
    <row r="74" ht="15.75" customHeight="1">
      <c r="A74" s="37">
        <v>72.0</v>
      </c>
      <c r="B74" s="38" t="s">
        <v>401</v>
      </c>
      <c r="C74" s="37" t="s">
        <v>13</v>
      </c>
      <c r="D74" s="37" t="s">
        <v>170</v>
      </c>
      <c r="E74" s="38" t="s">
        <v>171</v>
      </c>
      <c r="F74" s="37" t="s">
        <v>402</v>
      </c>
      <c r="G74" s="37" t="s">
        <v>403</v>
      </c>
      <c r="H74" s="38">
        <v>721843.0</v>
      </c>
      <c r="I74" s="38">
        <v>7099889.0</v>
      </c>
      <c r="J74" s="37" t="s">
        <v>201</v>
      </c>
    </row>
    <row r="75" ht="15.75" customHeight="1">
      <c r="A75" s="35">
        <v>73.0</v>
      </c>
      <c r="B75" s="36" t="s">
        <v>404</v>
      </c>
      <c r="C75" s="35" t="s">
        <v>13</v>
      </c>
      <c r="D75" s="35" t="s">
        <v>170</v>
      </c>
      <c r="E75" s="36" t="s">
        <v>171</v>
      </c>
      <c r="F75" s="35" t="s">
        <v>405</v>
      </c>
      <c r="G75" s="35" t="s">
        <v>406</v>
      </c>
      <c r="H75" s="36">
        <v>721639.0</v>
      </c>
      <c r="I75" s="36">
        <v>7099772.0</v>
      </c>
      <c r="J75" s="35" t="s">
        <v>201</v>
      </c>
    </row>
    <row r="76" ht="15.75" customHeight="1">
      <c r="A76" s="37">
        <v>74.0</v>
      </c>
      <c r="B76" s="38" t="s">
        <v>407</v>
      </c>
      <c r="C76" s="37" t="s">
        <v>13</v>
      </c>
      <c r="D76" s="37" t="s">
        <v>170</v>
      </c>
      <c r="E76" s="38" t="s">
        <v>171</v>
      </c>
      <c r="F76" s="37" t="s">
        <v>408</v>
      </c>
      <c r="G76" s="37" t="s">
        <v>409</v>
      </c>
      <c r="H76" s="38">
        <v>722511.0</v>
      </c>
      <c r="I76" s="38">
        <v>7098551.0</v>
      </c>
      <c r="J76" s="37" t="s">
        <v>201</v>
      </c>
    </row>
    <row r="77" ht="15.75" customHeight="1">
      <c r="A77" s="35">
        <v>75.0</v>
      </c>
      <c r="B77" s="35" t="s">
        <v>410</v>
      </c>
      <c r="C77" s="35" t="s">
        <v>13</v>
      </c>
      <c r="D77" s="35" t="s">
        <v>170</v>
      </c>
      <c r="E77" s="36" t="s">
        <v>171</v>
      </c>
      <c r="F77" s="35" t="s">
        <v>411</v>
      </c>
      <c r="G77" s="35" t="s">
        <v>412</v>
      </c>
      <c r="H77" s="36">
        <v>725561.0</v>
      </c>
      <c r="I77" s="36">
        <v>7089471.0</v>
      </c>
      <c r="J77" s="35" t="s">
        <v>201</v>
      </c>
    </row>
    <row r="78" ht="15.75" customHeight="1">
      <c r="A78" s="37">
        <v>76.0</v>
      </c>
      <c r="B78" s="37" t="s">
        <v>413</v>
      </c>
      <c r="C78" s="37" t="s">
        <v>13</v>
      </c>
      <c r="D78" s="37" t="s">
        <v>170</v>
      </c>
      <c r="E78" s="38" t="s">
        <v>171</v>
      </c>
      <c r="F78" s="37" t="s">
        <v>414</v>
      </c>
      <c r="G78" s="37" t="s">
        <v>385</v>
      </c>
      <c r="H78" s="38">
        <v>723531.0</v>
      </c>
      <c r="I78" s="38">
        <v>7090806.0</v>
      </c>
      <c r="J78" s="37" t="s">
        <v>201</v>
      </c>
    </row>
    <row r="79" ht="15.75" customHeight="1">
      <c r="A79" s="35">
        <v>77.0</v>
      </c>
      <c r="B79" s="36" t="s">
        <v>415</v>
      </c>
      <c r="C79" s="35" t="s">
        <v>13</v>
      </c>
      <c r="D79" s="35" t="s">
        <v>170</v>
      </c>
      <c r="E79" s="36" t="s">
        <v>171</v>
      </c>
      <c r="F79" s="35" t="s">
        <v>323</v>
      </c>
      <c r="G79" s="35" t="s">
        <v>351</v>
      </c>
      <c r="H79" s="36">
        <v>717305.0</v>
      </c>
      <c r="I79" s="36">
        <v>7086918.0</v>
      </c>
      <c r="J79" s="35" t="s">
        <v>201</v>
      </c>
    </row>
    <row r="80" ht="15.75" customHeight="1">
      <c r="A80" s="37">
        <v>78.0</v>
      </c>
      <c r="B80" s="38" t="s">
        <v>416</v>
      </c>
      <c r="C80" s="37" t="s">
        <v>13</v>
      </c>
      <c r="D80" s="37" t="s">
        <v>170</v>
      </c>
      <c r="E80" s="38" t="s">
        <v>171</v>
      </c>
      <c r="F80" s="37" t="s">
        <v>417</v>
      </c>
      <c r="G80" s="37" t="s">
        <v>418</v>
      </c>
      <c r="H80" s="38">
        <v>721874.0</v>
      </c>
      <c r="I80" s="38">
        <v>7093769.0</v>
      </c>
      <c r="J80" s="37" t="s">
        <v>201</v>
      </c>
    </row>
    <row r="81" ht="15.75" customHeight="1">
      <c r="A81" s="35">
        <v>79.0</v>
      </c>
      <c r="B81" s="36" t="s">
        <v>419</v>
      </c>
      <c r="C81" s="35" t="s">
        <v>13</v>
      </c>
      <c r="D81" s="35" t="s">
        <v>170</v>
      </c>
      <c r="E81" s="36" t="s">
        <v>171</v>
      </c>
      <c r="F81" s="35" t="s">
        <v>420</v>
      </c>
      <c r="G81" s="35" t="s">
        <v>421</v>
      </c>
      <c r="H81" s="36">
        <v>722122.0</v>
      </c>
      <c r="I81" s="36">
        <v>7093724.0</v>
      </c>
      <c r="J81" s="35" t="s">
        <v>201</v>
      </c>
    </row>
    <row r="82" ht="15.75" customHeight="1">
      <c r="A82" s="37">
        <v>80.0</v>
      </c>
      <c r="B82" s="38" t="s">
        <v>422</v>
      </c>
      <c r="C82" s="37" t="s">
        <v>13</v>
      </c>
      <c r="D82" s="37" t="s">
        <v>170</v>
      </c>
      <c r="E82" s="38" t="s">
        <v>171</v>
      </c>
      <c r="F82" s="37" t="s">
        <v>402</v>
      </c>
      <c r="G82" s="37" t="s">
        <v>423</v>
      </c>
      <c r="H82" s="38">
        <v>721717.0</v>
      </c>
      <c r="I82" s="38">
        <v>7092819.0</v>
      </c>
      <c r="J82" s="37" t="s">
        <v>201</v>
      </c>
    </row>
    <row r="83" ht="15.75" customHeight="1">
      <c r="A83" s="35">
        <v>81.0</v>
      </c>
      <c r="B83" s="36" t="s">
        <v>424</v>
      </c>
      <c r="C83" s="35" t="s">
        <v>13</v>
      </c>
      <c r="D83" s="35" t="s">
        <v>170</v>
      </c>
      <c r="E83" s="36" t="s">
        <v>171</v>
      </c>
      <c r="F83" s="35" t="s">
        <v>425</v>
      </c>
      <c r="G83" s="35" t="s">
        <v>426</v>
      </c>
      <c r="H83" s="36">
        <v>726455.0</v>
      </c>
      <c r="I83" s="36">
        <v>7087554.0</v>
      </c>
      <c r="J83" s="35" t="s">
        <v>201</v>
      </c>
    </row>
    <row r="84" ht="15.75" customHeight="1">
      <c r="A84" s="37">
        <v>82.0</v>
      </c>
      <c r="B84" s="38" t="s">
        <v>427</v>
      </c>
      <c r="C84" s="37" t="s">
        <v>13</v>
      </c>
      <c r="D84" s="37" t="s">
        <v>170</v>
      </c>
      <c r="E84" s="38" t="s">
        <v>171</v>
      </c>
      <c r="F84" s="37" t="s">
        <v>428</v>
      </c>
      <c r="G84" s="37" t="s">
        <v>429</v>
      </c>
      <c r="H84" s="38">
        <v>725909.0</v>
      </c>
      <c r="I84" s="38">
        <v>7087783.0</v>
      </c>
      <c r="J84" s="37" t="s">
        <v>201</v>
      </c>
    </row>
    <row r="85" ht="15.75" customHeight="1">
      <c r="A85" s="35">
        <v>83.0</v>
      </c>
      <c r="B85" s="36" t="s">
        <v>430</v>
      </c>
      <c r="C85" s="35" t="s">
        <v>13</v>
      </c>
      <c r="D85" s="35" t="s">
        <v>170</v>
      </c>
      <c r="E85" s="36" t="s">
        <v>171</v>
      </c>
      <c r="F85" s="35" t="s">
        <v>431</v>
      </c>
      <c r="G85" s="35" t="s">
        <v>432</v>
      </c>
      <c r="H85" s="36">
        <v>726677.0</v>
      </c>
      <c r="I85" s="36">
        <v>7087647.0</v>
      </c>
      <c r="J85" s="35" t="s">
        <v>201</v>
      </c>
    </row>
    <row r="86" ht="15.75" customHeight="1">
      <c r="A86" s="37">
        <v>84.0</v>
      </c>
      <c r="B86" s="38" t="s">
        <v>433</v>
      </c>
      <c r="C86" s="37" t="s">
        <v>13</v>
      </c>
      <c r="D86" s="37" t="s">
        <v>170</v>
      </c>
      <c r="E86" s="38" t="s">
        <v>171</v>
      </c>
      <c r="F86" s="37" t="s">
        <v>434</v>
      </c>
      <c r="G86" s="37" t="s">
        <v>435</v>
      </c>
      <c r="H86" s="38">
        <v>724437.0</v>
      </c>
      <c r="I86" s="38">
        <v>7089353.0</v>
      </c>
      <c r="J86" s="37" t="s">
        <v>201</v>
      </c>
    </row>
    <row r="87" ht="15.75" customHeight="1">
      <c r="A87" s="35">
        <v>85.0</v>
      </c>
      <c r="B87" s="36" t="s">
        <v>436</v>
      </c>
      <c r="C87" s="35" t="s">
        <v>13</v>
      </c>
      <c r="D87" s="35" t="s">
        <v>170</v>
      </c>
      <c r="E87" s="36" t="s">
        <v>171</v>
      </c>
      <c r="F87" s="35" t="s">
        <v>437</v>
      </c>
      <c r="G87" s="35" t="s">
        <v>438</v>
      </c>
      <c r="H87" s="36">
        <v>723666.0</v>
      </c>
      <c r="I87" s="36">
        <v>7099922.0</v>
      </c>
      <c r="J87" s="35" t="s">
        <v>201</v>
      </c>
    </row>
    <row r="88" ht="15.75" customHeight="1">
      <c r="A88" s="37">
        <v>86.0</v>
      </c>
      <c r="B88" s="38" t="s">
        <v>439</v>
      </c>
      <c r="C88" s="37" t="s">
        <v>13</v>
      </c>
      <c r="D88" s="37" t="s">
        <v>170</v>
      </c>
      <c r="E88" s="38" t="s">
        <v>171</v>
      </c>
      <c r="F88" s="37" t="s">
        <v>440</v>
      </c>
      <c r="G88" s="37" t="s">
        <v>441</v>
      </c>
      <c r="H88" s="38">
        <v>719204.0</v>
      </c>
      <c r="I88" s="38">
        <v>7100122.0</v>
      </c>
      <c r="J88" s="37" t="s">
        <v>201</v>
      </c>
    </row>
    <row r="89" ht="15.75" customHeight="1">
      <c r="A89" s="35">
        <v>87.0</v>
      </c>
      <c r="B89" s="36" t="s">
        <v>442</v>
      </c>
      <c r="C89" s="35" t="s">
        <v>13</v>
      </c>
      <c r="D89" s="35" t="s">
        <v>170</v>
      </c>
      <c r="E89" s="36" t="s">
        <v>171</v>
      </c>
      <c r="F89" s="35" t="s">
        <v>443</v>
      </c>
      <c r="G89" s="35" t="s">
        <v>444</v>
      </c>
      <c r="H89" s="36">
        <v>718970.0</v>
      </c>
      <c r="I89" s="36">
        <v>7091875.0</v>
      </c>
      <c r="J89" s="35" t="s">
        <v>201</v>
      </c>
    </row>
    <row r="90" ht="15.75" customHeight="1">
      <c r="A90" s="37">
        <v>88.0</v>
      </c>
      <c r="B90" s="38" t="s">
        <v>445</v>
      </c>
      <c r="C90" s="37" t="s">
        <v>13</v>
      </c>
      <c r="D90" s="37" t="s">
        <v>170</v>
      </c>
      <c r="E90" s="38" t="s">
        <v>171</v>
      </c>
      <c r="F90" s="37" t="s">
        <v>446</v>
      </c>
      <c r="G90" s="37" t="s">
        <v>447</v>
      </c>
      <c r="H90" s="38">
        <v>719878.0</v>
      </c>
      <c r="I90" s="38">
        <v>7104741.0</v>
      </c>
      <c r="J90" s="37" t="s">
        <v>201</v>
      </c>
    </row>
    <row r="91" ht="15.75" customHeight="1">
      <c r="A91" s="35">
        <v>89.0</v>
      </c>
      <c r="B91" s="36" t="s">
        <v>448</v>
      </c>
      <c r="C91" s="35" t="s">
        <v>13</v>
      </c>
      <c r="D91" s="35" t="s">
        <v>170</v>
      </c>
      <c r="E91" s="36" t="s">
        <v>171</v>
      </c>
      <c r="F91" s="35" t="s">
        <v>449</v>
      </c>
      <c r="G91" s="35" t="s">
        <v>450</v>
      </c>
      <c r="H91" s="36">
        <v>723827.0</v>
      </c>
      <c r="I91" s="36">
        <v>7087200.0</v>
      </c>
      <c r="J91" s="35" t="s">
        <v>201</v>
      </c>
    </row>
    <row r="92" ht="15.75" customHeight="1">
      <c r="A92" s="37">
        <v>90.0</v>
      </c>
      <c r="B92" s="38" t="s">
        <v>451</v>
      </c>
      <c r="C92" s="37" t="s">
        <v>13</v>
      </c>
      <c r="D92" s="37" t="s">
        <v>170</v>
      </c>
      <c r="E92" s="38" t="s">
        <v>171</v>
      </c>
      <c r="F92" s="37" t="s">
        <v>452</v>
      </c>
      <c r="G92" s="37" t="s">
        <v>453</v>
      </c>
      <c r="H92" s="38">
        <v>718781.0</v>
      </c>
      <c r="I92" s="38">
        <v>7103787.0</v>
      </c>
      <c r="J92" s="37" t="s">
        <v>201</v>
      </c>
    </row>
    <row r="93" ht="15.75" customHeight="1">
      <c r="A93" s="35">
        <v>91.0</v>
      </c>
      <c r="B93" s="36" t="s">
        <v>454</v>
      </c>
      <c r="C93" s="35" t="s">
        <v>13</v>
      </c>
      <c r="D93" s="35" t="s">
        <v>170</v>
      </c>
      <c r="E93" s="36" t="s">
        <v>171</v>
      </c>
      <c r="F93" s="35" t="s">
        <v>455</v>
      </c>
      <c r="G93" s="35" t="s">
        <v>456</v>
      </c>
      <c r="H93" s="36">
        <v>718865.0</v>
      </c>
      <c r="I93" s="36">
        <v>7106084.0</v>
      </c>
      <c r="J93" s="35" t="s">
        <v>201</v>
      </c>
    </row>
    <row r="94" ht="15.75" customHeight="1">
      <c r="A94" s="37">
        <v>92.0</v>
      </c>
      <c r="B94" s="38" t="s">
        <v>457</v>
      </c>
      <c r="C94" s="37" t="s">
        <v>13</v>
      </c>
      <c r="D94" s="37" t="s">
        <v>170</v>
      </c>
      <c r="E94" s="38" t="s">
        <v>171</v>
      </c>
      <c r="F94" s="37" t="s">
        <v>323</v>
      </c>
      <c r="G94" s="37" t="s">
        <v>458</v>
      </c>
      <c r="H94" s="38">
        <v>717615.0</v>
      </c>
      <c r="I94" s="38">
        <v>7106497.0</v>
      </c>
      <c r="J94" s="37" t="s">
        <v>201</v>
      </c>
    </row>
    <row r="95" ht="15.75" customHeight="1">
      <c r="A95" s="35">
        <v>93.0</v>
      </c>
      <c r="B95" s="36" t="s">
        <v>459</v>
      </c>
      <c r="C95" s="35" t="s">
        <v>13</v>
      </c>
      <c r="D95" s="35" t="s">
        <v>170</v>
      </c>
      <c r="E95" s="36" t="s">
        <v>171</v>
      </c>
      <c r="F95" s="35" t="s">
        <v>460</v>
      </c>
      <c r="G95" s="35" t="s">
        <v>461</v>
      </c>
      <c r="H95" s="36">
        <v>720634.0</v>
      </c>
      <c r="I95" s="36">
        <v>7104292.0</v>
      </c>
      <c r="J95" s="35" t="s">
        <v>201</v>
      </c>
    </row>
    <row r="96" ht="15.75" customHeight="1">
      <c r="A96" s="37">
        <v>94.0</v>
      </c>
      <c r="B96" s="38" t="s">
        <v>462</v>
      </c>
      <c r="C96" s="37" t="s">
        <v>13</v>
      </c>
      <c r="D96" s="37" t="s">
        <v>170</v>
      </c>
      <c r="E96" s="38" t="s">
        <v>171</v>
      </c>
      <c r="F96" s="37" t="s">
        <v>463</v>
      </c>
      <c r="G96" s="37" t="s">
        <v>464</v>
      </c>
      <c r="H96" s="38">
        <v>718880.0</v>
      </c>
      <c r="I96" s="38">
        <v>7094577.0</v>
      </c>
      <c r="J96" s="37" t="s">
        <v>201</v>
      </c>
    </row>
    <row r="97" ht="15.75" customHeight="1">
      <c r="A97" s="35">
        <v>95.0</v>
      </c>
      <c r="B97" s="39" t="s">
        <v>465</v>
      </c>
      <c r="C97" s="35" t="s">
        <v>13</v>
      </c>
      <c r="D97" s="35" t="s">
        <v>170</v>
      </c>
      <c r="E97" s="36" t="s">
        <v>171</v>
      </c>
      <c r="F97" s="40" t="s">
        <v>466</v>
      </c>
      <c r="G97" s="40" t="s">
        <v>409</v>
      </c>
      <c r="H97" s="41">
        <v>733738.0</v>
      </c>
      <c r="I97" s="41">
        <v>7098375.0</v>
      </c>
      <c r="J97" s="35" t="s">
        <v>201</v>
      </c>
    </row>
    <row r="98" ht="15.75" customHeight="1">
      <c r="A98" s="37">
        <v>96.0</v>
      </c>
      <c r="B98" s="38" t="s">
        <v>467</v>
      </c>
      <c r="C98" s="37" t="s">
        <v>13</v>
      </c>
      <c r="D98" s="37" t="s">
        <v>170</v>
      </c>
      <c r="E98" s="38" t="s">
        <v>171</v>
      </c>
      <c r="F98" s="42" t="s">
        <v>468</v>
      </c>
      <c r="G98" s="42" t="s">
        <v>469</v>
      </c>
      <c r="H98" s="43">
        <v>734766.0</v>
      </c>
      <c r="I98" s="43">
        <v>7079202.0</v>
      </c>
      <c r="J98" s="37" t="s">
        <v>201</v>
      </c>
    </row>
    <row r="99" ht="15.75" customHeight="1">
      <c r="A99" s="35">
        <v>97.0</v>
      </c>
      <c r="B99" s="39" t="s">
        <v>470</v>
      </c>
      <c r="C99" s="35" t="s">
        <v>13</v>
      </c>
      <c r="D99" s="35" t="s">
        <v>170</v>
      </c>
      <c r="E99" s="36" t="s">
        <v>171</v>
      </c>
      <c r="F99" s="40" t="s">
        <v>471</v>
      </c>
      <c r="G99" s="40" t="s">
        <v>472</v>
      </c>
      <c r="H99" s="41">
        <v>735043.0</v>
      </c>
      <c r="I99" s="41">
        <v>7079238.0</v>
      </c>
      <c r="J99" s="35" t="s">
        <v>201</v>
      </c>
    </row>
    <row r="100" ht="15.75" customHeight="1">
      <c r="A100" s="37">
        <v>98.0</v>
      </c>
      <c r="B100" s="38" t="s">
        <v>473</v>
      </c>
      <c r="C100" s="37" t="s">
        <v>13</v>
      </c>
      <c r="D100" s="37" t="s">
        <v>170</v>
      </c>
      <c r="E100" s="38" t="s">
        <v>171</v>
      </c>
      <c r="F100" s="37" t="s">
        <v>474</v>
      </c>
      <c r="G100" s="37" t="s">
        <v>409</v>
      </c>
      <c r="H100" s="38">
        <v>733802.0</v>
      </c>
      <c r="I100" s="38">
        <v>7098375.0</v>
      </c>
      <c r="J100" s="37" t="s">
        <v>201</v>
      </c>
    </row>
    <row r="101" ht="15.75" customHeight="1">
      <c r="A101" s="35">
        <v>99.0</v>
      </c>
      <c r="B101" s="39" t="s">
        <v>475</v>
      </c>
      <c r="C101" s="35" t="s">
        <v>13</v>
      </c>
      <c r="D101" s="35" t="s">
        <v>170</v>
      </c>
      <c r="E101" s="36" t="s">
        <v>171</v>
      </c>
      <c r="F101" s="40" t="s">
        <v>476</v>
      </c>
      <c r="G101" s="40" t="s">
        <v>412</v>
      </c>
      <c r="H101" s="41">
        <v>722159.0</v>
      </c>
      <c r="I101" s="41">
        <v>7089527.0</v>
      </c>
      <c r="J101" s="35" t="s">
        <v>201</v>
      </c>
    </row>
    <row r="102" ht="15.75" customHeight="1">
      <c r="A102" s="37">
        <v>100.0</v>
      </c>
      <c r="B102" s="38" t="s">
        <v>477</v>
      </c>
      <c r="C102" s="37" t="s">
        <v>13</v>
      </c>
      <c r="D102" s="37" t="s">
        <v>170</v>
      </c>
      <c r="E102" s="38" t="s">
        <v>171</v>
      </c>
      <c r="F102" s="42" t="s">
        <v>478</v>
      </c>
      <c r="G102" s="42" t="s">
        <v>479</v>
      </c>
      <c r="H102" s="43">
        <v>722596.0</v>
      </c>
      <c r="I102" s="43">
        <v>7089335.0</v>
      </c>
      <c r="J102" s="37" t="s">
        <v>201</v>
      </c>
    </row>
    <row r="103" ht="15.75" customHeight="1">
      <c r="A103" s="35">
        <v>101.0</v>
      </c>
      <c r="B103" s="39" t="s">
        <v>480</v>
      </c>
      <c r="C103" s="35" t="s">
        <v>13</v>
      </c>
      <c r="D103" s="35" t="s">
        <v>170</v>
      </c>
      <c r="E103" s="36" t="s">
        <v>171</v>
      </c>
      <c r="F103" s="40" t="s">
        <v>481</v>
      </c>
      <c r="G103" s="40" t="s">
        <v>482</v>
      </c>
      <c r="H103" s="41">
        <v>717062.0</v>
      </c>
      <c r="I103" s="41">
        <v>7087269.0</v>
      </c>
      <c r="J103" s="35" t="s">
        <v>201</v>
      </c>
    </row>
    <row r="104" ht="15.75" customHeight="1">
      <c r="A104" s="37">
        <v>102.0</v>
      </c>
      <c r="B104" s="37" t="s">
        <v>483</v>
      </c>
      <c r="C104" s="37" t="s">
        <v>13</v>
      </c>
      <c r="D104" s="37" t="s">
        <v>170</v>
      </c>
      <c r="E104" s="38" t="s">
        <v>171</v>
      </c>
      <c r="F104" s="42" t="s">
        <v>484</v>
      </c>
      <c r="G104" s="42" t="s">
        <v>485</v>
      </c>
      <c r="H104" s="43">
        <v>719599.0</v>
      </c>
      <c r="I104" s="43">
        <v>7106365.0</v>
      </c>
      <c r="J104" s="37" t="s">
        <v>201</v>
      </c>
      <c r="K104" s="44"/>
    </row>
    <row r="105">
      <c r="A105" s="45">
        <v>103.0</v>
      </c>
      <c r="B105" s="35" t="s">
        <v>486</v>
      </c>
      <c r="C105" s="45" t="s">
        <v>13</v>
      </c>
      <c r="D105" s="45" t="s">
        <v>170</v>
      </c>
      <c r="E105" s="35" t="s">
        <v>171</v>
      </c>
      <c r="F105" s="45" t="s">
        <v>487</v>
      </c>
      <c r="G105" s="45" t="s">
        <v>488</v>
      </c>
      <c r="H105" s="45">
        <v>746996.0</v>
      </c>
      <c r="I105" s="45">
        <v>6995191.0</v>
      </c>
      <c r="J105" s="46" t="s">
        <v>489</v>
      </c>
    </row>
    <row r="106" ht="18.75" customHeight="1">
      <c r="A106" s="37">
        <v>104.0</v>
      </c>
      <c r="B106" s="37" t="s">
        <v>490</v>
      </c>
      <c r="C106" s="47" t="s">
        <v>13</v>
      </c>
      <c r="D106" s="47" t="s">
        <v>170</v>
      </c>
      <c r="E106" s="37" t="s">
        <v>171</v>
      </c>
      <c r="F106" s="47" t="s">
        <v>491</v>
      </c>
      <c r="G106" s="47" t="s">
        <v>492</v>
      </c>
      <c r="H106" s="47">
        <v>747136.0</v>
      </c>
      <c r="I106" s="47">
        <v>6995155.0</v>
      </c>
      <c r="J106" s="48" t="s">
        <v>102</v>
      </c>
    </row>
    <row r="107" ht="15.75" customHeight="1">
      <c r="A107" s="35">
        <v>105.0</v>
      </c>
      <c r="B107" s="35" t="s">
        <v>493</v>
      </c>
      <c r="C107" s="45" t="s">
        <v>13</v>
      </c>
      <c r="D107" s="45" t="s">
        <v>170</v>
      </c>
      <c r="E107" s="35" t="s">
        <v>188</v>
      </c>
      <c r="F107" s="45" t="s">
        <v>494</v>
      </c>
      <c r="G107" s="45" t="s">
        <v>495</v>
      </c>
      <c r="H107" s="45">
        <v>753387.0</v>
      </c>
      <c r="I107" s="45">
        <v>6951976.0</v>
      </c>
      <c r="J107" s="46" t="s">
        <v>496</v>
      </c>
    </row>
    <row r="108" ht="15.75" customHeight="1">
      <c r="A108" s="37">
        <v>106.0</v>
      </c>
      <c r="B108" s="37" t="s">
        <v>497</v>
      </c>
      <c r="C108" s="47" t="s">
        <v>13</v>
      </c>
      <c r="D108" s="47" t="s">
        <v>170</v>
      </c>
      <c r="E108" s="37" t="s">
        <v>171</v>
      </c>
      <c r="F108" s="47" t="s">
        <v>498</v>
      </c>
      <c r="G108" s="47" t="s">
        <v>499</v>
      </c>
      <c r="H108" s="47">
        <v>754462.0</v>
      </c>
      <c r="I108" s="47">
        <v>6952946.0</v>
      </c>
      <c r="J108" s="48" t="s">
        <v>500</v>
      </c>
    </row>
    <row r="109" ht="15.75" customHeight="1">
      <c r="A109" s="45">
        <v>107.0</v>
      </c>
      <c r="B109" s="35" t="s">
        <v>501</v>
      </c>
      <c r="C109" s="45" t="s">
        <v>13</v>
      </c>
      <c r="D109" s="45" t="s">
        <v>170</v>
      </c>
      <c r="E109" s="35" t="s">
        <v>171</v>
      </c>
      <c r="F109" s="45" t="s">
        <v>502</v>
      </c>
      <c r="G109" s="45" t="s">
        <v>503</v>
      </c>
      <c r="H109" s="45">
        <v>739040.0</v>
      </c>
      <c r="I109" s="45">
        <v>7011563.0</v>
      </c>
      <c r="J109" s="46" t="s">
        <v>44</v>
      </c>
    </row>
    <row r="110" ht="15.75" customHeight="1">
      <c r="A110" s="37">
        <v>108.0</v>
      </c>
      <c r="B110" s="37" t="s">
        <v>504</v>
      </c>
      <c r="C110" s="47" t="s">
        <v>13</v>
      </c>
      <c r="D110" s="47" t="s">
        <v>170</v>
      </c>
      <c r="E110" s="37" t="s">
        <v>171</v>
      </c>
      <c r="F110" s="47" t="s">
        <v>491</v>
      </c>
      <c r="G110" s="47" t="s">
        <v>505</v>
      </c>
      <c r="H110" s="47">
        <v>745722.0</v>
      </c>
      <c r="I110" s="47">
        <v>6924328.0</v>
      </c>
      <c r="J110" s="48" t="s">
        <v>44</v>
      </c>
    </row>
    <row r="111" ht="15.75" customHeight="1">
      <c r="A111" s="35">
        <v>109.0</v>
      </c>
      <c r="B111" s="35" t="s">
        <v>506</v>
      </c>
      <c r="C111" s="45" t="s">
        <v>13</v>
      </c>
      <c r="D111" s="45" t="s">
        <v>170</v>
      </c>
      <c r="E111" s="35" t="s">
        <v>507</v>
      </c>
      <c r="F111" s="45" t="s">
        <v>508</v>
      </c>
      <c r="G111" s="45" t="s">
        <v>509</v>
      </c>
      <c r="H111" s="45">
        <v>746190.0</v>
      </c>
      <c r="I111" s="45">
        <v>6927860.0</v>
      </c>
      <c r="J111" s="46" t="s">
        <v>44</v>
      </c>
    </row>
    <row r="112" ht="15.75" customHeight="1">
      <c r="A112" s="37">
        <v>110.0</v>
      </c>
      <c r="B112" s="37" t="s">
        <v>510</v>
      </c>
      <c r="C112" s="47" t="s">
        <v>13</v>
      </c>
      <c r="D112" s="47" t="s">
        <v>170</v>
      </c>
      <c r="E112" s="37" t="s">
        <v>188</v>
      </c>
      <c r="F112" s="47" t="s">
        <v>511</v>
      </c>
      <c r="G112" s="47" t="s">
        <v>512</v>
      </c>
      <c r="H112" s="47">
        <v>747172.0</v>
      </c>
      <c r="I112" s="47">
        <v>6962318.0</v>
      </c>
      <c r="J112" s="48" t="s">
        <v>513</v>
      </c>
    </row>
    <row r="113" ht="15.75" customHeight="1">
      <c r="A113" s="45">
        <v>111.0</v>
      </c>
      <c r="B113" s="35" t="s">
        <v>514</v>
      </c>
      <c r="C113" s="45" t="s">
        <v>13</v>
      </c>
      <c r="D113" s="45" t="s">
        <v>170</v>
      </c>
      <c r="E113" s="35" t="s">
        <v>515</v>
      </c>
      <c r="F113" s="45" t="s">
        <v>516</v>
      </c>
      <c r="G113" s="45" t="s">
        <v>517</v>
      </c>
      <c r="H113" s="45">
        <v>716314.0</v>
      </c>
      <c r="I113" s="45">
        <v>6838045.0</v>
      </c>
      <c r="J113" s="46" t="s">
        <v>42</v>
      </c>
    </row>
    <row r="114" ht="15.75" customHeight="1">
      <c r="A114" s="48">
        <v>112.0</v>
      </c>
      <c r="B114" s="48" t="s">
        <v>518</v>
      </c>
      <c r="C114" s="49" t="s">
        <v>13</v>
      </c>
      <c r="D114" s="49" t="s">
        <v>170</v>
      </c>
      <c r="E114" s="48" t="s">
        <v>171</v>
      </c>
      <c r="F114" s="49" t="s">
        <v>519</v>
      </c>
      <c r="G114" s="49" t="s">
        <v>520</v>
      </c>
      <c r="H114" s="49">
        <v>699479.0</v>
      </c>
      <c r="I114" s="49">
        <v>6835488.0</v>
      </c>
      <c r="J114" s="48" t="s">
        <v>521</v>
      </c>
    </row>
    <row r="115" ht="15.75" customHeight="1">
      <c r="A115" s="35">
        <v>113.0</v>
      </c>
      <c r="B115" s="35" t="s">
        <v>522</v>
      </c>
      <c r="C115" s="45" t="s">
        <v>13</v>
      </c>
      <c r="D115" s="45" t="s">
        <v>170</v>
      </c>
      <c r="E115" s="35" t="s">
        <v>171</v>
      </c>
      <c r="F115" s="45" t="s">
        <v>523</v>
      </c>
      <c r="G115" s="45" t="s">
        <v>524</v>
      </c>
      <c r="H115" s="45">
        <v>698773.0</v>
      </c>
      <c r="I115" s="45">
        <v>6842162.0</v>
      </c>
      <c r="J115" s="46" t="s">
        <v>525</v>
      </c>
    </row>
    <row r="116" ht="15.75" customHeight="1">
      <c r="A116" s="37">
        <v>114.0</v>
      </c>
      <c r="B116" s="37" t="s">
        <v>526</v>
      </c>
      <c r="C116" s="47" t="s">
        <v>13</v>
      </c>
      <c r="D116" s="47" t="s">
        <v>170</v>
      </c>
      <c r="E116" s="37" t="s">
        <v>171</v>
      </c>
      <c r="F116" s="47" t="s">
        <v>527</v>
      </c>
      <c r="G116" s="47" t="s">
        <v>528</v>
      </c>
      <c r="H116" s="47">
        <v>704434.0</v>
      </c>
      <c r="I116" s="47">
        <v>6831748.0</v>
      </c>
      <c r="J116" s="48" t="s">
        <v>529</v>
      </c>
    </row>
    <row r="117" ht="15.75" customHeight="1">
      <c r="A117" s="45">
        <v>115.0</v>
      </c>
      <c r="B117" s="35" t="s">
        <v>530</v>
      </c>
      <c r="C117" s="45" t="s">
        <v>13</v>
      </c>
      <c r="D117" s="45" t="s">
        <v>170</v>
      </c>
      <c r="E117" s="35" t="s">
        <v>531</v>
      </c>
      <c r="F117" s="45" t="s">
        <v>532</v>
      </c>
      <c r="G117" s="45" t="s">
        <v>533</v>
      </c>
      <c r="H117" s="45" t="s">
        <v>534</v>
      </c>
      <c r="I117" s="45" t="s">
        <v>535</v>
      </c>
      <c r="J117" s="46" t="s">
        <v>114</v>
      </c>
    </row>
    <row r="118" ht="15.75" customHeight="1">
      <c r="A118" s="37">
        <v>116.0</v>
      </c>
      <c r="B118" s="37" t="s">
        <v>536</v>
      </c>
      <c r="C118" s="47" t="s">
        <v>13</v>
      </c>
      <c r="D118" s="47" t="s">
        <v>170</v>
      </c>
      <c r="E118" s="37" t="s">
        <v>171</v>
      </c>
      <c r="F118" s="47" t="s">
        <v>537</v>
      </c>
      <c r="G118" s="47" t="s">
        <v>538</v>
      </c>
      <c r="H118" s="47" t="s">
        <v>539</v>
      </c>
      <c r="I118" s="47" t="s">
        <v>540</v>
      </c>
      <c r="J118" s="48" t="s">
        <v>541</v>
      </c>
    </row>
    <row r="119" ht="15.75" customHeight="1">
      <c r="A119" s="45">
        <v>117.0</v>
      </c>
      <c r="B119" s="35" t="s">
        <v>542</v>
      </c>
      <c r="C119" s="45" t="s">
        <v>13</v>
      </c>
      <c r="D119" s="45" t="s">
        <v>170</v>
      </c>
      <c r="E119" s="35" t="s">
        <v>171</v>
      </c>
      <c r="F119" s="45" t="s">
        <v>502</v>
      </c>
      <c r="G119" s="45" t="s">
        <v>503</v>
      </c>
      <c r="H119" s="45">
        <v>739040.0</v>
      </c>
      <c r="I119" s="45">
        <v>7011563.0</v>
      </c>
      <c r="J119" s="46" t="s">
        <v>201</v>
      </c>
    </row>
    <row r="120" ht="15.75" customHeight="1">
      <c r="A120" s="37">
        <v>118.0</v>
      </c>
      <c r="B120" s="37" t="s">
        <v>543</v>
      </c>
      <c r="C120" s="47" t="s">
        <v>13</v>
      </c>
      <c r="D120" s="47" t="s">
        <v>170</v>
      </c>
      <c r="E120" s="37" t="s">
        <v>171</v>
      </c>
      <c r="F120" s="47" t="s">
        <v>544</v>
      </c>
      <c r="G120" s="47" t="s">
        <v>545</v>
      </c>
      <c r="H120" s="47" t="s">
        <v>546</v>
      </c>
      <c r="I120" s="47" t="s">
        <v>547</v>
      </c>
      <c r="J120" s="48" t="s">
        <v>201</v>
      </c>
    </row>
    <row r="121" ht="15.75" customHeight="1">
      <c r="A121" s="45">
        <v>119.0</v>
      </c>
      <c r="B121" s="35" t="s">
        <v>548</v>
      </c>
      <c r="C121" s="45" t="s">
        <v>13</v>
      </c>
      <c r="D121" s="45" t="s">
        <v>170</v>
      </c>
      <c r="E121" s="35" t="s">
        <v>171</v>
      </c>
      <c r="F121" s="45" t="s">
        <v>549</v>
      </c>
      <c r="G121" s="45" t="s">
        <v>550</v>
      </c>
      <c r="H121" s="45">
        <v>750745.0</v>
      </c>
      <c r="I121" s="45">
        <v>6961960.0</v>
      </c>
      <c r="J121" s="46" t="s">
        <v>201</v>
      </c>
    </row>
    <row r="122" ht="15.75" customHeight="1">
      <c r="A122" s="37">
        <v>120.0</v>
      </c>
      <c r="B122" s="37" t="s">
        <v>551</v>
      </c>
      <c r="C122" s="47" t="s">
        <v>13</v>
      </c>
      <c r="D122" s="47" t="s">
        <v>170</v>
      </c>
      <c r="E122" s="37" t="s">
        <v>171</v>
      </c>
      <c r="F122" s="47" t="s">
        <v>552</v>
      </c>
      <c r="G122" s="47" t="s">
        <v>553</v>
      </c>
      <c r="H122" s="47">
        <v>750560.0</v>
      </c>
      <c r="I122" s="47">
        <v>6945905.0</v>
      </c>
      <c r="J122" s="48" t="s">
        <v>201</v>
      </c>
    </row>
    <row r="123" ht="15.75" customHeight="1">
      <c r="A123" s="45">
        <v>121.0</v>
      </c>
      <c r="B123" s="35" t="s">
        <v>554</v>
      </c>
      <c r="C123" s="45" t="s">
        <v>13</v>
      </c>
      <c r="D123" s="45" t="s">
        <v>170</v>
      </c>
      <c r="E123" s="35" t="s">
        <v>171</v>
      </c>
      <c r="F123" s="45" t="s">
        <v>555</v>
      </c>
      <c r="G123" s="45" t="s">
        <v>556</v>
      </c>
      <c r="H123" s="45">
        <v>746504.0</v>
      </c>
      <c r="I123" s="45">
        <v>6937801.0</v>
      </c>
      <c r="J123" s="46" t="s">
        <v>201</v>
      </c>
    </row>
    <row r="124" ht="15.75" customHeight="1">
      <c r="A124" s="37">
        <v>122.0</v>
      </c>
      <c r="B124" s="37" t="s">
        <v>557</v>
      </c>
      <c r="C124" s="47" t="s">
        <v>13</v>
      </c>
      <c r="D124" s="47" t="s">
        <v>170</v>
      </c>
      <c r="E124" s="37" t="s">
        <v>188</v>
      </c>
      <c r="F124" s="47" t="s">
        <v>558</v>
      </c>
      <c r="G124" s="47" t="s">
        <v>559</v>
      </c>
      <c r="H124" s="47">
        <v>755190.0</v>
      </c>
      <c r="I124" s="47">
        <v>6967953.0</v>
      </c>
      <c r="J124" s="48" t="s">
        <v>201</v>
      </c>
    </row>
    <row r="125" ht="15.75" customHeight="1">
      <c r="A125" s="45">
        <v>123.0</v>
      </c>
      <c r="B125" s="35" t="s">
        <v>560</v>
      </c>
      <c r="C125" s="45" t="s">
        <v>13</v>
      </c>
      <c r="D125" s="45" t="s">
        <v>170</v>
      </c>
      <c r="E125" s="35" t="s">
        <v>171</v>
      </c>
      <c r="F125" s="45" t="s">
        <v>561</v>
      </c>
      <c r="G125" s="45" t="s">
        <v>562</v>
      </c>
      <c r="H125" s="45">
        <v>750769.0</v>
      </c>
      <c r="I125" s="45">
        <v>6945055.0</v>
      </c>
      <c r="J125" s="46" t="s">
        <v>201</v>
      </c>
    </row>
    <row r="126" ht="15.75" customHeight="1">
      <c r="A126" s="37">
        <v>124.0</v>
      </c>
      <c r="B126" s="37" t="s">
        <v>563</v>
      </c>
      <c r="C126" s="47" t="s">
        <v>13</v>
      </c>
      <c r="D126" s="47" t="s">
        <v>170</v>
      </c>
      <c r="E126" s="37" t="s">
        <v>188</v>
      </c>
      <c r="F126" s="47" t="s">
        <v>564</v>
      </c>
      <c r="G126" s="47" t="s">
        <v>565</v>
      </c>
      <c r="H126" s="47">
        <v>753907.0</v>
      </c>
      <c r="I126" s="47">
        <v>6967289.0</v>
      </c>
      <c r="J126" s="48" t="s">
        <v>201</v>
      </c>
    </row>
    <row r="127" ht="15.75" customHeight="1">
      <c r="A127" s="45">
        <v>125.0</v>
      </c>
      <c r="B127" s="35" t="s">
        <v>566</v>
      </c>
      <c r="C127" s="45" t="s">
        <v>13</v>
      </c>
      <c r="D127" s="45" t="s">
        <v>170</v>
      </c>
      <c r="E127" s="35" t="s">
        <v>171</v>
      </c>
      <c r="F127" s="45" t="s">
        <v>567</v>
      </c>
      <c r="G127" s="45" t="s">
        <v>568</v>
      </c>
      <c r="H127" s="45">
        <v>742323.0</v>
      </c>
      <c r="I127" s="45">
        <v>6942880.0</v>
      </c>
      <c r="J127" s="46" t="s">
        <v>201</v>
      </c>
    </row>
    <row r="128" ht="15.75" customHeight="1">
      <c r="A128" s="37">
        <v>126.0</v>
      </c>
      <c r="B128" s="37" t="s">
        <v>569</v>
      </c>
      <c r="C128" s="47" t="s">
        <v>13</v>
      </c>
      <c r="D128" s="47" t="s">
        <v>170</v>
      </c>
      <c r="E128" s="37" t="s">
        <v>570</v>
      </c>
      <c r="F128" s="47" t="s">
        <v>571</v>
      </c>
      <c r="G128" s="47" t="s">
        <v>572</v>
      </c>
      <c r="H128" s="47">
        <v>739689.0</v>
      </c>
      <c r="I128" s="47">
        <v>6935046.0</v>
      </c>
      <c r="J128" s="48" t="s">
        <v>201</v>
      </c>
    </row>
    <row r="129" ht="15.75" customHeight="1">
      <c r="A129" s="45">
        <v>127.0</v>
      </c>
      <c r="B129" s="35" t="s">
        <v>573</v>
      </c>
      <c r="C129" s="45" t="s">
        <v>13</v>
      </c>
      <c r="D129" s="45" t="s">
        <v>170</v>
      </c>
      <c r="E129" s="35" t="s">
        <v>171</v>
      </c>
      <c r="F129" s="45" t="s">
        <v>574</v>
      </c>
      <c r="G129" s="45" t="s">
        <v>575</v>
      </c>
      <c r="H129" s="45">
        <v>752216.0</v>
      </c>
      <c r="I129" s="45">
        <v>6963667.0</v>
      </c>
      <c r="J129" s="46" t="s">
        <v>201</v>
      </c>
    </row>
    <row r="130" ht="15.75" customHeight="1">
      <c r="A130" s="37">
        <v>128.0</v>
      </c>
      <c r="B130" s="37" t="s">
        <v>576</v>
      </c>
      <c r="C130" s="47" t="s">
        <v>13</v>
      </c>
      <c r="D130" s="47" t="s">
        <v>170</v>
      </c>
      <c r="E130" s="37" t="s">
        <v>188</v>
      </c>
      <c r="F130" s="47" t="s">
        <v>577</v>
      </c>
      <c r="G130" s="47" t="s">
        <v>578</v>
      </c>
      <c r="H130" s="47">
        <v>744141.0</v>
      </c>
      <c r="I130" s="47">
        <v>6947687.0</v>
      </c>
      <c r="J130" s="48" t="s">
        <v>201</v>
      </c>
    </row>
    <row r="131" ht="15.75" customHeight="1">
      <c r="A131" s="45">
        <v>129.0</v>
      </c>
      <c r="B131" s="35" t="s">
        <v>579</v>
      </c>
      <c r="C131" s="45" t="s">
        <v>13</v>
      </c>
      <c r="D131" s="45" t="s">
        <v>170</v>
      </c>
      <c r="E131" s="35" t="s">
        <v>188</v>
      </c>
      <c r="F131" s="45" t="s">
        <v>580</v>
      </c>
      <c r="G131" s="45" t="s">
        <v>581</v>
      </c>
      <c r="H131" s="45">
        <v>739689.0</v>
      </c>
      <c r="I131" s="45">
        <v>6936457.0</v>
      </c>
      <c r="J131" s="46" t="s">
        <v>201</v>
      </c>
    </row>
    <row r="132" ht="15.75" customHeight="1">
      <c r="A132" s="37">
        <v>130.0</v>
      </c>
      <c r="B132" s="37" t="s">
        <v>582</v>
      </c>
      <c r="C132" s="47" t="s">
        <v>13</v>
      </c>
      <c r="D132" s="47" t="s">
        <v>170</v>
      </c>
      <c r="E132" s="37" t="s">
        <v>171</v>
      </c>
      <c r="F132" s="47" t="s">
        <v>583</v>
      </c>
      <c r="G132" s="47" t="s">
        <v>584</v>
      </c>
      <c r="H132" s="47">
        <v>743225.0</v>
      </c>
      <c r="I132" s="47">
        <v>6937416.0</v>
      </c>
      <c r="J132" s="48" t="s">
        <v>201</v>
      </c>
    </row>
    <row r="133" ht="15.75" customHeight="1">
      <c r="A133" s="45">
        <v>131.0</v>
      </c>
      <c r="B133" s="35" t="s">
        <v>585</v>
      </c>
      <c r="C133" s="45" t="s">
        <v>13</v>
      </c>
      <c r="D133" s="45" t="s">
        <v>170</v>
      </c>
      <c r="E133" s="35" t="s">
        <v>171</v>
      </c>
      <c r="F133" s="45" t="s">
        <v>586</v>
      </c>
      <c r="G133" s="45" t="s">
        <v>587</v>
      </c>
      <c r="H133" s="45">
        <v>754783.0</v>
      </c>
      <c r="I133" s="45">
        <v>6952460.0</v>
      </c>
      <c r="J133" s="46" t="s">
        <v>201</v>
      </c>
    </row>
    <row r="134" ht="15.75" customHeight="1">
      <c r="A134" s="37">
        <v>132.0</v>
      </c>
      <c r="B134" s="37" t="s">
        <v>588</v>
      </c>
      <c r="C134" s="47" t="s">
        <v>13</v>
      </c>
      <c r="D134" s="47" t="s">
        <v>170</v>
      </c>
      <c r="E134" s="37" t="s">
        <v>171</v>
      </c>
      <c r="F134" s="47" t="s">
        <v>589</v>
      </c>
      <c r="G134" s="47" t="s">
        <v>590</v>
      </c>
      <c r="H134" s="47">
        <v>740070.0</v>
      </c>
      <c r="I134" s="47">
        <v>6933895.0</v>
      </c>
      <c r="J134" s="48" t="s">
        <v>201</v>
      </c>
    </row>
    <row r="135" ht="15.75" customHeight="1">
      <c r="A135" s="45">
        <v>133.0</v>
      </c>
      <c r="B135" s="35" t="s">
        <v>591</v>
      </c>
      <c r="C135" s="45" t="s">
        <v>13</v>
      </c>
      <c r="D135" s="45" t="s">
        <v>170</v>
      </c>
      <c r="E135" s="35" t="s">
        <v>171</v>
      </c>
      <c r="F135" s="45" t="s">
        <v>498</v>
      </c>
      <c r="G135" s="45" t="s">
        <v>592</v>
      </c>
      <c r="H135" s="45">
        <v>754503.0</v>
      </c>
      <c r="I135" s="45">
        <v>6954252.0</v>
      </c>
      <c r="J135" s="46" t="s">
        <v>201</v>
      </c>
    </row>
    <row r="136" ht="15.75" customHeight="1">
      <c r="A136" s="37">
        <v>134.0</v>
      </c>
      <c r="B136" s="37" t="s">
        <v>593</v>
      </c>
      <c r="C136" s="47" t="s">
        <v>13</v>
      </c>
      <c r="D136" s="47" t="s">
        <v>170</v>
      </c>
      <c r="E136" s="37" t="s">
        <v>171</v>
      </c>
      <c r="F136" s="47" t="s">
        <v>594</v>
      </c>
      <c r="G136" s="47" t="s">
        <v>595</v>
      </c>
      <c r="H136" s="47">
        <v>722819.0</v>
      </c>
      <c r="I136" s="47">
        <v>6880867.0</v>
      </c>
      <c r="J136" s="48" t="s">
        <v>201</v>
      </c>
    </row>
    <row r="137" ht="15.75" customHeight="1">
      <c r="A137" s="45">
        <v>135.0</v>
      </c>
      <c r="B137" s="35" t="s">
        <v>596</v>
      </c>
      <c r="C137" s="45" t="s">
        <v>13</v>
      </c>
      <c r="D137" s="45" t="s">
        <v>170</v>
      </c>
      <c r="E137" s="35" t="s">
        <v>171</v>
      </c>
      <c r="F137" s="45" t="s">
        <v>597</v>
      </c>
      <c r="G137" s="45" t="s">
        <v>598</v>
      </c>
      <c r="H137" s="45" t="s">
        <v>599</v>
      </c>
      <c r="I137" s="45" t="s">
        <v>600</v>
      </c>
      <c r="J137" s="46" t="s">
        <v>201</v>
      </c>
    </row>
    <row r="138" ht="15.75" customHeight="1">
      <c r="A138" s="37">
        <v>136.0</v>
      </c>
      <c r="B138" s="37" t="s">
        <v>601</v>
      </c>
      <c r="C138" s="47" t="s">
        <v>13</v>
      </c>
      <c r="D138" s="47" t="s">
        <v>170</v>
      </c>
      <c r="E138" s="37" t="s">
        <v>171</v>
      </c>
      <c r="F138" s="47" t="s">
        <v>602</v>
      </c>
      <c r="G138" s="47" t="s">
        <v>603</v>
      </c>
      <c r="H138" s="47" t="s">
        <v>604</v>
      </c>
      <c r="I138" s="47" t="s">
        <v>605</v>
      </c>
      <c r="J138" s="48" t="s">
        <v>201</v>
      </c>
    </row>
    <row r="139" ht="15.75" customHeight="1">
      <c r="A139" s="45">
        <v>137.0</v>
      </c>
      <c r="B139" s="35" t="s">
        <v>606</v>
      </c>
      <c r="C139" s="45" t="s">
        <v>13</v>
      </c>
      <c r="D139" s="45" t="s">
        <v>170</v>
      </c>
      <c r="E139" s="35" t="s">
        <v>188</v>
      </c>
      <c r="F139" s="45" t="s">
        <v>607</v>
      </c>
      <c r="G139" s="45" t="s">
        <v>608</v>
      </c>
      <c r="H139" s="45" t="s">
        <v>609</v>
      </c>
      <c r="I139" s="45" t="s">
        <v>610</v>
      </c>
      <c r="J139" s="46" t="s">
        <v>201</v>
      </c>
    </row>
    <row r="140" ht="15.75" customHeight="1">
      <c r="A140" s="37">
        <v>138.0</v>
      </c>
      <c r="B140" s="37" t="s">
        <v>611</v>
      </c>
      <c r="C140" s="47" t="s">
        <v>13</v>
      </c>
      <c r="D140" s="47" t="s">
        <v>170</v>
      </c>
      <c r="E140" s="37" t="s">
        <v>171</v>
      </c>
      <c r="F140" s="47" t="s">
        <v>612</v>
      </c>
      <c r="G140" s="47" t="s">
        <v>613</v>
      </c>
      <c r="H140" s="47">
        <v>705996.0</v>
      </c>
      <c r="I140" s="47">
        <v>6831684.0</v>
      </c>
      <c r="J140" s="48" t="s">
        <v>201</v>
      </c>
    </row>
    <row r="141" ht="15.75" customHeight="1">
      <c r="A141" s="45">
        <v>139.0</v>
      </c>
      <c r="B141" s="35" t="s">
        <v>614</v>
      </c>
      <c r="C141" s="45" t="s">
        <v>13</v>
      </c>
      <c r="D141" s="45" t="s">
        <v>170</v>
      </c>
      <c r="E141" s="35" t="s">
        <v>171</v>
      </c>
      <c r="F141" s="45" t="s">
        <v>615</v>
      </c>
      <c r="G141" s="45" t="s">
        <v>616</v>
      </c>
      <c r="H141" s="45">
        <v>695433.0</v>
      </c>
      <c r="I141" s="45">
        <v>6836162.0</v>
      </c>
      <c r="J141" s="46" t="s">
        <v>201</v>
      </c>
    </row>
    <row r="142" ht="15.75" customHeight="1">
      <c r="A142" s="37">
        <v>140.0</v>
      </c>
      <c r="B142" s="37" t="s">
        <v>617</v>
      </c>
      <c r="C142" s="47" t="s">
        <v>13</v>
      </c>
      <c r="D142" s="47" t="s">
        <v>170</v>
      </c>
      <c r="E142" s="37" t="s">
        <v>171</v>
      </c>
      <c r="F142" s="47" t="s">
        <v>618</v>
      </c>
      <c r="G142" s="47" t="s">
        <v>619</v>
      </c>
      <c r="H142" s="47">
        <v>689320.0</v>
      </c>
      <c r="I142" s="47">
        <v>6827182.0</v>
      </c>
      <c r="J142" s="48" t="s">
        <v>201</v>
      </c>
    </row>
    <row r="143" ht="15.75" customHeight="1">
      <c r="A143" s="45">
        <v>141.0</v>
      </c>
      <c r="B143" s="35" t="s">
        <v>620</v>
      </c>
      <c r="C143" s="45" t="s">
        <v>13</v>
      </c>
      <c r="D143" s="45" t="s">
        <v>170</v>
      </c>
      <c r="E143" s="35" t="s">
        <v>171</v>
      </c>
      <c r="F143" s="45" t="s">
        <v>621</v>
      </c>
      <c r="G143" s="45" t="s">
        <v>622</v>
      </c>
      <c r="H143" s="45">
        <v>697826.0</v>
      </c>
      <c r="I143" s="45">
        <v>6826936.0</v>
      </c>
      <c r="J143" s="46" t="s">
        <v>201</v>
      </c>
    </row>
    <row r="144" ht="15.75" customHeight="1">
      <c r="A144" s="37">
        <v>142.0</v>
      </c>
      <c r="B144" s="37" t="s">
        <v>623</v>
      </c>
      <c r="C144" s="47" t="s">
        <v>13</v>
      </c>
      <c r="D144" s="47" t="s">
        <v>170</v>
      </c>
      <c r="E144" s="37" t="s">
        <v>171</v>
      </c>
      <c r="F144" s="47" t="s">
        <v>615</v>
      </c>
      <c r="G144" s="47" t="s">
        <v>624</v>
      </c>
      <c r="H144" s="47">
        <v>695417.0</v>
      </c>
      <c r="I144" s="47">
        <v>6835260.0</v>
      </c>
      <c r="J144" s="48" t="s">
        <v>201</v>
      </c>
    </row>
    <row r="145" ht="15.75" customHeight="1">
      <c r="A145" s="45">
        <v>143.0</v>
      </c>
      <c r="B145" s="35" t="s">
        <v>625</v>
      </c>
      <c r="C145" s="45" t="s">
        <v>13</v>
      </c>
      <c r="D145" s="45" t="s">
        <v>170</v>
      </c>
      <c r="E145" s="35" t="s">
        <v>171</v>
      </c>
      <c r="F145" s="45" t="s">
        <v>626</v>
      </c>
      <c r="G145" s="45" t="s">
        <v>627</v>
      </c>
      <c r="H145" s="45">
        <v>712551.0</v>
      </c>
      <c r="I145" s="45">
        <v>6852126.0</v>
      </c>
      <c r="J145" s="46" t="s">
        <v>201</v>
      </c>
    </row>
    <row r="146" ht="15.75" customHeight="1">
      <c r="A146" s="37">
        <v>144.0</v>
      </c>
      <c r="B146" s="37" t="s">
        <v>628</v>
      </c>
      <c r="C146" s="47" t="s">
        <v>13</v>
      </c>
      <c r="D146" s="47" t="s">
        <v>170</v>
      </c>
      <c r="E146" s="37" t="s">
        <v>171</v>
      </c>
      <c r="F146" s="47" t="s">
        <v>629</v>
      </c>
      <c r="G146" s="47" t="s">
        <v>630</v>
      </c>
      <c r="H146" s="47" t="s">
        <v>631</v>
      </c>
      <c r="I146" s="47" t="s">
        <v>632</v>
      </c>
      <c r="J146" s="48" t="s">
        <v>201</v>
      </c>
    </row>
    <row r="147" ht="15.75" customHeight="1">
      <c r="A147" s="45">
        <v>145.0</v>
      </c>
      <c r="B147" s="35" t="s">
        <v>633</v>
      </c>
      <c r="C147" s="45" t="s">
        <v>13</v>
      </c>
      <c r="D147" s="45" t="s">
        <v>170</v>
      </c>
      <c r="E147" s="35" t="s">
        <v>171</v>
      </c>
      <c r="F147" s="45" t="s">
        <v>634</v>
      </c>
      <c r="G147" s="45" t="s">
        <v>635</v>
      </c>
      <c r="H147" s="45" t="s">
        <v>636</v>
      </c>
      <c r="I147" s="45" t="s">
        <v>637</v>
      </c>
      <c r="J147" s="46" t="s">
        <v>201</v>
      </c>
    </row>
    <row r="148" ht="15.75" customHeight="1">
      <c r="A148" s="37">
        <v>146.0</v>
      </c>
      <c r="B148" s="37" t="s">
        <v>638</v>
      </c>
      <c r="C148" s="47" t="s">
        <v>13</v>
      </c>
      <c r="D148" s="47" t="s">
        <v>170</v>
      </c>
      <c r="E148" s="37" t="s">
        <v>171</v>
      </c>
      <c r="F148" s="47" t="s">
        <v>369</v>
      </c>
      <c r="G148" s="47" t="s">
        <v>639</v>
      </c>
      <c r="H148" s="47" t="s">
        <v>640</v>
      </c>
      <c r="I148" s="47" t="s">
        <v>641</v>
      </c>
      <c r="J148" s="48" t="s">
        <v>201</v>
      </c>
    </row>
    <row r="149" ht="15.75" customHeight="1">
      <c r="A149" s="45">
        <v>147.0</v>
      </c>
      <c r="B149" s="35" t="s">
        <v>642</v>
      </c>
      <c r="C149" s="45" t="s">
        <v>13</v>
      </c>
      <c r="D149" s="45" t="s">
        <v>170</v>
      </c>
      <c r="E149" s="35" t="s">
        <v>171</v>
      </c>
      <c r="F149" s="45" t="s">
        <v>643</v>
      </c>
      <c r="G149" s="45" t="s">
        <v>644</v>
      </c>
      <c r="H149" s="45" t="s">
        <v>645</v>
      </c>
      <c r="I149" s="45" t="s">
        <v>646</v>
      </c>
      <c r="J149" s="46" t="s">
        <v>201</v>
      </c>
    </row>
    <row r="150" ht="15.75" customHeight="1">
      <c r="A150" s="37">
        <v>148.0</v>
      </c>
      <c r="B150" s="37" t="s">
        <v>647</v>
      </c>
      <c r="C150" s="47" t="s">
        <v>13</v>
      </c>
      <c r="D150" s="47" t="s">
        <v>170</v>
      </c>
      <c r="E150" s="37" t="s">
        <v>171</v>
      </c>
      <c r="F150" s="47" t="s">
        <v>648</v>
      </c>
      <c r="G150" s="47" t="s">
        <v>649</v>
      </c>
      <c r="H150" s="47">
        <v>694880.0</v>
      </c>
      <c r="I150" s="47">
        <v>6842966.0</v>
      </c>
      <c r="J150" s="48" t="s">
        <v>201</v>
      </c>
    </row>
    <row r="151" ht="15.75" customHeight="1">
      <c r="A151" s="45">
        <v>149.0</v>
      </c>
      <c r="B151" s="35" t="s">
        <v>650</v>
      </c>
      <c r="C151" s="45" t="s">
        <v>8</v>
      </c>
      <c r="D151" s="45" t="s">
        <v>170</v>
      </c>
      <c r="E151" s="35" t="s">
        <v>171</v>
      </c>
      <c r="F151" s="45" t="s">
        <v>651</v>
      </c>
      <c r="G151" s="45" t="s">
        <v>652</v>
      </c>
      <c r="H151" s="45">
        <v>615474.0</v>
      </c>
      <c r="I151" s="45">
        <v>6742318.0</v>
      </c>
      <c r="J151" s="46" t="s">
        <v>653</v>
      </c>
    </row>
    <row r="152" ht="15.75" customHeight="1">
      <c r="A152" s="37">
        <v>150.0</v>
      </c>
      <c r="B152" s="37" t="s">
        <v>654</v>
      </c>
      <c r="C152" s="47" t="s">
        <v>8</v>
      </c>
      <c r="D152" s="47" t="s">
        <v>170</v>
      </c>
      <c r="E152" s="37" t="s">
        <v>655</v>
      </c>
      <c r="F152" s="47" t="s">
        <v>656</v>
      </c>
      <c r="G152" s="47" t="s">
        <v>657</v>
      </c>
      <c r="H152" s="47">
        <v>542295.0</v>
      </c>
      <c r="I152" s="47">
        <v>6706313.0</v>
      </c>
      <c r="J152" s="48" t="s">
        <v>658</v>
      </c>
    </row>
    <row r="153" ht="15.75" customHeight="1">
      <c r="A153" s="45">
        <v>151.0</v>
      </c>
      <c r="B153" s="35" t="s">
        <v>659</v>
      </c>
      <c r="C153" s="45" t="s">
        <v>8</v>
      </c>
      <c r="D153" s="45" t="s">
        <v>170</v>
      </c>
      <c r="E153" s="35" t="s">
        <v>655</v>
      </c>
      <c r="F153" s="45" t="s">
        <v>660</v>
      </c>
      <c r="G153" s="45" t="s">
        <v>661</v>
      </c>
      <c r="H153" s="45">
        <v>549700.0</v>
      </c>
      <c r="I153" s="45">
        <v>6707606.0</v>
      </c>
      <c r="J153" s="46" t="s">
        <v>77</v>
      </c>
    </row>
    <row r="154" ht="15.75" customHeight="1">
      <c r="A154" s="37">
        <v>152.0</v>
      </c>
      <c r="B154" s="37" t="s">
        <v>662</v>
      </c>
      <c r="C154" s="47" t="s">
        <v>8</v>
      </c>
      <c r="D154" s="47" t="s">
        <v>663</v>
      </c>
      <c r="E154" s="37" t="s">
        <v>664</v>
      </c>
      <c r="F154" s="47" t="s">
        <v>665</v>
      </c>
      <c r="G154" s="47" t="s">
        <v>666</v>
      </c>
      <c r="H154" s="47">
        <v>484084.0</v>
      </c>
      <c r="I154" s="47">
        <v>6651968.0</v>
      </c>
      <c r="J154" s="48" t="s">
        <v>124</v>
      </c>
    </row>
    <row r="155" ht="15.75" customHeight="1">
      <c r="A155" s="45">
        <v>153.0</v>
      </c>
      <c r="B155" s="35" t="s">
        <v>667</v>
      </c>
      <c r="C155" s="45" t="s">
        <v>8</v>
      </c>
      <c r="D155" s="45" t="s">
        <v>663</v>
      </c>
      <c r="E155" s="35" t="s">
        <v>668</v>
      </c>
      <c r="F155" s="45" t="s">
        <v>669</v>
      </c>
      <c r="G155" s="45" t="s">
        <v>670</v>
      </c>
      <c r="H155" s="45">
        <v>513563.0</v>
      </c>
      <c r="I155" s="45">
        <v>6569457.0</v>
      </c>
      <c r="J155" s="46" t="s">
        <v>671</v>
      </c>
    </row>
    <row r="156" ht="15.75" customHeight="1">
      <c r="A156" s="37">
        <v>154.0</v>
      </c>
      <c r="B156" s="37" t="s">
        <v>672</v>
      </c>
      <c r="C156" s="47" t="s">
        <v>8</v>
      </c>
      <c r="D156" s="47" t="s">
        <v>663</v>
      </c>
      <c r="E156" s="37" t="s">
        <v>171</v>
      </c>
      <c r="F156" s="47" t="s">
        <v>673</v>
      </c>
      <c r="G156" s="47" t="s">
        <v>674</v>
      </c>
      <c r="H156" s="47">
        <v>484763.0</v>
      </c>
      <c r="I156" s="47">
        <v>6534986.0</v>
      </c>
      <c r="J156" s="48" t="s">
        <v>38</v>
      </c>
    </row>
    <row r="157" ht="15.75" customHeight="1">
      <c r="A157" s="45">
        <v>155.0</v>
      </c>
      <c r="B157" s="35" t="s">
        <v>675</v>
      </c>
      <c r="C157" s="45" t="s">
        <v>8</v>
      </c>
      <c r="D157" s="45" t="s">
        <v>663</v>
      </c>
      <c r="E157" s="35" t="s">
        <v>668</v>
      </c>
      <c r="F157" s="45" t="s">
        <v>676</v>
      </c>
      <c r="G157" s="45" t="s">
        <v>677</v>
      </c>
      <c r="H157" s="45">
        <v>507104.0</v>
      </c>
      <c r="I157" s="45">
        <v>6567688.0</v>
      </c>
      <c r="J157" s="46" t="s">
        <v>38</v>
      </c>
    </row>
    <row r="158" ht="15.75" customHeight="1">
      <c r="A158" s="37">
        <v>156.0</v>
      </c>
      <c r="B158" s="37" t="s">
        <v>678</v>
      </c>
      <c r="C158" s="47" t="s">
        <v>8</v>
      </c>
      <c r="D158" s="47" t="s">
        <v>663</v>
      </c>
      <c r="E158" s="37" t="s">
        <v>171</v>
      </c>
      <c r="F158" s="47" t="s">
        <v>679</v>
      </c>
      <c r="G158" s="47" t="s">
        <v>680</v>
      </c>
      <c r="H158" s="47">
        <v>480308.0</v>
      </c>
      <c r="I158" s="47">
        <v>6514341.0</v>
      </c>
      <c r="J158" s="48" t="s">
        <v>681</v>
      </c>
    </row>
    <row r="159" ht="15.75" customHeight="1">
      <c r="A159" s="45">
        <v>157.0</v>
      </c>
      <c r="B159" s="35" t="s">
        <v>682</v>
      </c>
      <c r="C159" s="45" t="s">
        <v>8</v>
      </c>
      <c r="D159" s="45" t="s">
        <v>663</v>
      </c>
      <c r="E159" s="35" t="s">
        <v>668</v>
      </c>
      <c r="F159" s="45" t="s">
        <v>683</v>
      </c>
      <c r="G159" s="45" t="s">
        <v>684</v>
      </c>
      <c r="H159" s="45">
        <v>380767.0</v>
      </c>
      <c r="I159" s="45">
        <v>6474923.0</v>
      </c>
      <c r="J159" s="46" t="s">
        <v>685</v>
      </c>
    </row>
    <row r="160" ht="15.75" customHeight="1">
      <c r="A160" s="37">
        <v>158.0</v>
      </c>
      <c r="B160" s="37" t="s">
        <v>686</v>
      </c>
      <c r="C160" s="47" t="s">
        <v>8</v>
      </c>
      <c r="D160" s="47" t="s">
        <v>170</v>
      </c>
      <c r="E160" s="37" t="s">
        <v>668</v>
      </c>
      <c r="F160" s="47" t="s">
        <v>687</v>
      </c>
      <c r="G160" s="47" t="s">
        <v>688</v>
      </c>
      <c r="H160" s="47">
        <v>566250.0</v>
      </c>
      <c r="I160" s="47">
        <v>6732250.0</v>
      </c>
      <c r="J160" s="48" t="s">
        <v>77</v>
      </c>
    </row>
    <row r="161" ht="15.75" customHeight="1">
      <c r="A161" s="45">
        <v>159.0</v>
      </c>
      <c r="B161" s="35" t="s">
        <v>689</v>
      </c>
      <c r="C161" s="45" t="s">
        <v>8</v>
      </c>
      <c r="D161" s="45" t="s">
        <v>663</v>
      </c>
      <c r="E161" s="35" t="s">
        <v>171</v>
      </c>
      <c r="F161" s="45" t="s">
        <v>690</v>
      </c>
      <c r="G161" s="45" t="s">
        <v>691</v>
      </c>
      <c r="H161" s="45">
        <v>620417.0</v>
      </c>
      <c r="I161" s="45">
        <v>6748807.0</v>
      </c>
      <c r="J161" s="46" t="s">
        <v>692</v>
      </c>
    </row>
    <row r="162" ht="15.75" customHeight="1">
      <c r="A162" s="37">
        <v>160.0</v>
      </c>
      <c r="B162" s="37" t="s">
        <v>693</v>
      </c>
      <c r="C162" s="47" t="s">
        <v>8</v>
      </c>
      <c r="D162" s="47" t="s">
        <v>663</v>
      </c>
      <c r="E162" s="37" t="s">
        <v>171</v>
      </c>
      <c r="F162" s="47" t="s">
        <v>694</v>
      </c>
      <c r="G162" s="47" t="s">
        <v>695</v>
      </c>
      <c r="H162" s="47">
        <v>617718.0</v>
      </c>
      <c r="I162" s="47">
        <v>6745779.0</v>
      </c>
      <c r="J162" s="48" t="s">
        <v>75</v>
      </c>
    </row>
    <row r="163" ht="15.75" customHeight="1">
      <c r="A163" s="45">
        <v>161.0</v>
      </c>
      <c r="B163" s="50" t="s">
        <v>696</v>
      </c>
      <c r="C163" s="51" t="s">
        <v>8</v>
      </c>
      <c r="D163" s="45" t="s">
        <v>170</v>
      </c>
      <c r="E163" s="50" t="s">
        <v>171</v>
      </c>
      <c r="F163" s="45" t="s">
        <v>697</v>
      </c>
      <c r="G163" s="45" t="s">
        <v>698</v>
      </c>
      <c r="H163" s="45">
        <v>608726.0</v>
      </c>
      <c r="I163" s="45">
        <v>6744414.0</v>
      </c>
      <c r="J163" s="46" t="s">
        <v>75</v>
      </c>
    </row>
    <row r="164" ht="15.75" customHeight="1">
      <c r="A164" s="37">
        <v>162.0</v>
      </c>
      <c r="B164" s="37" t="s">
        <v>699</v>
      </c>
      <c r="C164" s="47" t="s">
        <v>8</v>
      </c>
      <c r="D164" s="47" t="s">
        <v>663</v>
      </c>
      <c r="E164" s="37" t="s">
        <v>668</v>
      </c>
      <c r="F164" s="47" t="s">
        <v>700</v>
      </c>
      <c r="G164" s="47" t="s">
        <v>701</v>
      </c>
      <c r="H164" s="47">
        <v>403547.0</v>
      </c>
      <c r="I164" s="47">
        <v>6500685.0</v>
      </c>
      <c r="J164" s="48" t="s">
        <v>151</v>
      </c>
    </row>
    <row r="165" ht="15.75" customHeight="1">
      <c r="A165" s="45">
        <v>163.0</v>
      </c>
      <c r="B165" s="35" t="s">
        <v>702</v>
      </c>
      <c r="C165" s="45" t="s">
        <v>8</v>
      </c>
      <c r="D165" s="45" t="s">
        <v>663</v>
      </c>
      <c r="E165" s="35" t="s">
        <v>668</v>
      </c>
      <c r="F165" s="45" t="s">
        <v>703</v>
      </c>
      <c r="G165" s="45" t="s">
        <v>704</v>
      </c>
      <c r="H165" s="45">
        <v>383084.0</v>
      </c>
      <c r="I165" s="45">
        <v>6483410.0</v>
      </c>
      <c r="J165" s="46" t="s">
        <v>153</v>
      </c>
    </row>
    <row r="166" ht="15.75" customHeight="1">
      <c r="A166" s="37">
        <v>164.0</v>
      </c>
      <c r="B166" s="37" t="s">
        <v>705</v>
      </c>
      <c r="C166" s="47" t="s">
        <v>8</v>
      </c>
      <c r="D166" s="47" t="s">
        <v>663</v>
      </c>
      <c r="E166" s="37" t="s">
        <v>664</v>
      </c>
      <c r="F166" s="47" t="s">
        <v>706</v>
      </c>
      <c r="G166" s="47" t="s">
        <v>707</v>
      </c>
      <c r="H166" s="47">
        <v>564264.0</v>
      </c>
      <c r="I166" s="47">
        <v>6638473.0</v>
      </c>
      <c r="J166" s="48" t="s">
        <v>708</v>
      </c>
    </row>
    <row r="167" ht="15.75" customHeight="1">
      <c r="A167" s="45">
        <v>165.0</v>
      </c>
      <c r="B167" s="35" t="s">
        <v>709</v>
      </c>
      <c r="C167" s="45" t="s">
        <v>8</v>
      </c>
      <c r="D167" s="45" t="s">
        <v>663</v>
      </c>
      <c r="E167" s="35" t="s">
        <v>710</v>
      </c>
      <c r="F167" s="45" t="s">
        <v>711</v>
      </c>
      <c r="G167" s="45" t="s">
        <v>712</v>
      </c>
      <c r="H167" s="45">
        <v>562607.0</v>
      </c>
      <c r="I167" s="45">
        <v>6640939.0</v>
      </c>
      <c r="J167" s="46" t="s">
        <v>708</v>
      </c>
    </row>
    <row r="168" ht="15.75" customHeight="1">
      <c r="A168" s="37">
        <v>166.0</v>
      </c>
      <c r="B168" s="37" t="s">
        <v>713</v>
      </c>
      <c r="C168" s="47" t="s">
        <v>8</v>
      </c>
      <c r="D168" s="47" t="s">
        <v>663</v>
      </c>
      <c r="E168" s="37" t="s">
        <v>710</v>
      </c>
      <c r="F168" s="47" t="s">
        <v>714</v>
      </c>
      <c r="G168" s="47" t="s">
        <v>715</v>
      </c>
      <c r="H168" s="47">
        <v>562543.0</v>
      </c>
      <c r="I168" s="47">
        <v>6640977.0</v>
      </c>
      <c r="J168" s="48" t="s">
        <v>708</v>
      </c>
    </row>
    <row r="169" ht="15.75" customHeight="1">
      <c r="A169" s="45">
        <v>167.0</v>
      </c>
      <c r="B169" s="35" t="s">
        <v>716</v>
      </c>
      <c r="C169" s="45" t="s">
        <v>8</v>
      </c>
      <c r="D169" s="45" t="s">
        <v>663</v>
      </c>
      <c r="E169" s="35" t="s">
        <v>664</v>
      </c>
      <c r="F169" s="45" t="s">
        <v>717</v>
      </c>
      <c r="G169" s="45" t="s">
        <v>718</v>
      </c>
      <c r="H169" s="45">
        <v>562408.0</v>
      </c>
      <c r="I169" s="45">
        <v>6636914.0</v>
      </c>
      <c r="J169" s="46" t="s">
        <v>708</v>
      </c>
    </row>
    <row r="170" ht="15.75" customHeight="1">
      <c r="A170" s="37">
        <v>168.0</v>
      </c>
      <c r="B170" s="37" t="s">
        <v>719</v>
      </c>
      <c r="C170" s="47" t="s">
        <v>8</v>
      </c>
      <c r="D170" s="47" t="s">
        <v>663</v>
      </c>
      <c r="E170" s="37" t="s">
        <v>664</v>
      </c>
      <c r="F170" s="47" t="s">
        <v>720</v>
      </c>
      <c r="G170" s="47" t="s">
        <v>718</v>
      </c>
      <c r="H170" s="47">
        <v>562152.0</v>
      </c>
      <c r="I170" s="47">
        <v>6636916.0</v>
      </c>
      <c r="J170" s="48" t="s">
        <v>708</v>
      </c>
    </row>
    <row r="171" ht="15.75" customHeight="1">
      <c r="A171" s="45">
        <v>169.0</v>
      </c>
      <c r="B171" s="35" t="s">
        <v>721</v>
      </c>
      <c r="C171" s="45" t="s">
        <v>8</v>
      </c>
      <c r="D171" s="45" t="s">
        <v>663</v>
      </c>
      <c r="E171" s="35" t="s">
        <v>664</v>
      </c>
      <c r="F171" s="45" t="s">
        <v>722</v>
      </c>
      <c r="G171" s="45" t="s">
        <v>723</v>
      </c>
      <c r="H171" s="45">
        <v>550143.0</v>
      </c>
      <c r="I171" s="45">
        <v>6640210.0</v>
      </c>
      <c r="J171" s="46" t="s">
        <v>724</v>
      </c>
    </row>
    <row r="172" ht="15.75" customHeight="1">
      <c r="A172" s="48">
        <v>170.0</v>
      </c>
      <c r="B172" s="52" t="s">
        <v>725</v>
      </c>
      <c r="C172" s="49" t="s">
        <v>8</v>
      </c>
      <c r="D172" s="49" t="s">
        <v>663</v>
      </c>
      <c r="E172" s="48" t="s">
        <v>664</v>
      </c>
      <c r="F172" s="49" t="s">
        <v>726</v>
      </c>
      <c r="G172" s="49" t="s">
        <v>727</v>
      </c>
      <c r="H172" s="49">
        <v>388186.0</v>
      </c>
      <c r="I172" s="49">
        <v>6491083.0</v>
      </c>
      <c r="J172" s="48" t="s">
        <v>94</v>
      </c>
    </row>
    <row r="173" ht="15.75" customHeight="1">
      <c r="A173" s="53">
        <v>171.0</v>
      </c>
      <c r="B173" s="46" t="s">
        <v>728</v>
      </c>
      <c r="C173" s="53" t="s">
        <v>8</v>
      </c>
      <c r="D173" s="53" t="s">
        <v>663</v>
      </c>
      <c r="E173" s="46" t="s">
        <v>664</v>
      </c>
      <c r="F173" s="53" t="s">
        <v>729</v>
      </c>
      <c r="G173" s="53" t="s">
        <v>730</v>
      </c>
      <c r="H173" s="53">
        <v>386618.0</v>
      </c>
      <c r="I173" s="53">
        <v>6490012.0</v>
      </c>
      <c r="J173" s="46" t="s">
        <v>94</v>
      </c>
    </row>
    <row r="174" ht="15.75" customHeight="1">
      <c r="A174" s="48">
        <v>172.0</v>
      </c>
      <c r="B174" s="48" t="s">
        <v>731</v>
      </c>
      <c r="C174" s="49" t="s">
        <v>8</v>
      </c>
      <c r="D174" s="49" t="s">
        <v>663</v>
      </c>
      <c r="E174" s="48" t="s">
        <v>668</v>
      </c>
      <c r="F174" s="49" t="s">
        <v>703</v>
      </c>
      <c r="G174" s="49" t="s">
        <v>732</v>
      </c>
      <c r="H174" s="49">
        <v>383093.0</v>
      </c>
      <c r="I174" s="49">
        <v>6483337.0</v>
      </c>
      <c r="J174" s="48" t="s">
        <v>733</v>
      </c>
    </row>
    <row r="175" ht="15.75" customHeight="1">
      <c r="A175" s="53">
        <v>173.0</v>
      </c>
      <c r="B175" s="46" t="s">
        <v>734</v>
      </c>
      <c r="C175" s="53" t="s">
        <v>8</v>
      </c>
      <c r="D175" s="53" t="s">
        <v>663</v>
      </c>
      <c r="E175" s="46" t="s">
        <v>735</v>
      </c>
      <c r="F175" s="53" t="s">
        <v>736</v>
      </c>
      <c r="G175" s="53" t="s">
        <v>737</v>
      </c>
      <c r="H175" s="53">
        <v>559174.0</v>
      </c>
      <c r="I175" s="53">
        <v>6625478.0</v>
      </c>
      <c r="J175" s="46" t="s">
        <v>738</v>
      </c>
    </row>
    <row r="176" ht="15.75" customHeight="1">
      <c r="A176" s="48">
        <v>174.0</v>
      </c>
      <c r="B176" s="48" t="s">
        <v>739</v>
      </c>
      <c r="C176" s="49" t="s">
        <v>8</v>
      </c>
      <c r="D176" s="49" t="s">
        <v>663</v>
      </c>
      <c r="E176" s="48" t="s">
        <v>664</v>
      </c>
      <c r="F176" s="49" t="s">
        <v>740</v>
      </c>
      <c r="G176" s="49" t="s">
        <v>741</v>
      </c>
      <c r="H176" s="49">
        <v>564151.0</v>
      </c>
      <c r="I176" s="49">
        <v>6638332.0</v>
      </c>
      <c r="J176" s="48" t="s">
        <v>742</v>
      </c>
    </row>
    <row r="177" ht="15.75" customHeight="1">
      <c r="A177" s="53">
        <v>175.0</v>
      </c>
      <c r="B177" s="46" t="s">
        <v>743</v>
      </c>
      <c r="C177" s="53" t="s">
        <v>8</v>
      </c>
      <c r="D177" s="53" t="s">
        <v>663</v>
      </c>
      <c r="E177" s="46" t="s">
        <v>664</v>
      </c>
      <c r="F177" s="53" t="s">
        <v>744</v>
      </c>
      <c r="G177" s="53" t="s">
        <v>745</v>
      </c>
      <c r="H177" s="53">
        <v>564371.0</v>
      </c>
      <c r="I177" s="53">
        <v>6638547.0</v>
      </c>
      <c r="J177" s="46" t="s">
        <v>746</v>
      </c>
    </row>
    <row r="178" ht="15.75" customHeight="1">
      <c r="A178" s="48">
        <v>176.0</v>
      </c>
      <c r="B178" s="48" t="s">
        <v>747</v>
      </c>
      <c r="C178" s="49" t="s">
        <v>8</v>
      </c>
      <c r="D178" s="49" t="s">
        <v>663</v>
      </c>
      <c r="E178" s="48" t="s">
        <v>748</v>
      </c>
      <c r="F178" s="49" t="s">
        <v>749</v>
      </c>
      <c r="G178" s="49" t="s">
        <v>750</v>
      </c>
      <c r="H178" s="49" t="s">
        <v>751</v>
      </c>
      <c r="I178" s="49" t="s">
        <v>752</v>
      </c>
      <c r="J178" s="48" t="s">
        <v>753</v>
      </c>
    </row>
    <row r="179" ht="15.75" customHeight="1">
      <c r="A179" s="53">
        <v>177.0</v>
      </c>
      <c r="B179" s="46" t="s">
        <v>754</v>
      </c>
      <c r="C179" s="53" t="s">
        <v>8</v>
      </c>
      <c r="D179" s="53" t="s">
        <v>663</v>
      </c>
      <c r="E179" s="46" t="s">
        <v>755</v>
      </c>
      <c r="F179" s="53" t="s">
        <v>756</v>
      </c>
      <c r="G179" s="53" t="s">
        <v>757</v>
      </c>
      <c r="H179" s="53" t="s">
        <v>758</v>
      </c>
      <c r="I179" s="53" t="s">
        <v>759</v>
      </c>
      <c r="J179" s="46" t="s">
        <v>760</v>
      </c>
    </row>
    <row r="180" ht="15.75" customHeight="1">
      <c r="A180" s="48">
        <v>178.0</v>
      </c>
      <c r="B180" s="48" t="s">
        <v>761</v>
      </c>
      <c r="C180" s="49" t="s">
        <v>8</v>
      </c>
      <c r="D180" s="49" t="s">
        <v>663</v>
      </c>
      <c r="E180" s="48" t="s">
        <v>762</v>
      </c>
      <c r="F180" s="49" t="s">
        <v>763</v>
      </c>
      <c r="G180" s="49" t="s">
        <v>764</v>
      </c>
      <c r="H180" s="49">
        <v>415803.0</v>
      </c>
      <c r="I180" s="49">
        <v>6579291.0</v>
      </c>
      <c r="J180" s="48" t="s">
        <v>122</v>
      </c>
    </row>
    <row r="181" ht="15.75" customHeight="1">
      <c r="A181" s="45">
        <v>179.0</v>
      </c>
      <c r="B181" s="35" t="s">
        <v>765</v>
      </c>
      <c r="C181" s="45" t="s">
        <v>8</v>
      </c>
      <c r="D181" s="45" t="s">
        <v>663</v>
      </c>
      <c r="E181" s="35" t="s">
        <v>664</v>
      </c>
      <c r="F181" s="45" t="s">
        <v>766</v>
      </c>
      <c r="G181" s="45" t="s">
        <v>767</v>
      </c>
      <c r="H181" s="45" t="s">
        <v>768</v>
      </c>
      <c r="I181" s="45" t="s">
        <v>769</v>
      </c>
      <c r="J181" s="46" t="s">
        <v>770</v>
      </c>
    </row>
    <row r="182" ht="15.75" customHeight="1">
      <c r="A182" s="37">
        <v>180.0</v>
      </c>
      <c r="B182" s="37" t="s">
        <v>771</v>
      </c>
      <c r="C182" s="47" t="s">
        <v>8</v>
      </c>
      <c r="D182" s="47" t="s">
        <v>663</v>
      </c>
      <c r="E182" s="37" t="s">
        <v>772</v>
      </c>
      <c r="F182" s="47" t="s">
        <v>773</v>
      </c>
      <c r="G182" s="47" t="s">
        <v>774</v>
      </c>
      <c r="H182" s="47">
        <v>564236.0</v>
      </c>
      <c r="I182" s="47">
        <v>6638381.0</v>
      </c>
      <c r="J182" s="48" t="s">
        <v>201</v>
      </c>
    </row>
    <row r="183" ht="15.75" customHeight="1">
      <c r="A183" s="45">
        <v>181.0</v>
      </c>
      <c r="B183" s="35" t="s">
        <v>775</v>
      </c>
      <c r="C183" s="45" t="s">
        <v>8</v>
      </c>
      <c r="D183" s="45" t="s">
        <v>663</v>
      </c>
      <c r="E183" s="35" t="s">
        <v>772</v>
      </c>
      <c r="F183" s="45" t="s">
        <v>776</v>
      </c>
      <c r="G183" s="45" t="s">
        <v>777</v>
      </c>
      <c r="H183" s="45">
        <v>565103.0</v>
      </c>
      <c r="I183" s="45">
        <v>6637785.0</v>
      </c>
      <c r="J183" s="46" t="s">
        <v>201</v>
      </c>
    </row>
    <row r="184" ht="15.75" customHeight="1">
      <c r="A184" s="37">
        <v>182.0</v>
      </c>
      <c r="B184" s="37" t="s">
        <v>778</v>
      </c>
      <c r="C184" s="47" t="s">
        <v>8</v>
      </c>
      <c r="D184" s="47" t="s">
        <v>663</v>
      </c>
      <c r="E184" s="37" t="s">
        <v>664</v>
      </c>
      <c r="F184" s="47" t="s">
        <v>779</v>
      </c>
      <c r="G184" s="47" t="s">
        <v>780</v>
      </c>
      <c r="H184" s="47">
        <v>562741.0</v>
      </c>
      <c r="I184" s="47">
        <v>6640347.0</v>
      </c>
      <c r="J184" s="48" t="s">
        <v>201</v>
      </c>
    </row>
    <row r="185" ht="15.75" customHeight="1">
      <c r="A185" s="45">
        <v>183.0</v>
      </c>
      <c r="B185" s="35" t="s">
        <v>781</v>
      </c>
      <c r="C185" s="45" t="s">
        <v>8</v>
      </c>
      <c r="D185" s="45" t="s">
        <v>663</v>
      </c>
      <c r="E185" s="35" t="s">
        <v>664</v>
      </c>
      <c r="F185" s="45" t="s">
        <v>720</v>
      </c>
      <c r="G185" s="45" t="s">
        <v>782</v>
      </c>
      <c r="H185" s="45">
        <v>562181.0</v>
      </c>
      <c r="I185" s="45">
        <v>6642069.0</v>
      </c>
      <c r="J185" s="46" t="s">
        <v>201</v>
      </c>
    </row>
    <row r="186" ht="15.75" customHeight="1">
      <c r="A186" s="37">
        <v>184.0</v>
      </c>
      <c r="B186" s="37" t="s">
        <v>783</v>
      </c>
      <c r="C186" s="47" t="s">
        <v>8</v>
      </c>
      <c r="D186" s="47" t="s">
        <v>663</v>
      </c>
      <c r="E186" s="37" t="s">
        <v>664</v>
      </c>
      <c r="F186" s="47" t="s">
        <v>784</v>
      </c>
      <c r="G186" s="47" t="s">
        <v>785</v>
      </c>
      <c r="H186" s="47">
        <v>562280.0</v>
      </c>
      <c r="I186" s="47">
        <v>6637007.0</v>
      </c>
      <c r="J186" s="48" t="s">
        <v>201</v>
      </c>
    </row>
    <row r="187" ht="15.75" customHeight="1">
      <c r="A187" s="45">
        <v>185.0</v>
      </c>
      <c r="B187" s="35" t="s">
        <v>786</v>
      </c>
      <c r="C187" s="45" t="s">
        <v>8</v>
      </c>
      <c r="D187" s="45" t="s">
        <v>663</v>
      </c>
      <c r="E187" s="35" t="s">
        <v>664</v>
      </c>
      <c r="F187" s="45" t="s">
        <v>787</v>
      </c>
      <c r="G187" s="45" t="s">
        <v>788</v>
      </c>
      <c r="H187" s="45">
        <v>561948.0</v>
      </c>
      <c r="I187" s="45">
        <v>6634959.0</v>
      </c>
      <c r="J187" s="46" t="s">
        <v>201</v>
      </c>
    </row>
    <row r="188" ht="15.75" customHeight="1">
      <c r="A188" s="37">
        <v>186.0</v>
      </c>
      <c r="B188" s="37" t="s">
        <v>789</v>
      </c>
      <c r="C188" s="47" t="s">
        <v>8</v>
      </c>
      <c r="D188" s="47" t="s">
        <v>663</v>
      </c>
      <c r="E188" s="37" t="s">
        <v>664</v>
      </c>
      <c r="F188" s="47" t="s">
        <v>790</v>
      </c>
      <c r="G188" s="47" t="s">
        <v>791</v>
      </c>
      <c r="H188" s="47">
        <v>561899.0</v>
      </c>
      <c r="I188" s="47">
        <v>6634811.0</v>
      </c>
      <c r="J188" s="48" t="s">
        <v>201</v>
      </c>
    </row>
    <row r="189" ht="15.75" customHeight="1">
      <c r="A189" s="45">
        <v>187.0</v>
      </c>
      <c r="B189" s="35" t="s">
        <v>792</v>
      </c>
      <c r="C189" s="45" t="s">
        <v>8</v>
      </c>
      <c r="D189" s="45" t="s">
        <v>663</v>
      </c>
      <c r="E189" s="35" t="s">
        <v>664</v>
      </c>
      <c r="F189" s="45" t="s">
        <v>793</v>
      </c>
      <c r="G189" s="45" t="s">
        <v>794</v>
      </c>
      <c r="H189" s="45">
        <v>561867.0</v>
      </c>
      <c r="I189" s="45">
        <v>6634664.0</v>
      </c>
      <c r="J189" s="46" t="s">
        <v>201</v>
      </c>
    </row>
    <row r="190" ht="15.75" customHeight="1">
      <c r="A190" s="37">
        <v>188.0</v>
      </c>
      <c r="B190" s="37" t="s">
        <v>795</v>
      </c>
      <c r="C190" s="47" t="s">
        <v>8</v>
      </c>
      <c r="D190" s="47" t="s">
        <v>663</v>
      </c>
      <c r="E190" s="37" t="s">
        <v>664</v>
      </c>
      <c r="F190" s="47" t="s">
        <v>796</v>
      </c>
      <c r="G190" s="47" t="s">
        <v>797</v>
      </c>
      <c r="H190" s="47">
        <v>562957.0</v>
      </c>
      <c r="I190" s="47">
        <v>6639903.0</v>
      </c>
      <c r="J190" s="48" t="s">
        <v>201</v>
      </c>
    </row>
    <row r="191" ht="15.75" customHeight="1">
      <c r="A191" s="45">
        <v>189.0</v>
      </c>
      <c r="B191" s="35" t="s">
        <v>798</v>
      </c>
      <c r="C191" s="45" t="s">
        <v>8</v>
      </c>
      <c r="D191" s="45" t="s">
        <v>663</v>
      </c>
      <c r="E191" s="35" t="s">
        <v>664</v>
      </c>
      <c r="F191" s="45" t="s">
        <v>799</v>
      </c>
      <c r="G191" s="45" t="s">
        <v>800</v>
      </c>
      <c r="H191" s="45">
        <v>562995.0</v>
      </c>
      <c r="I191" s="45">
        <v>6639936.0</v>
      </c>
      <c r="J191" s="46" t="s">
        <v>201</v>
      </c>
    </row>
    <row r="192" ht="15.75" customHeight="1">
      <c r="A192" s="37">
        <v>190.0</v>
      </c>
      <c r="B192" s="37" t="s">
        <v>801</v>
      </c>
      <c r="C192" s="47" t="s">
        <v>8</v>
      </c>
      <c r="D192" s="47" t="s">
        <v>663</v>
      </c>
      <c r="E192" s="37" t="s">
        <v>664</v>
      </c>
      <c r="F192" s="47" t="s">
        <v>796</v>
      </c>
      <c r="G192" s="47" t="s">
        <v>802</v>
      </c>
      <c r="H192" s="47">
        <v>562969.0</v>
      </c>
      <c r="I192" s="47">
        <v>6639995.0</v>
      </c>
      <c r="J192" s="48" t="s">
        <v>201</v>
      </c>
    </row>
    <row r="193" ht="15.75" customHeight="1">
      <c r="A193" s="45">
        <v>191.0</v>
      </c>
      <c r="B193" s="35" t="s">
        <v>803</v>
      </c>
      <c r="C193" s="45" t="s">
        <v>8</v>
      </c>
      <c r="D193" s="45" t="s">
        <v>170</v>
      </c>
      <c r="E193" s="35" t="s">
        <v>171</v>
      </c>
      <c r="F193" s="45" t="s">
        <v>804</v>
      </c>
      <c r="G193" s="45" t="s">
        <v>805</v>
      </c>
      <c r="H193" s="45" t="s">
        <v>806</v>
      </c>
      <c r="I193" s="45" t="s">
        <v>807</v>
      </c>
      <c r="J193" s="46" t="s">
        <v>201</v>
      </c>
    </row>
    <row r="194" ht="15.75" customHeight="1">
      <c r="A194" s="37">
        <v>192.0</v>
      </c>
      <c r="B194" s="37" t="s">
        <v>808</v>
      </c>
      <c r="C194" s="47" t="s">
        <v>8</v>
      </c>
      <c r="D194" s="47" t="s">
        <v>170</v>
      </c>
      <c r="E194" s="37" t="s">
        <v>171</v>
      </c>
      <c r="F194" s="47" t="s">
        <v>804</v>
      </c>
      <c r="G194" s="47" t="s">
        <v>809</v>
      </c>
      <c r="H194" s="47" t="s">
        <v>810</v>
      </c>
      <c r="I194" s="47" t="s">
        <v>811</v>
      </c>
      <c r="J194" s="48" t="s">
        <v>201</v>
      </c>
    </row>
    <row r="195" ht="15.75" customHeight="1">
      <c r="A195" s="45">
        <v>193.0</v>
      </c>
      <c r="B195" s="35" t="s">
        <v>812</v>
      </c>
      <c r="C195" s="45" t="s">
        <v>61</v>
      </c>
      <c r="D195" s="45" t="s">
        <v>170</v>
      </c>
      <c r="E195" s="35" t="s">
        <v>171</v>
      </c>
      <c r="F195" s="45" t="s">
        <v>813</v>
      </c>
      <c r="G195" s="45" t="s">
        <v>814</v>
      </c>
      <c r="H195" s="45">
        <v>754092.0</v>
      </c>
      <c r="I195" s="45">
        <v>7165756.0</v>
      </c>
      <c r="J195" s="46" t="s">
        <v>815</v>
      </c>
    </row>
    <row r="196" ht="15.75" customHeight="1">
      <c r="A196" s="37">
        <v>194.0</v>
      </c>
      <c r="B196" s="37" t="s">
        <v>816</v>
      </c>
      <c r="C196" s="47" t="s">
        <v>61</v>
      </c>
      <c r="D196" s="47" t="s">
        <v>170</v>
      </c>
      <c r="E196" s="37" t="s">
        <v>171</v>
      </c>
      <c r="F196" s="47" t="s">
        <v>817</v>
      </c>
      <c r="G196" s="47" t="s">
        <v>818</v>
      </c>
      <c r="H196" s="47">
        <v>737638.0</v>
      </c>
      <c r="I196" s="47">
        <v>7131055.0</v>
      </c>
      <c r="J196" s="48" t="s">
        <v>819</v>
      </c>
    </row>
    <row r="197" ht="15.75" customHeight="1">
      <c r="A197" s="45">
        <v>195.0</v>
      </c>
      <c r="B197" s="35" t="s">
        <v>820</v>
      </c>
      <c r="C197" s="45" t="s">
        <v>61</v>
      </c>
      <c r="D197" s="45" t="s">
        <v>170</v>
      </c>
      <c r="E197" s="35" t="s">
        <v>821</v>
      </c>
      <c r="F197" s="45" t="s">
        <v>822</v>
      </c>
      <c r="G197" s="45" t="s">
        <v>823</v>
      </c>
      <c r="H197" s="45">
        <v>735000.0</v>
      </c>
      <c r="I197" s="45">
        <v>7177500.0</v>
      </c>
      <c r="J197" s="46" t="s">
        <v>106</v>
      </c>
    </row>
    <row r="198" ht="15.75" customHeight="1">
      <c r="A198" s="37">
        <v>196.0</v>
      </c>
      <c r="B198" s="37" t="s">
        <v>824</v>
      </c>
      <c r="C198" s="47" t="s">
        <v>61</v>
      </c>
      <c r="D198" s="47" t="s">
        <v>170</v>
      </c>
      <c r="E198" s="37" t="s">
        <v>171</v>
      </c>
      <c r="F198" s="47" t="s">
        <v>825</v>
      </c>
      <c r="G198" s="47" t="s">
        <v>826</v>
      </c>
      <c r="H198" s="47">
        <v>727243.0</v>
      </c>
      <c r="I198" s="47">
        <v>7178809.0</v>
      </c>
      <c r="J198" s="48" t="s">
        <v>201</v>
      </c>
    </row>
    <row r="199" ht="15.75" customHeight="1">
      <c r="A199" s="45">
        <v>197.0</v>
      </c>
      <c r="B199" s="35" t="s">
        <v>827</v>
      </c>
      <c r="C199" s="45" t="s">
        <v>61</v>
      </c>
      <c r="D199" s="45" t="s">
        <v>170</v>
      </c>
      <c r="E199" s="35" t="s">
        <v>171</v>
      </c>
      <c r="F199" s="45" t="s">
        <v>828</v>
      </c>
      <c r="G199" s="45" t="s">
        <v>829</v>
      </c>
      <c r="H199" s="45">
        <v>731263.0</v>
      </c>
      <c r="I199" s="45">
        <v>7178617.0</v>
      </c>
      <c r="J199" s="46" t="s">
        <v>201</v>
      </c>
    </row>
    <row r="200" ht="15.75" customHeight="1">
      <c r="A200" s="37">
        <v>198.0</v>
      </c>
      <c r="B200" s="37" t="s">
        <v>830</v>
      </c>
      <c r="C200" s="47" t="s">
        <v>61</v>
      </c>
      <c r="D200" s="47" t="s">
        <v>170</v>
      </c>
      <c r="E200" s="37" t="s">
        <v>171</v>
      </c>
      <c r="F200" s="47" t="s">
        <v>831</v>
      </c>
      <c r="G200" s="47" t="s">
        <v>832</v>
      </c>
      <c r="H200" s="47">
        <v>726472.0</v>
      </c>
      <c r="I200" s="47">
        <v>7197723.0</v>
      </c>
      <c r="J200" s="48" t="s">
        <v>201</v>
      </c>
    </row>
    <row r="201" ht="15.75" customHeight="1">
      <c r="A201" s="45">
        <v>199.0</v>
      </c>
      <c r="B201" s="35" t="s">
        <v>833</v>
      </c>
      <c r="C201" s="45" t="s">
        <v>61</v>
      </c>
      <c r="D201" s="45" t="s">
        <v>170</v>
      </c>
      <c r="E201" s="35" t="s">
        <v>171</v>
      </c>
      <c r="F201" s="45" t="s">
        <v>834</v>
      </c>
      <c r="G201" s="45" t="s">
        <v>835</v>
      </c>
      <c r="H201" s="45">
        <v>725583.0</v>
      </c>
      <c r="I201" s="45">
        <v>7193059.0</v>
      </c>
      <c r="J201" s="46" t="s">
        <v>201</v>
      </c>
    </row>
    <row r="202" ht="15.75" customHeight="1">
      <c r="A202" s="37">
        <v>200.0</v>
      </c>
      <c r="B202" s="37" t="s">
        <v>836</v>
      </c>
      <c r="C202" s="47" t="s">
        <v>61</v>
      </c>
      <c r="D202" s="47" t="s">
        <v>170</v>
      </c>
      <c r="E202" s="37" t="s">
        <v>171</v>
      </c>
      <c r="F202" s="47" t="s">
        <v>837</v>
      </c>
      <c r="G202" s="47" t="s">
        <v>838</v>
      </c>
      <c r="H202" s="47">
        <v>726375.0</v>
      </c>
      <c r="I202" s="47">
        <v>7190692.0</v>
      </c>
      <c r="J202" s="48" t="s">
        <v>201</v>
      </c>
    </row>
    <row r="203" ht="15.75" customHeight="1">
      <c r="A203" s="45">
        <v>201.0</v>
      </c>
      <c r="B203" s="35" t="s">
        <v>839</v>
      </c>
      <c r="C203" s="45" t="s">
        <v>61</v>
      </c>
      <c r="D203" s="45" t="s">
        <v>170</v>
      </c>
      <c r="E203" s="35" t="s">
        <v>171</v>
      </c>
      <c r="F203" s="45" t="s">
        <v>840</v>
      </c>
      <c r="G203" s="45" t="s">
        <v>841</v>
      </c>
      <c r="H203" s="45">
        <v>728793.0</v>
      </c>
      <c r="I203" s="45">
        <v>7191035.0</v>
      </c>
      <c r="J203" s="46" t="s">
        <v>201</v>
      </c>
    </row>
    <row r="204" ht="15.75" customHeight="1">
      <c r="A204" s="37">
        <v>202.0</v>
      </c>
      <c r="B204" s="37" t="s">
        <v>842</v>
      </c>
      <c r="C204" s="47" t="s">
        <v>61</v>
      </c>
      <c r="D204" s="47" t="s">
        <v>170</v>
      </c>
      <c r="E204" s="37" t="s">
        <v>171</v>
      </c>
      <c r="F204" s="47" t="s">
        <v>843</v>
      </c>
      <c r="G204" s="47" t="s">
        <v>844</v>
      </c>
      <c r="H204" s="47">
        <v>732170.0</v>
      </c>
      <c r="I204" s="47">
        <v>7193901.0</v>
      </c>
      <c r="J204" s="48" t="s">
        <v>201</v>
      </c>
    </row>
    <row r="205" ht="15.75" customHeight="1">
      <c r="A205" s="45">
        <v>203.0</v>
      </c>
      <c r="B205" s="35" t="s">
        <v>845</v>
      </c>
      <c r="C205" s="45" t="s">
        <v>61</v>
      </c>
      <c r="D205" s="45" t="s">
        <v>170</v>
      </c>
      <c r="E205" s="35" t="s">
        <v>171</v>
      </c>
      <c r="F205" s="45" t="s">
        <v>846</v>
      </c>
      <c r="G205" s="45" t="s">
        <v>847</v>
      </c>
      <c r="H205" s="45">
        <v>733106.0</v>
      </c>
      <c r="I205" s="45">
        <v>7192992.0</v>
      </c>
      <c r="J205" s="46" t="s">
        <v>201</v>
      </c>
    </row>
    <row r="206" ht="15.75" customHeight="1">
      <c r="A206" s="37">
        <v>204.0</v>
      </c>
      <c r="B206" s="37" t="s">
        <v>848</v>
      </c>
      <c r="C206" s="47" t="s">
        <v>61</v>
      </c>
      <c r="D206" s="47" t="s">
        <v>170</v>
      </c>
      <c r="E206" s="37" t="s">
        <v>171</v>
      </c>
      <c r="F206" s="47" t="s">
        <v>849</v>
      </c>
      <c r="G206" s="47" t="s">
        <v>850</v>
      </c>
      <c r="H206" s="47">
        <v>728879.0</v>
      </c>
      <c r="I206" s="47">
        <v>7187893.0</v>
      </c>
      <c r="J206" s="48" t="s">
        <v>201</v>
      </c>
    </row>
    <row r="207" ht="15.75" customHeight="1">
      <c r="A207" s="45">
        <v>205.0</v>
      </c>
      <c r="B207" s="35" t="s">
        <v>851</v>
      </c>
      <c r="C207" s="45" t="s">
        <v>61</v>
      </c>
      <c r="D207" s="45" t="s">
        <v>170</v>
      </c>
      <c r="E207" s="35" t="s">
        <v>171</v>
      </c>
      <c r="F207" s="45" t="s">
        <v>840</v>
      </c>
      <c r="G207" s="45" t="s">
        <v>852</v>
      </c>
      <c r="H207" s="45">
        <v>728732.0</v>
      </c>
      <c r="I207" s="45">
        <v>7187495.0</v>
      </c>
      <c r="J207" s="46" t="s">
        <v>201</v>
      </c>
    </row>
    <row r="208" ht="15.75" customHeight="1">
      <c r="A208" s="37">
        <v>206.0</v>
      </c>
      <c r="B208" s="37" t="s">
        <v>853</v>
      </c>
      <c r="C208" s="47" t="s">
        <v>61</v>
      </c>
      <c r="D208" s="47" t="s">
        <v>170</v>
      </c>
      <c r="E208" s="37" t="s">
        <v>171</v>
      </c>
      <c r="F208" s="47" t="s">
        <v>854</v>
      </c>
      <c r="G208" s="47" t="s">
        <v>855</v>
      </c>
      <c r="H208" s="47">
        <v>728646.0</v>
      </c>
      <c r="I208" s="47">
        <v>7187343.0</v>
      </c>
      <c r="J208" s="48" t="s">
        <v>201</v>
      </c>
    </row>
    <row r="209" ht="15.75" customHeight="1">
      <c r="A209" s="45">
        <v>207.0</v>
      </c>
      <c r="B209" s="35" t="s">
        <v>856</v>
      </c>
      <c r="C209" s="45" t="s">
        <v>61</v>
      </c>
      <c r="D209" s="45" t="s">
        <v>170</v>
      </c>
      <c r="E209" s="35" t="s">
        <v>171</v>
      </c>
      <c r="F209" s="45" t="s">
        <v>857</v>
      </c>
      <c r="G209" s="45" t="s">
        <v>858</v>
      </c>
      <c r="H209" s="45">
        <v>729310.0</v>
      </c>
      <c r="I209" s="45">
        <v>7186932.0</v>
      </c>
      <c r="J209" s="46" t="s">
        <v>201</v>
      </c>
    </row>
    <row r="210" ht="15.75" customHeight="1">
      <c r="A210" s="37">
        <v>208.0</v>
      </c>
      <c r="B210" s="37" t="s">
        <v>859</v>
      </c>
      <c r="C210" s="47" t="s">
        <v>61</v>
      </c>
      <c r="D210" s="47" t="s">
        <v>170</v>
      </c>
      <c r="E210" s="37" t="s">
        <v>171</v>
      </c>
      <c r="F210" s="47" t="s">
        <v>860</v>
      </c>
      <c r="G210" s="47" t="s">
        <v>861</v>
      </c>
      <c r="H210" s="47">
        <v>727873.0</v>
      </c>
      <c r="I210" s="47">
        <v>7186309.0</v>
      </c>
      <c r="J210" s="48" t="s">
        <v>201</v>
      </c>
    </row>
    <row r="211" ht="15.75" customHeight="1">
      <c r="A211" s="45">
        <v>209.0</v>
      </c>
      <c r="B211" s="35" t="s">
        <v>862</v>
      </c>
      <c r="C211" s="45" t="s">
        <v>61</v>
      </c>
      <c r="D211" s="45" t="s">
        <v>170</v>
      </c>
      <c r="E211" s="35" t="s">
        <v>171</v>
      </c>
      <c r="F211" s="45" t="s">
        <v>863</v>
      </c>
      <c r="G211" s="45" t="s">
        <v>864</v>
      </c>
      <c r="H211" s="45">
        <v>732957.0</v>
      </c>
      <c r="I211" s="45">
        <v>7182836.0</v>
      </c>
      <c r="J211" s="46" t="s">
        <v>201</v>
      </c>
    </row>
    <row r="212" ht="15.75" customHeight="1">
      <c r="A212" s="37">
        <v>210.0</v>
      </c>
      <c r="B212" s="37" t="s">
        <v>865</v>
      </c>
      <c r="C212" s="47" t="s">
        <v>61</v>
      </c>
      <c r="D212" s="47" t="s">
        <v>170</v>
      </c>
      <c r="E212" s="37" t="s">
        <v>171</v>
      </c>
      <c r="F212" s="47" t="s">
        <v>866</v>
      </c>
      <c r="G212" s="47" t="s">
        <v>867</v>
      </c>
      <c r="H212" s="47">
        <v>732986.0</v>
      </c>
      <c r="I212" s="47">
        <v>7182897.0</v>
      </c>
      <c r="J212" s="48" t="s">
        <v>201</v>
      </c>
    </row>
    <row r="213" ht="15.75" customHeight="1">
      <c r="A213" s="45">
        <v>211.0</v>
      </c>
      <c r="B213" s="35" t="s">
        <v>868</v>
      </c>
      <c r="C213" s="45" t="s">
        <v>61</v>
      </c>
      <c r="D213" s="45" t="s">
        <v>170</v>
      </c>
      <c r="E213" s="35" t="s">
        <v>171</v>
      </c>
      <c r="F213" s="45" t="s">
        <v>869</v>
      </c>
      <c r="G213" s="45" t="s">
        <v>870</v>
      </c>
      <c r="H213" s="45">
        <v>736276.0</v>
      </c>
      <c r="I213" s="45">
        <v>7177667.0</v>
      </c>
      <c r="J213" s="46" t="s">
        <v>201</v>
      </c>
    </row>
    <row r="214" ht="15.75" customHeight="1">
      <c r="A214" s="37">
        <v>212.0</v>
      </c>
      <c r="B214" s="37" t="s">
        <v>871</v>
      </c>
      <c r="C214" s="47" t="s">
        <v>61</v>
      </c>
      <c r="D214" s="47" t="s">
        <v>170</v>
      </c>
      <c r="E214" s="37" t="s">
        <v>171</v>
      </c>
      <c r="F214" s="47" t="s">
        <v>872</v>
      </c>
      <c r="G214" s="47" t="s">
        <v>873</v>
      </c>
      <c r="H214" s="47">
        <v>738927.0</v>
      </c>
      <c r="I214" s="47">
        <v>7171247.0</v>
      </c>
      <c r="J214" s="48" t="s">
        <v>201</v>
      </c>
    </row>
    <row r="215" ht="15.75" customHeight="1">
      <c r="A215" s="45">
        <v>213.0</v>
      </c>
      <c r="B215" s="35" t="s">
        <v>874</v>
      </c>
      <c r="C215" s="45" t="s">
        <v>61</v>
      </c>
      <c r="D215" s="45" t="s">
        <v>170</v>
      </c>
      <c r="E215" s="35" t="s">
        <v>171</v>
      </c>
      <c r="F215" s="45" t="s">
        <v>875</v>
      </c>
      <c r="G215" s="45" t="s">
        <v>876</v>
      </c>
      <c r="H215" s="45">
        <v>778945.0</v>
      </c>
      <c r="I215" s="45">
        <v>7192304.0</v>
      </c>
      <c r="J215" s="46" t="s">
        <v>201</v>
      </c>
    </row>
    <row r="216" ht="15.75" customHeight="1">
      <c r="A216" s="37">
        <v>214.0</v>
      </c>
      <c r="B216" s="37" t="s">
        <v>877</v>
      </c>
      <c r="C216" s="47" t="s">
        <v>61</v>
      </c>
      <c r="D216" s="47" t="s">
        <v>170</v>
      </c>
      <c r="E216" s="37" t="s">
        <v>171</v>
      </c>
      <c r="F216" s="47" t="s">
        <v>878</v>
      </c>
      <c r="G216" s="47" t="s">
        <v>879</v>
      </c>
      <c r="H216" s="47">
        <v>788779.0</v>
      </c>
      <c r="I216" s="47">
        <v>7192400.0</v>
      </c>
      <c r="J216" s="48" t="s">
        <v>201</v>
      </c>
    </row>
    <row r="217" ht="15.75" customHeight="1">
      <c r="A217" s="45">
        <v>215.0</v>
      </c>
      <c r="B217" s="35" t="s">
        <v>880</v>
      </c>
      <c r="C217" s="45" t="s">
        <v>61</v>
      </c>
      <c r="D217" s="45" t="s">
        <v>170</v>
      </c>
      <c r="E217" s="35" t="s">
        <v>171</v>
      </c>
      <c r="F217" s="45" t="s">
        <v>881</v>
      </c>
      <c r="G217" s="45" t="s">
        <v>882</v>
      </c>
      <c r="H217" s="45">
        <v>778858.0</v>
      </c>
      <c r="I217" s="45">
        <v>7192152.0</v>
      </c>
      <c r="J217" s="46" t="s">
        <v>201</v>
      </c>
    </row>
    <row r="218" ht="15.75" customHeight="1">
      <c r="A218" s="37">
        <v>216.0</v>
      </c>
      <c r="B218" s="37" t="s">
        <v>883</v>
      </c>
      <c r="C218" s="47" t="s">
        <v>61</v>
      </c>
      <c r="D218" s="47" t="s">
        <v>170</v>
      </c>
      <c r="E218" s="37" t="s">
        <v>171</v>
      </c>
      <c r="F218" s="47" t="s">
        <v>884</v>
      </c>
      <c r="G218" s="47" t="s">
        <v>885</v>
      </c>
      <c r="H218" s="47">
        <v>779258.0</v>
      </c>
      <c r="I218" s="47">
        <v>7189865.0</v>
      </c>
      <c r="J218" s="48" t="s">
        <v>201</v>
      </c>
    </row>
    <row r="219" ht="15.75" customHeight="1">
      <c r="A219" s="45">
        <v>217.0</v>
      </c>
      <c r="B219" s="35" t="s">
        <v>886</v>
      </c>
      <c r="C219" s="45" t="s">
        <v>61</v>
      </c>
      <c r="D219" s="45" t="s">
        <v>170</v>
      </c>
      <c r="E219" s="35" t="s">
        <v>171</v>
      </c>
      <c r="F219" s="45" t="s">
        <v>887</v>
      </c>
      <c r="G219" s="45" t="s">
        <v>888</v>
      </c>
      <c r="H219" s="45">
        <v>778468.0</v>
      </c>
      <c r="I219" s="45">
        <v>7189543.0</v>
      </c>
      <c r="J219" s="46" t="s">
        <v>201</v>
      </c>
    </row>
    <row r="220" ht="15.75" customHeight="1">
      <c r="A220" s="37">
        <v>218.0</v>
      </c>
      <c r="B220" s="37" t="s">
        <v>889</v>
      </c>
      <c r="C220" s="47" t="s">
        <v>61</v>
      </c>
      <c r="D220" s="47" t="s">
        <v>170</v>
      </c>
      <c r="E220" s="37" t="s">
        <v>171</v>
      </c>
      <c r="F220" s="47" t="s">
        <v>890</v>
      </c>
      <c r="G220" s="47" t="s">
        <v>891</v>
      </c>
      <c r="H220" s="47">
        <v>779449.0</v>
      </c>
      <c r="I220" s="47">
        <v>7192325.0</v>
      </c>
      <c r="J220" s="48" t="s">
        <v>201</v>
      </c>
    </row>
    <row r="221" ht="15.75" customHeight="1">
      <c r="A221" s="45">
        <v>219.0</v>
      </c>
      <c r="B221" s="35" t="s">
        <v>892</v>
      </c>
      <c r="C221" s="45" t="s">
        <v>61</v>
      </c>
      <c r="D221" s="45" t="s">
        <v>170</v>
      </c>
      <c r="E221" s="35" t="s">
        <v>171</v>
      </c>
      <c r="F221" s="45" t="s">
        <v>893</v>
      </c>
      <c r="G221" s="45" t="s">
        <v>894</v>
      </c>
      <c r="H221" s="45">
        <v>779893.0</v>
      </c>
      <c r="I221" s="45">
        <v>7194841.0</v>
      </c>
      <c r="J221" s="46" t="s">
        <v>201</v>
      </c>
    </row>
    <row r="222" ht="15.75" customHeight="1">
      <c r="A222" s="37">
        <v>220.0</v>
      </c>
      <c r="B222" s="37" t="s">
        <v>895</v>
      </c>
      <c r="C222" s="47" t="s">
        <v>61</v>
      </c>
      <c r="D222" s="47" t="s">
        <v>170</v>
      </c>
      <c r="E222" s="37" t="s">
        <v>171</v>
      </c>
      <c r="F222" s="47" t="s">
        <v>896</v>
      </c>
      <c r="G222" s="47" t="s">
        <v>897</v>
      </c>
      <c r="H222" s="47" t="s">
        <v>898</v>
      </c>
      <c r="I222" s="47" t="s">
        <v>899</v>
      </c>
      <c r="J222" s="48" t="s">
        <v>201</v>
      </c>
    </row>
    <row r="223" ht="15.75" customHeight="1">
      <c r="A223" s="45">
        <v>221.0</v>
      </c>
      <c r="B223" s="35" t="s">
        <v>900</v>
      </c>
      <c r="C223" s="45" t="s">
        <v>61</v>
      </c>
      <c r="D223" s="45" t="s">
        <v>170</v>
      </c>
      <c r="E223" s="35" t="s">
        <v>171</v>
      </c>
      <c r="F223" s="45" t="s">
        <v>901</v>
      </c>
      <c r="G223" s="45" t="s">
        <v>902</v>
      </c>
      <c r="H223" s="45" t="s">
        <v>903</v>
      </c>
      <c r="I223" s="45" t="s">
        <v>904</v>
      </c>
      <c r="J223" s="46" t="s">
        <v>201</v>
      </c>
    </row>
    <row r="224" ht="15.75" customHeight="1">
      <c r="A224" s="37">
        <v>222.0</v>
      </c>
      <c r="B224" s="37" t="s">
        <v>905</v>
      </c>
      <c r="C224" s="47" t="s">
        <v>61</v>
      </c>
      <c r="D224" s="47" t="s">
        <v>170</v>
      </c>
      <c r="E224" s="37" t="s">
        <v>171</v>
      </c>
      <c r="F224" s="47" t="s">
        <v>906</v>
      </c>
      <c r="G224" s="47" t="s">
        <v>907</v>
      </c>
      <c r="H224" s="47" t="s">
        <v>908</v>
      </c>
      <c r="I224" s="47" t="s">
        <v>909</v>
      </c>
      <c r="J224" s="48" t="s">
        <v>201</v>
      </c>
    </row>
    <row r="225" ht="15.75" customHeight="1">
      <c r="A225" s="45">
        <v>223.0</v>
      </c>
      <c r="B225" s="35" t="s">
        <v>910</v>
      </c>
      <c r="C225" s="45" t="s">
        <v>61</v>
      </c>
      <c r="D225" s="45" t="s">
        <v>170</v>
      </c>
      <c r="E225" s="35" t="s">
        <v>171</v>
      </c>
      <c r="F225" s="45" t="s">
        <v>911</v>
      </c>
      <c r="G225" s="45" t="s">
        <v>912</v>
      </c>
      <c r="H225" s="45" t="s">
        <v>913</v>
      </c>
      <c r="I225" s="45" t="s">
        <v>914</v>
      </c>
      <c r="J225" s="46" t="s">
        <v>201</v>
      </c>
    </row>
    <row r="226" ht="15.75" customHeight="1">
      <c r="A226" s="37">
        <v>224.0</v>
      </c>
      <c r="B226" s="37" t="s">
        <v>915</v>
      </c>
      <c r="C226" s="47" t="s">
        <v>61</v>
      </c>
      <c r="D226" s="47" t="s">
        <v>170</v>
      </c>
      <c r="E226" s="37" t="s">
        <v>171</v>
      </c>
      <c r="F226" s="47" t="s">
        <v>916</v>
      </c>
      <c r="G226" s="47" t="s">
        <v>917</v>
      </c>
      <c r="H226" s="47">
        <v>783718.0</v>
      </c>
      <c r="I226" s="47">
        <v>7197724.0</v>
      </c>
      <c r="J226" s="48" t="s">
        <v>201</v>
      </c>
    </row>
    <row r="227" ht="15.75" customHeight="1">
      <c r="A227" s="45">
        <v>225.0</v>
      </c>
      <c r="B227" s="35" t="s">
        <v>918</v>
      </c>
      <c r="C227" s="45" t="s">
        <v>61</v>
      </c>
      <c r="D227" s="45" t="s">
        <v>170</v>
      </c>
      <c r="E227" s="35" t="s">
        <v>171</v>
      </c>
      <c r="F227" s="45" t="s">
        <v>919</v>
      </c>
      <c r="G227" s="45" t="s">
        <v>920</v>
      </c>
      <c r="H227" s="45">
        <v>778526.0</v>
      </c>
      <c r="I227" s="45">
        <v>7199088.0</v>
      </c>
      <c r="J227" s="46" t="s">
        <v>201</v>
      </c>
    </row>
    <row r="228" ht="15.75" customHeight="1">
      <c r="A228" s="37">
        <v>226.0</v>
      </c>
      <c r="B228" s="37" t="s">
        <v>921</v>
      </c>
      <c r="C228" s="47" t="s">
        <v>61</v>
      </c>
      <c r="D228" s="47" t="s">
        <v>170</v>
      </c>
      <c r="E228" s="37" t="s">
        <v>171</v>
      </c>
      <c r="F228" s="47" t="s">
        <v>922</v>
      </c>
      <c r="G228" s="47" t="s">
        <v>885</v>
      </c>
      <c r="H228" s="47" t="s">
        <v>923</v>
      </c>
      <c r="I228" s="47" t="s">
        <v>924</v>
      </c>
      <c r="J228" s="48" t="s">
        <v>201</v>
      </c>
    </row>
    <row r="229" ht="15.75" customHeight="1">
      <c r="A229" s="45">
        <v>227.0</v>
      </c>
      <c r="B229" s="35" t="s">
        <v>925</v>
      </c>
      <c r="C229" s="45" t="s">
        <v>61</v>
      </c>
      <c r="D229" s="45" t="s">
        <v>170</v>
      </c>
      <c r="E229" s="35" t="s">
        <v>171</v>
      </c>
      <c r="F229" s="45" t="s">
        <v>926</v>
      </c>
      <c r="G229" s="45" t="s">
        <v>927</v>
      </c>
      <c r="H229" s="45" t="s">
        <v>928</v>
      </c>
      <c r="I229" s="45" t="s">
        <v>929</v>
      </c>
      <c r="J229" s="46" t="s">
        <v>201</v>
      </c>
    </row>
    <row r="230" ht="15.75" customHeight="1">
      <c r="A230" s="37">
        <v>228.0</v>
      </c>
      <c r="B230" s="37" t="s">
        <v>930</v>
      </c>
      <c r="C230" s="47" t="s">
        <v>61</v>
      </c>
      <c r="D230" s="47" t="s">
        <v>170</v>
      </c>
      <c r="E230" s="37" t="s">
        <v>171</v>
      </c>
      <c r="F230" s="47" t="s">
        <v>931</v>
      </c>
      <c r="G230" s="47" t="s">
        <v>932</v>
      </c>
      <c r="H230" s="47" t="s">
        <v>933</v>
      </c>
      <c r="I230" s="47" t="s">
        <v>934</v>
      </c>
      <c r="J230" s="48" t="s">
        <v>201</v>
      </c>
    </row>
    <row r="231" ht="15.75" customHeight="1">
      <c r="A231" s="45">
        <v>229.0</v>
      </c>
      <c r="B231" s="35" t="s">
        <v>935</v>
      </c>
      <c r="C231" s="45" t="s">
        <v>61</v>
      </c>
      <c r="D231" s="45" t="s">
        <v>170</v>
      </c>
      <c r="E231" s="35" t="s">
        <v>171</v>
      </c>
      <c r="F231" s="45" t="s">
        <v>936</v>
      </c>
      <c r="G231" s="45" t="s">
        <v>937</v>
      </c>
      <c r="H231" s="45">
        <v>768791.0</v>
      </c>
      <c r="I231" s="45">
        <v>7181241.0</v>
      </c>
      <c r="J231" s="46" t="s">
        <v>201</v>
      </c>
    </row>
    <row r="232" ht="15.75" customHeight="1">
      <c r="A232" s="37">
        <v>230.0</v>
      </c>
      <c r="B232" s="37" t="s">
        <v>938</v>
      </c>
      <c r="C232" s="47" t="s">
        <v>61</v>
      </c>
      <c r="D232" s="47" t="s">
        <v>170</v>
      </c>
      <c r="E232" s="37" t="s">
        <v>171</v>
      </c>
      <c r="F232" s="47" t="s">
        <v>939</v>
      </c>
      <c r="G232" s="47" t="s">
        <v>940</v>
      </c>
      <c r="H232" s="47" t="s">
        <v>941</v>
      </c>
      <c r="I232" s="47" t="s">
        <v>942</v>
      </c>
      <c r="J232" s="48" t="s">
        <v>201</v>
      </c>
    </row>
    <row r="233" ht="15.75" customHeight="1">
      <c r="A233" s="45">
        <v>231.0</v>
      </c>
      <c r="B233" s="35" t="s">
        <v>943</v>
      </c>
      <c r="C233" s="45" t="s">
        <v>61</v>
      </c>
      <c r="D233" s="45" t="s">
        <v>170</v>
      </c>
      <c r="E233" s="35" t="s">
        <v>171</v>
      </c>
      <c r="F233" s="45" t="s">
        <v>944</v>
      </c>
      <c r="G233" s="45" t="s">
        <v>945</v>
      </c>
      <c r="H233" s="45" t="s">
        <v>946</v>
      </c>
      <c r="I233" s="45" t="s">
        <v>947</v>
      </c>
      <c r="J233" s="46" t="s">
        <v>201</v>
      </c>
    </row>
    <row r="234" ht="15.75" customHeight="1">
      <c r="A234" s="37">
        <v>232.0</v>
      </c>
      <c r="B234" s="37" t="s">
        <v>948</v>
      </c>
      <c r="C234" s="47" t="s">
        <v>61</v>
      </c>
      <c r="D234" s="47" t="s">
        <v>170</v>
      </c>
      <c r="E234" s="37" t="s">
        <v>171</v>
      </c>
      <c r="F234" s="47" t="s">
        <v>949</v>
      </c>
      <c r="G234" s="47" t="s">
        <v>950</v>
      </c>
      <c r="H234" s="47" t="s">
        <v>951</v>
      </c>
      <c r="I234" s="47" t="s">
        <v>952</v>
      </c>
      <c r="J234" s="48" t="s">
        <v>201</v>
      </c>
    </row>
    <row r="235" ht="15.75" customHeight="1">
      <c r="A235" s="45">
        <v>233.0</v>
      </c>
      <c r="B235" s="35" t="s">
        <v>953</v>
      </c>
      <c r="C235" s="45" t="s">
        <v>61</v>
      </c>
      <c r="D235" s="45" t="s">
        <v>170</v>
      </c>
      <c r="E235" s="35" t="s">
        <v>171</v>
      </c>
      <c r="F235" s="45" t="s">
        <v>954</v>
      </c>
      <c r="G235" s="45" t="s">
        <v>955</v>
      </c>
      <c r="H235" s="45" t="s">
        <v>956</v>
      </c>
      <c r="I235" s="45" t="s">
        <v>957</v>
      </c>
      <c r="J235" s="46" t="s">
        <v>201</v>
      </c>
    </row>
    <row r="236" ht="15.75" customHeight="1">
      <c r="A236" s="37">
        <v>234.0</v>
      </c>
      <c r="B236" s="37" t="s">
        <v>958</v>
      </c>
      <c r="C236" s="47" t="s">
        <v>61</v>
      </c>
      <c r="D236" s="47" t="s">
        <v>170</v>
      </c>
      <c r="E236" s="37" t="s">
        <v>171</v>
      </c>
      <c r="F236" s="47" t="s">
        <v>959</v>
      </c>
      <c r="G236" s="47" t="s">
        <v>960</v>
      </c>
      <c r="H236" s="47" t="s">
        <v>961</v>
      </c>
      <c r="I236" s="47" t="s">
        <v>962</v>
      </c>
      <c r="J236" s="48" t="s">
        <v>201</v>
      </c>
    </row>
    <row r="237" ht="15.75" customHeight="1">
      <c r="A237" s="45">
        <v>235.0</v>
      </c>
      <c r="B237" s="35" t="s">
        <v>963</v>
      </c>
      <c r="C237" s="45" t="s">
        <v>61</v>
      </c>
      <c r="D237" s="45" t="s">
        <v>170</v>
      </c>
      <c r="E237" s="35" t="s">
        <v>171</v>
      </c>
      <c r="F237" s="45" t="s">
        <v>964</v>
      </c>
      <c r="G237" s="45" t="s">
        <v>965</v>
      </c>
      <c r="H237" s="45" t="s">
        <v>966</v>
      </c>
      <c r="I237" s="45" t="s">
        <v>967</v>
      </c>
      <c r="J237" s="46" t="s">
        <v>201</v>
      </c>
    </row>
    <row r="238" ht="15.75" customHeight="1">
      <c r="A238" s="37">
        <v>236.0</v>
      </c>
      <c r="B238" s="37" t="s">
        <v>968</v>
      </c>
      <c r="C238" s="47" t="s">
        <v>61</v>
      </c>
      <c r="D238" s="47" t="s">
        <v>170</v>
      </c>
      <c r="E238" s="37" t="s">
        <v>171</v>
      </c>
      <c r="F238" s="47" t="s">
        <v>969</v>
      </c>
      <c r="G238" s="47" t="s">
        <v>852</v>
      </c>
      <c r="H238" s="47">
        <v>769404.0</v>
      </c>
      <c r="I238" s="47">
        <v>7186741.0</v>
      </c>
      <c r="J238" s="48" t="s">
        <v>201</v>
      </c>
    </row>
    <row r="239" ht="15.75" customHeight="1">
      <c r="A239" s="45">
        <v>237.0</v>
      </c>
      <c r="B239" s="35" t="s">
        <v>970</v>
      </c>
      <c r="C239" s="45" t="s">
        <v>61</v>
      </c>
      <c r="D239" s="45" t="s">
        <v>170</v>
      </c>
      <c r="E239" s="35" t="s">
        <v>171</v>
      </c>
      <c r="F239" s="45" t="s">
        <v>971</v>
      </c>
      <c r="G239" s="45" t="s">
        <v>972</v>
      </c>
      <c r="H239" s="45">
        <v>770246.0</v>
      </c>
      <c r="I239" s="45">
        <v>7191066.0</v>
      </c>
      <c r="J239" s="46" t="s">
        <v>201</v>
      </c>
    </row>
    <row r="240" ht="15.75" customHeight="1">
      <c r="A240" s="37">
        <v>238.0</v>
      </c>
      <c r="B240" s="37" t="s">
        <v>973</v>
      </c>
      <c r="C240" s="47" t="s">
        <v>61</v>
      </c>
      <c r="D240" s="47" t="s">
        <v>170</v>
      </c>
      <c r="E240" s="37" t="s">
        <v>171</v>
      </c>
      <c r="F240" s="47" t="s">
        <v>974</v>
      </c>
      <c r="G240" s="47" t="s">
        <v>975</v>
      </c>
      <c r="H240" s="47">
        <v>771610.0</v>
      </c>
      <c r="I240" s="47">
        <v>7190730.0</v>
      </c>
      <c r="J240" s="48" t="s">
        <v>201</v>
      </c>
    </row>
    <row r="241" ht="15.75" customHeight="1">
      <c r="A241" s="45">
        <v>239.0</v>
      </c>
      <c r="B241" s="35" t="s">
        <v>976</v>
      </c>
      <c r="C241" s="45" t="s">
        <v>61</v>
      </c>
      <c r="D241" s="45" t="s">
        <v>170</v>
      </c>
      <c r="E241" s="35" t="s">
        <v>171</v>
      </c>
      <c r="F241" s="45" t="s">
        <v>977</v>
      </c>
      <c r="G241" s="45" t="s">
        <v>975</v>
      </c>
      <c r="H241" s="45">
        <v>771641.0</v>
      </c>
      <c r="I241" s="45">
        <v>7190709.0</v>
      </c>
      <c r="J241" s="46" t="s">
        <v>201</v>
      </c>
    </row>
    <row r="242" ht="15.75" customHeight="1">
      <c r="A242" s="37">
        <v>240.0</v>
      </c>
      <c r="B242" s="37" t="s">
        <v>978</v>
      </c>
      <c r="C242" s="47" t="s">
        <v>61</v>
      </c>
      <c r="D242" s="47" t="s">
        <v>170</v>
      </c>
      <c r="E242" s="37" t="s">
        <v>171</v>
      </c>
      <c r="F242" s="47" t="s">
        <v>936</v>
      </c>
      <c r="G242" s="47" t="s">
        <v>979</v>
      </c>
      <c r="H242" s="47" t="s">
        <v>980</v>
      </c>
      <c r="I242" s="47" t="s">
        <v>981</v>
      </c>
      <c r="J242" s="48" t="s">
        <v>201</v>
      </c>
    </row>
    <row r="243" ht="15.75" customHeight="1">
      <c r="A243" s="45">
        <v>241.0</v>
      </c>
      <c r="B243" s="35" t="s">
        <v>982</v>
      </c>
      <c r="C243" s="45" t="s">
        <v>61</v>
      </c>
      <c r="D243" s="45" t="s">
        <v>170</v>
      </c>
      <c r="E243" s="35" t="s">
        <v>171</v>
      </c>
      <c r="F243" s="45" t="s">
        <v>983</v>
      </c>
      <c r="G243" s="45" t="s">
        <v>907</v>
      </c>
      <c r="H243" s="45">
        <v>771117.0</v>
      </c>
      <c r="I243" s="45">
        <v>7194035.0</v>
      </c>
      <c r="J243" s="46" t="s">
        <v>201</v>
      </c>
    </row>
    <row r="244" ht="15.75" customHeight="1">
      <c r="A244" s="37">
        <v>242.0</v>
      </c>
      <c r="B244" s="37" t="s">
        <v>984</v>
      </c>
      <c r="C244" s="47" t="s">
        <v>61</v>
      </c>
      <c r="D244" s="47" t="s">
        <v>170</v>
      </c>
      <c r="E244" s="37" t="s">
        <v>171</v>
      </c>
      <c r="F244" s="47" t="s">
        <v>985</v>
      </c>
      <c r="G244" s="47" t="s">
        <v>986</v>
      </c>
      <c r="H244" s="47">
        <v>770126.0</v>
      </c>
      <c r="I244" s="47">
        <v>7193408.0</v>
      </c>
      <c r="J244" s="48" t="s">
        <v>201</v>
      </c>
    </row>
    <row r="245" ht="15.75" customHeight="1">
      <c r="A245" s="45">
        <v>243.0</v>
      </c>
      <c r="B245" s="35" t="s">
        <v>987</v>
      </c>
      <c r="C245" s="45" t="s">
        <v>61</v>
      </c>
      <c r="D245" s="45" t="s">
        <v>170</v>
      </c>
      <c r="E245" s="35" t="s">
        <v>171</v>
      </c>
      <c r="F245" s="45" t="s">
        <v>988</v>
      </c>
      <c r="G245" s="45" t="s">
        <v>989</v>
      </c>
      <c r="H245" s="45" t="s">
        <v>990</v>
      </c>
      <c r="I245" s="45" t="s">
        <v>991</v>
      </c>
      <c r="J245" s="46" t="s">
        <v>201</v>
      </c>
    </row>
    <row r="246" ht="15.75" customHeight="1">
      <c r="A246" s="37">
        <v>244.0</v>
      </c>
      <c r="B246" s="37" t="s">
        <v>992</v>
      </c>
      <c r="C246" s="47" t="s">
        <v>61</v>
      </c>
      <c r="D246" s="47" t="s">
        <v>170</v>
      </c>
      <c r="E246" s="37" t="s">
        <v>171</v>
      </c>
      <c r="F246" s="47" t="s">
        <v>993</v>
      </c>
      <c r="G246" s="47" t="s">
        <v>994</v>
      </c>
      <c r="H246" s="47" t="s">
        <v>995</v>
      </c>
      <c r="I246" s="47" t="s">
        <v>996</v>
      </c>
      <c r="J246" s="48" t="s">
        <v>201</v>
      </c>
    </row>
    <row r="247" ht="15.75" customHeight="1">
      <c r="A247" s="45">
        <v>245.0</v>
      </c>
      <c r="B247" s="35" t="s">
        <v>997</v>
      </c>
      <c r="C247" s="45" t="s">
        <v>61</v>
      </c>
      <c r="D247" s="45" t="s">
        <v>170</v>
      </c>
      <c r="E247" s="35" t="s">
        <v>171</v>
      </c>
      <c r="F247" s="45" t="s">
        <v>998</v>
      </c>
      <c r="G247" s="45" t="s">
        <v>999</v>
      </c>
      <c r="H247" s="45" t="s">
        <v>1000</v>
      </c>
      <c r="I247" s="45" t="s">
        <v>1001</v>
      </c>
      <c r="J247" s="46" t="s">
        <v>201</v>
      </c>
    </row>
    <row r="248" ht="15.75" customHeight="1">
      <c r="A248" s="37">
        <v>246.0</v>
      </c>
      <c r="B248" s="37" t="s">
        <v>1002</v>
      </c>
      <c r="C248" s="47" t="s">
        <v>61</v>
      </c>
      <c r="D248" s="47" t="s">
        <v>170</v>
      </c>
      <c r="E248" s="37" t="s">
        <v>171</v>
      </c>
      <c r="F248" s="47" t="s">
        <v>988</v>
      </c>
      <c r="G248" s="47" t="s">
        <v>1003</v>
      </c>
      <c r="H248" s="47" t="s">
        <v>1004</v>
      </c>
      <c r="I248" s="47" t="s">
        <v>1005</v>
      </c>
      <c r="J248" s="48" t="s">
        <v>201</v>
      </c>
    </row>
    <row r="249" ht="15.75" customHeight="1">
      <c r="A249" s="45">
        <v>247.0</v>
      </c>
      <c r="B249" s="35" t="s">
        <v>1006</v>
      </c>
      <c r="C249" s="45" t="s">
        <v>61</v>
      </c>
      <c r="D249" s="45" t="s">
        <v>170</v>
      </c>
      <c r="E249" s="35" t="s">
        <v>171</v>
      </c>
      <c r="F249" s="45" t="s">
        <v>1007</v>
      </c>
      <c r="G249" s="45" t="s">
        <v>1008</v>
      </c>
      <c r="H249" s="45">
        <v>763113.0</v>
      </c>
      <c r="I249" s="45">
        <v>7193948.0</v>
      </c>
      <c r="J249" s="46" t="s">
        <v>201</v>
      </c>
    </row>
    <row r="250" ht="15.75" customHeight="1">
      <c r="A250" s="37">
        <v>248.0</v>
      </c>
      <c r="B250" s="37" t="s">
        <v>1009</v>
      </c>
      <c r="C250" s="47" t="s">
        <v>61</v>
      </c>
      <c r="D250" s="47" t="s">
        <v>170</v>
      </c>
      <c r="E250" s="37" t="s">
        <v>171</v>
      </c>
      <c r="F250" s="47" t="s">
        <v>1010</v>
      </c>
      <c r="G250" s="47" t="s">
        <v>1011</v>
      </c>
      <c r="H250" s="47">
        <v>769319.0</v>
      </c>
      <c r="I250" s="47">
        <v>7200630.0</v>
      </c>
      <c r="J250" s="48" t="s">
        <v>201</v>
      </c>
    </row>
    <row r="251" ht="15.75" customHeight="1">
      <c r="A251" s="45">
        <v>249.0</v>
      </c>
      <c r="B251" s="35" t="s">
        <v>1012</v>
      </c>
      <c r="C251" s="45" t="s">
        <v>61</v>
      </c>
      <c r="D251" s="45" t="s">
        <v>170</v>
      </c>
      <c r="E251" s="35" t="s">
        <v>171</v>
      </c>
      <c r="F251" s="45" t="s">
        <v>1013</v>
      </c>
      <c r="G251" s="45" t="s">
        <v>1014</v>
      </c>
      <c r="H251" s="45">
        <v>772338.0</v>
      </c>
      <c r="I251" s="45">
        <v>7193487.0</v>
      </c>
      <c r="J251" s="46" t="s">
        <v>201</v>
      </c>
    </row>
    <row r="252" ht="15.75" customHeight="1">
      <c r="A252" s="37">
        <v>250.0</v>
      </c>
      <c r="B252" s="37" t="s">
        <v>1015</v>
      </c>
      <c r="C252" s="47" t="s">
        <v>61</v>
      </c>
      <c r="D252" s="47" t="s">
        <v>170</v>
      </c>
      <c r="E252" s="37" t="s">
        <v>171</v>
      </c>
      <c r="F252" s="47" t="s">
        <v>1016</v>
      </c>
      <c r="G252" s="47" t="s">
        <v>1017</v>
      </c>
      <c r="H252" s="47">
        <v>762939.0</v>
      </c>
      <c r="I252" s="47">
        <v>7195059.0</v>
      </c>
      <c r="J252" s="48" t="s">
        <v>201</v>
      </c>
    </row>
    <row r="253" ht="15.75" customHeight="1">
      <c r="A253" s="45">
        <v>251.0</v>
      </c>
      <c r="B253" s="35" t="s">
        <v>1018</v>
      </c>
      <c r="C253" s="45" t="s">
        <v>61</v>
      </c>
      <c r="D253" s="45" t="s">
        <v>170</v>
      </c>
      <c r="E253" s="35" t="s">
        <v>171</v>
      </c>
      <c r="F253" s="45" t="s">
        <v>1019</v>
      </c>
      <c r="G253" s="45" t="s">
        <v>1020</v>
      </c>
      <c r="H253" s="45">
        <v>762864.0</v>
      </c>
      <c r="I253" s="45">
        <v>7194106.0</v>
      </c>
      <c r="J253" s="46" t="s">
        <v>201</v>
      </c>
    </row>
    <row r="254" ht="15.75" customHeight="1">
      <c r="A254" s="37">
        <v>252.0</v>
      </c>
      <c r="B254" s="37" t="s">
        <v>1021</v>
      </c>
      <c r="C254" s="47" t="s">
        <v>61</v>
      </c>
      <c r="D254" s="47" t="s">
        <v>170</v>
      </c>
      <c r="E254" s="37" t="s">
        <v>171</v>
      </c>
      <c r="F254" s="47" t="s">
        <v>1022</v>
      </c>
      <c r="G254" s="47" t="s">
        <v>1023</v>
      </c>
      <c r="H254" s="47">
        <v>763082.0</v>
      </c>
      <c r="I254" s="47">
        <v>7196658.0</v>
      </c>
      <c r="J254" s="48" t="s">
        <v>201</v>
      </c>
    </row>
    <row r="255" ht="15.75" customHeight="1">
      <c r="A255" s="45">
        <v>253.0</v>
      </c>
      <c r="B255" s="35" t="s">
        <v>1024</v>
      </c>
      <c r="C255" s="45" t="s">
        <v>61</v>
      </c>
      <c r="D255" s="45" t="s">
        <v>170</v>
      </c>
      <c r="E255" s="35" t="s">
        <v>171</v>
      </c>
      <c r="F255" s="45" t="s">
        <v>1025</v>
      </c>
      <c r="G255" s="45" t="s">
        <v>1026</v>
      </c>
      <c r="H255" s="45">
        <v>762626.0</v>
      </c>
      <c r="I255" s="45">
        <v>7197683.0</v>
      </c>
      <c r="J255" s="46" t="s">
        <v>201</v>
      </c>
    </row>
    <row r="256" ht="15.75" customHeight="1">
      <c r="A256" s="37">
        <v>254.0</v>
      </c>
      <c r="B256" s="37" t="s">
        <v>1027</v>
      </c>
      <c r="C256" s="47" t="s">
        <v>61</v>
      </c>
      <c r="D256" s="47" t="s">
        <v>170</v>
      </c>
      <c r="E256" s="37" t="s">
        <v>171</v>
      </c>
      <c r="F256" s="47" t="s">
        <v>1028</v>
      </c>
      <c r="G256" s="47" t="s">
        <v>1029</v>
      </c>
      <c r="H256" s="47" t="s">
        <v>1030</v>
      </c>
      <c r="I256" s="47" t="s">
        <v>1031</v>
      </c>
      <c r="J256" s="48" t="s">
        <v>201</v>
      </c>
    </row>
    <row r="257" ht="15.75" customHeight="1">
      <c r="A257" s="45">
        <v>255.0</v>
      </c>
      <c r="B257" s="35" t="s">
        <v>1032</v>
      </c>
      <c r="C257" s="45" t="s">
        <v>61</v>
      </c>
      <c r="D257" s="45" t="s">
        <v>170</v>
      </c>
      <c r="E257" s="35" t="s">
        <v>171</v>
      </c>
      <c r="F257" s="45" t="s">
        <v>1028</v>
      </c>
      <c r="G257" s="45" t="s">
        <v>1033</v>
      </c>
      <c r="H257" s="45" t="s">
        <v>1034</v>
      </c>
      <c r="I257" s="45" t="s">
        <v>1035</v>
      </c>
      <c r="J257" s="46" t="s">
        <v>201</v>
      </c>
    </row>
    <row r="258" ht="15.75" customHeight="1">
      <c r="A258" s="37">
        <v>256.0</v>
      </c>
      <c r="B258" s="37" t="s">
        <v>1036</v>
      </c>
      <c r="C258" s="47" t="s">
        <v>61</v>
      </c>
      <c r="D258" s="47" t="s">
        <v>170</v>
      </c>
      <c r="E258" s="37" t="s">
        <v>171</v>
      </c>
      <c r="F258" s="47" t="s">
        <v>1037</v>
      </c>
      <c r="G258" s="47" t="s">
        <v>1038</v>
      </c>
      <c r="H258" s="47">
        <v>760040.0</v>
      </c>
      <c r="I258" s="47">
        <v>7189851.0</v>
      </c>
      <c r="J258" s="48" t="s">
        <v>201</v>
      </c>
    </row>
    <row r="259" ht="15.75" customHeight="1">
      <c r="A259" s="45">
        <v>257.0</v>
      </c>
      <c r="B259" s="35" t="s">
        <v>1039</v>
      </c>
      <c r="C259" s="45" t="s">
        <v>61</v>
      </c>
      <c r="D259" s="45" t="s">
        <v>170</v>
      </c>
      <c r="E259" s="35" t="s">
        <v>171</v>
      </c>
      <c r="F259" s="45" t="s">
        <v>1040</v>
      </c>
      <c r="G259" s="45" t="s">
        <v>1041</v>
      </c>
      <c r="H259" s="45" t="s">
        <v>1042</v>
      </c>
      <c r="I259" s="45" t="s">
        <v>1043</v>
      </c>
      <c r="J259" s="46" t="s">
        <v>201</v>
      </c>
    </row>
    <row r="260" ht="15.75" customHeight="1">
      <c r="A260" s="37">
        <v>258.0</v>
      </c>
      <c r="B260" s="37" t="s">
        <v>1044</v>
      </c>
      <c r="C260" s="47" t="s">
        <v>61</v>
      </c>
      <c r="D260" s="47" t="s">
        <v>170</v>
      </c>
      <c r="E260" s="37" t="s">
        <v>171</v>
      </c>
      <c r="F260" s="47" t="s">
        <v>1045</v>
      </c>
      <c r="G260" s="47" t="s">
        <v>1046</v>
      </c>
      <c r="H260" s="47" t="s">
        <v>1047</v>
      </c>
      <c r="I260" s="47" t="s">
        <v>1048</v>
      </c>
      <c r="J260" s="48" t="s">
        <v>201</v>
      </c>
    </row>
    <row r="261" ht="15.75" customHeight="1">
      <c r="A261" s="45">
        <v>259.0</v>
      </c>
      <c r="B261" s="35" t="s">
        <v>1049</v>
      </c>
      <c r="C261" s="45" t="s">
        <v>61</v>
      </c>
      <c r="D261" s="45" t="s">
        <v>170</v>
      </c>
      <c r="E261" s="35" t="s">
        <v>171</v>
      </c>
      <c r="F261" s="45" t="s">
        <v>1050</v>
      </c>
      <c r="G261" s="45" t="s">
        <v>1051</v>
      </c>
      <c r="H261" s="45" t="s">
        <v>1052</v>
      </c>
      <c r="I261" s="45" t="s">
        <v>1053</v>
      </c>
      <c r="J261" s="46" t="s">
        <v>201</v>
      </c>
    </row>
    <row r="262" ht="15.75" customHeight="1">
      <c r="A262" s="37">
        <v>260.0</v>
      </c>
      <c r="B262" s="37" t="s">
        <v>1054</v>
      </c>
      <c r="C262" s="47" t="s">
        <v>61</v>
      </c>
      <c r="D262" s="47" t="s">
        <v>170</v>
      </c>
      <c r="E262" s="37" t="s">
        <v>171</v>
      </c>
      <c r="F262" s="47" t="s">
        <v>586</v>
      </c>
      <c r="G262" s="47" t="s">
        <v>1055</v>
      </c>
      <c r="H262" s="47" t="s">
        <v>1056</v>
      </c>
      <c r="I262" s="47" t="s">
        <v>1057</v>
      </c>
      <c r="J262" s="48" t="s">
        <v>201</v>
      </c>
    </row>
    <row r="263" ht="15.75" customHeight="1">
      <c r="A263" s="45">
        <v>261.0</v>
      </c>
      <c r="B263" s="35" t="s">
        <v>1058</v>
      </c>
      <c r="C263" s="45" t="s">
        <v>61</v>
      </c>
      <c r="D263" s="45" t="s">
        <v>170</v>
      </c>
      <c r="E263" s="35" t="s">
        <v>171</v>
      </c>
      <c r="F263" s="45" t="s">
        <v>1059</v>
      </c>
      <c r="G263" s="45" t="s">
        <v>1060</v>
      </c>
      <c r="H263" s="45" t="s">
        <v>1061</v>
      </c>
      <c r="I263" s="45" t="s">
        <v>1062</v>
      </c>
      <c r="J263" s="46" t="s">
        <v>201</v>
      </c>
    </row>
    <row r="264" ht="15.75" customHeight="1">
      <c r="A264" s="37">
        <v>262.0</v>
      </c>
      <c r="B264" s="37" t="s">
        <v>1063</v>
      </c>
      <c r="C264" s="47" t="s">
        <v>61</v>
      </c>
      <c r="D264" s="47" t="s">
        <v>170</v>
      </c>
      <c r="E264" s="37" t="s">
        <v>171</v>
      </c>
      <c r="F264" s="47" t="s">
        <v>1064</v>
      </c>
      <c r="G264" s="47" t="s">
        <v>1065</v>
      </c>
      <c r="H264" s="47" t="s">
        <v>1066</v>
      </c>
      <c r="I264" s="47" t="s">
        <v>1067</v>
      </c>
      <c r="J264" s="48" t="s">
        <v>201</v>
      </c>
    </row>
    <row r="265" ht="15.75" customHeight="1">
      <c r="A265" s="45">
        <v>263.0</v>
      </c>
      <c r="B265" s="35" t="s">
        <v>1068</v>
      </c>
      <c r="C265" s="45" t="s">
        <v>61</v>
      </c>
      <c r="D265" s="45" t="s">
        <v>170</v>
      </c>
      <c r="E265" s="35" t="s">
        <v>171</v>
      </c>
      <c r="F265" s="45" t="s">
        <v>1069</v>
      </c>
      <c r="G265" s="45" t="s">
        <v>1070</v>
      </c>
      <c r="H265" s="45">
        <v>788111.0</v>
      </c>
      <c r="I265" s="45">
        <v>7199595.0</v>
      </c>
      <c r="J265" s="46" t="s">
        <v>201</v>
      </c>
    </row>
    <row r="266" ht="15.75" customHeight="1">
      <c r="A266" s="37">
        <v>264.0</v>
      </c>
      <c r="B266" s="37" t="s">
        <v>1071</v>
      </c>
      <c r="C266" s="47" t="s">
        <v>61</v>
      </c>
      <c r="D266" s="47" t="s">
        <v>170</v>
      </c>
      <c r="E266" s="37" t="s">
        <v>171</v>
      </c>
      <c r="F266" s="47" t="s">
        <v>863</v>
      </c>
      <c r="G266" s="47" t="s">
        <v>1072</v>
      </c>
      <c r="H266" s="47" t="s">
        <v>1073</v>
      </c>
      <c r="I266" s="47" t="s">
        <v>1074</v>
      </c>
      <c r="J266" s="48" t="s">
        <v>201</v>
      </c>
    </row>
    <row r="267" ht="15.75" customHeight="1">
      <c r="A267" s="45">
        <v>265.0</v>
      </c>
      <c r="B267" s="35" t="s">
        <v>1075</v>
      </c>
      <c r="C267" s="45" t="s">
        <v>61</v>
      </c>
      <c r="D267" s="45" t="s">
        <v>170</v>
      </c>
      <c r="E267" s="35" t="s">
        <v>171</v>
      </c>
      <c r="F267" s="45" t="s">
        <v>335</v>
      </c>
      <c r="G267" s="45" t="s">
        <v>1076</v>
      </c>
      <c r="H267" s="45" t="s">
        <v>1077</v>
      </c>
      <c r="I267" s="45" t="s">
        <v>1078</v>
      </c>
      <c r="J267" s="46" t="s">
        <v>201</v>
      </c>
    </row>
    <row r="268" ht="15.75" customHeight="1">
      <c r="A268" s="37">
        <v>266.0</v>
      </c>
      <c r="B268" s="37" t="s">
        <v>1079</v>
      </c>
      <c r="C268" s="47" t="s">
        <v>61</v>
      </c>
      <c r="D268" s="47" t="s">
        <v>170</v>
      </c>
      <c r="E268" s="37" t="s">
        <v>171</v>
      </c>
      <c r="F268" s="47" t="s">
        <v>1080</v>
      </c>
      <c r="G268" s="47" t="s">
        <v>1081</v>
      </c>
      <c r="H268" s="47">
        <v>740855.0</v>
      </c>
      <c r="I268" s="47">
        <v>7128448.0</v>
      </c>
      <c r="J268" s="48" t="s">
        <v>201</v>
      </c>
    </row>
    <row r="269" ht="15.75" customHeight="1">
      <c r="A269" s="45">
        <v>267.0</v>
      </c>
      <c r="B269" s="35" t="s">
        <v>1082</v>
      </c>
      <c r="C269" s="45" t="s">
        <v>61</v>
      </c>
      <c r="D269" s="45" t="s">
        <v>170</v>
      </c>
      <c r="E269" s="35" t="s">
        <v>171</v>
      </c>
      <c r="F269" s="45" t="s">
        <v>335</v>
      </c>
      <c r="G269" s="45" t="s">
        <v>1083</v>
      </c>
      <c r="H269" s="45">
        <v>743274.0</v>
      </c>
      <c r="I269" s="45">
        <v>7137301.0</v>
      </c>
      <c r="J269" s="46" t="s">
        <v>201</v>
      </c>
    </row>
    <row r="270" ht="15.75" customHeight="1">
      <c r="A270" s="37">
        <v>268.0</v>
      </c>
      <c r="B270" s="37" t="s">
        <v>1084</v>
      </c>
      <c r="C270" s="47" t="s">
        <v>61</v>
      </c>
      <c r="D270" s="47" t="s">
        <v>170</v>
      </c>
      <c r="E270" s="37" t="s">
        <v>171</v>
      </c>
      <c r="F270" s="47" t="s">
        <v>1085</v>
      </c>
      <c r="G270" s="47" t="s">
        <v>1086</v>
      </c>
      <c r="H270" s="47">
        <v>737479.0</v>
      </c>
      <c r="I270" s="47">
        <v>7177526.0</v>
      </c>
      <c r="J270" s="48" t="s">
        <v>201</v>
      </c>
    </row>
    <row r="271" ht="15.75" customHeight="1">
      <c r="A271" s="45">
        <v>269.0</v>
      </c>
      <c r="B271" s="35" t="s">
        <v>1087</v>
      </c>
      <c r="C271" s="45" t="s">
        <v>61</v>
      </c>
      <c r="D271" s="45" t="s">
        <v>170</v>
      </c>
      <c r="E271" s="35" t="s">
        <v>171</v>
      </c>
      <c r="F271" s="45" t="s">
        <v>1088</v>
      </c>
      <c r="G271" s="45" t="s">
        <v>1089</v>
      </c>
      <c r="H271" s="45">
        <v>735204.0</v>
      </c>
      <c r="I271" s="45">
        <v>7186645.0</v>
      </c>
      <c r="J271" s="46" t="s">
        <v>201</v>
      </c>
    </row>
    <row r="272" ht="15.75" customHeight="1">
      <c r="A272" s="37">
        <v>270.0</v>
      </c>
      <c r="B272" s="37" t="s">
        <v>1090</v>
      </c>
      <c r="C272" s="47" t="s">
        <v>61</v>
      </c>
      <c r="D272" s="47" t="s">
        <v>170</v>
      </c>
      <c r="E272" s="37" t="s">
        <v>171</v>
      </c>
      <c r="F272" s="47" t="s">
        <v>1091</v>
      </c>
      <c r="G272" s="47" t="s">
        <v>1092</v>
      </c>
      <c r="H272" s="47">
        <v>737960.0</v>
      </c>
      <c r="I272" s="47">
        <v>7143864.0</v>
      </c>
      <c r="J272" s="48" t="s">
        <v>201</v>
      </c>
    </row>
    <row r="273" ht="15.75" customHeight="1">
      <c r="A273" s="45">
        <v>271.0</v>
      </c>
      <c r="B273" s="35" t="s">
        <v>1093</v>
      </c>
      <c r="C273" s="45" t="s">
        <v>61</v>
      </c>
      <c r="D273" s="45" t="s">
        <v>170</v>
      </c>
      <c r="E273" s="35" t="s">
        <v>171</v>
      </c>
      <c r="F273" s="45" t="s">
        <v>1094</v>
      </c>
      <c r="G273" s="45" t="s">
        <v>1095</v>
      </c>
      <c r="H273" s="45">
        <v>738067.0</v>
      </c>
      <c r="I273" s="45">
        <v>7143585.0</v>
      </c>
      <c r="J273" s="46" t="s">
        <v>201</v>
      </c>
    </row>
    <row r="274" ht="15.75" customHeight="1">
      <c r="A274" s="37">
        <v>272.0</v>
      </c>
      <c r="B274" s="37" t="s">
        <v>1096</v>
      </c>
      <c r="C274" s="47" t="s">
        <v>61</v>
      </c>
      <c r="D274" s="47" t="s">
        <v>170</v>
      </c>
      <c r="E274" s="37" t="s">
        <v>171</v>
      </c>
      <c r="F274" s="47" t="s">
        <v>1097</v>
      </c>
      <c r="G274" s="47" t="s">
        <v>1098</v>
      </c>
      <c r="H274" s="47">
        <v>738309.0</v>
      </c>
      <c r="I274" s="47">
        <v>7140009.0</v>
      </c>
      <c r="J274" s="48" t="s">
        <v>201</v>
      </c>
    </row>
    <row r="275" ht="15.75" customHeight="1">
      <c r="A275" s="45">
        <v>273.0</v>
      </c>
      <c r="B275" s="35" t="s">
        <v>1099</v>
      </c>
      <c r="C275" s="45" t="s">
        <v>61</v>
      </c>
      <c r="D275" s="45" t="s">
        <v>170</v>
      </c>
      <c r="E275" s="35" t="s">
        <v>171</v>
      </c>
      <c r="F275" s="45" t="s">
        <v>1100</v>
      </c>
      <c r="G275" s="45" t="s">
        <v>1101</v>
      </c>
      <c r="H275" s="45">
        <v>735125.0</v>
      </c>
      <c r="I275" s="45">
        <v>7139574.0</v>
      </c>
      <c r="J275" s="46" t="s">
        <v>201</v>
      </c>
    </row>
    <row r="276" ht="15.75" customHeight="1">
      <c r="A276" s="37">
        <v>274.0</v>
      </c>
      <c r="B276" s="37" t="s">
        <v>1102</v>
      </c>
      <c r="C276" s="47" t="s">
        <v>61</v>
      </c>
      <c r="D276" s="47" t="s">
        <v>170</v>
      </c>
      <c r="E276" s="37" t="s">
        <v>171</v>
      </c>
      <c r="F276" s="47" t="s">
        <v>1103</v>
      </c>
      <c r="G276" s="47" t="s">
        <v>1104</v>
      </c>
      <c r="H276" s="47">
        <v>723487.0</v>
      </c>
      <c r="I276" s="47">
        <v>7135097.0</v>
      </c>
      <c r="J276" s="48" t="s">
        <v>201</v>
      </c>
    </row>
    <row r="277" ht="15.75" customHeight="1">
      <c r="A277" s="45">
        <v>275.0</v>
      </c>
      <c r="B277" s="35" t="s">
        <v>1105</v>
      </c>
      <c r="C277" s="45" t="s">
        <v>61</v>
      </c>
      <c r="D277" s="45" t="s">
        <v>170</v>
      </c>
      <c r="E277" s="35" t="s">
        <v>171</v>
      </c>
      <c r="F277" s="45" t="s">
        <v>1106</v>
      </c>
      <c r="G277" s="45" t="s">
        <v>1107</v>
      </c>
      <c r="H277" s="45">
        <v>727466.0</v>
      </c>
      <c r="I277" s="45">
        <v>7134875.0</v>
      </c>
      <c r="J277" s="46" t="s">
        <v>201</v>
      </c>
    </row>
    <row r="278" ht="15.75" customHeight="1">
      <c r="A278" s="37">
        <v>276.0</v>
      </c>
      <c r="B278" s="37" t="s">
        <v>1108</v>
      </c>
      <c r="C278" s="47" t="s">
        <v>61</v>
      </c>
      <c r="D278" s="47" t="s">
        <v>170</v>
      </c>
      <c r="E278" s="37" t="s">
        <v>171</v>
      </c>
      <c r="F278" s="47" t="s">
        <v>1109</v>
      </c>
      <c r="G278" s="47" t="s">
        <v>1110</v>
      </c>
      <c r="H278" s="47">
        <v>727557.0</v>
      </c>
      <c r="I278" s="47">
        <v>7135335.0</v>
      </c>
      <c r="J278" s="48" t="s">
        <v>201</v>
      </c>
    </row>
    <row r="279" ht="15.75" customHeight="1">
      <c r="A279" s="45">
        <v>277.0</v>
      </c>
      <c r="B279" s="35" t="s">
        <v>1111</v>
      </c>
      <c r="C279" s="45" t="s">
        <v>61</v>
      </c>
      <c r="D279" s="45" t="s">
        <v>170</v>
      </c>
      <c r="E279" s="35" t="s">
        <v>171</v>
      </c>
      <c r="F279" s="45" t="s">
        <v>1112</v>
      </c>
      <c r="G279" s="45" t="s">
        <v>1113</v>
      </c>
      <c r="H279" s="45">
        <v>728087.0</v>
      </c>
      <c r="I279" s="45">
        <v>7130554.0</v>
      </c>
      <c r="J279" s="46" t="s">
        <v>201</v>
      </c>
    </row>
    <row r="280" ht="15.75" customHeight="1">
      <c r="A280" s="37">
        <v>278.0</v>
      </c>
      <c r="B280" s="37" t="s">
        <v>1114</v>
      </c>
      <c r="C280" s="47" t="s">
        <v>61</v>
      </c>
      <c r="D280" s="47" t="s">
        <v>170</v>
      </c>
      <c r="E280" s="37" t="s">
        <v>171</v>
      </c>
      <c r="F280" s="47" t="s">
        <v>1115</v>
      </c>
      <c r="G280" s="47" t="s">
        <v>1116</v>
      </c>
      <c r="H280" s="47">
        <v>728872.0</v>
      </c>
      <c r="I280" s="47">
        <v>7132449.0</v>
      </c>
      <c r="J280" s="48" t="s">
        <v>201</v>
      </c>
    </row>
    <row r="281" ht="15.75" customHeight="1">
      <c r="A281" s="45">
        <v>279.0</v>
      </c>
      <c r="B281" s="35" t="s">
        <v>1117</v>
      </c>
      <c r="C281" s="45" t="s">
        <v>61</v>
      </c>
      <c r="D281" s="45" t="s">
        <v>170</v>
      </c>
      <c r="E281" s="35" t="s">
        <v>171</v>
      </c>
      <c r="F281" s="45" t="s">
        <v>1118</v>
      </c>
      <c r="G281" s="45" t="s">
        <v>1119</v>
      </c>
      <c r="H281" s="45">
        <v>729236.0</v>
      </c>
      <c r="I281" s="45">
        <v>7132597.0</v>
      </c>
      <c r="J281" s="46" t="s">
        <v>201</v>
      </c>
    </row>
    <row r="282" ht="15.75" customHeight="1">
      <c r="A282" s="37">
        <v>280.0</v>
      </c>
      <c r="B282" s="37" t="s">
        <v>1120</v>
      </c>
      <c r="C282" s="47" t="s">
        <v>61</v>
      </c>
      <c r="D282" s="47" t="s">
        <v>170</v>
      </c>
      <c r="E282" s="37" t="s">
        <v>171</v>
      </c>
      <c r="F282" s="47" t="s">
        <v>1121</v>
      </c>
      <c r="G282" s="47" t="s">
        <v>1122</v>
      </c>
      <c r="H282" s="47">
        <v>729425.0</v>
      </c>
      <c r="I282" s="47">
        <v>7132224.0</v>
      </c>
      <c r="J282" s="48" t="s">
        <v>201</v>
      </c>
    </row>
    <row r="283" ht="15.75" customHeight="1">
      <c r="A283" s="45">
        <v>281.0</v>
      </c>
      <c r="B283" s="35" t="s">
        <v>1123</v>
      </c>
      <c r="C283" s="45" t="s">
        <v>61</v>
      </c>
      <c r="D283" s="45" t="s">
        <v>170</v>
      </c>
      <c r="E283" s="35" t="s">
        <v>171</v>
      </c>
      <c r="F283" s="45" t="s">
        <v>1121</v>
      </c>
      <c r="G283" s="45" t="s">
        <v>1124</v>
      </c>
      <c r="H283" s="45">
        <v>729419.0</v>
      </c>
      <c r="I283" s="45">
        <v>7131916.0</v>
      </c>
      <c r="J283" s="46" t="s">
        <v>201</v>
      </c>
    </row>
    <row r="284" ht="15.75" customHeight="1">
      <c r="A284" s="37">
        <v>282.0</v>
      </c>
      <c r="B284" s="37" t="s">
        <v>1125</v>
      </c>
      <c r="C284" s="47" t="s">
        <v>61</v>
      </c>
      <c r="D284" s="47" t="s">
        <v>170</v>
      </c>
      <c r="E284" s="37" t="s">
        <v>171</v>
      </c>
      <c r="F284" s="47" t="s">
        <v>1126</v>
      </c>
      <c r="G284" s="47" t="s">
        <v>1127</v>
      </c>
      <c r="H284" s="47">
        <v>729728.0</v>
      </c>
      <c r="I284" s="47">
        <v>7133635.0</v>
      </c>
      <c r="J284" s="48" t="s">
        <v>201</v>
      </c>
    </row>
    <row r="285" ht="15.75" customHeight="1">
      <c r="A285" s="45">
        <v>283.0</v>
      </c>
      <c r="B285" s="35" t="s">
        <v>1128</v>
      </c>
      <c r="C285" s="45" t="s">
        <v>61</v>
      </c>
      <c r="D285" s="45" t="s">
        <v>170</v>
      </c>
      <c r="E285" s="35" t="s">
        <v>171</v>
      </c>
      <c r="F285" s="45" t="s">
        <v>1129</v>
      </c>
      <c r="G285" s="45" t="s">
        <v>1130</v>
      </c>
      <c r="H285" s="45">
        <v>729411.0</v>
      </c>
      <c r="I285" s="45">
        <v>7133025.0</v>
      </c>
      <c r="J285" s="46" t="s">
        <v>201</v>
      </c>
    </row>
    <row r="286" ht="15.75" customHeight="1">
      <c r="A286" s="37">
        <v>284.0</v>
      </c>
      <c r="B286" s="37" t="s">
        <v>1131</v>
      </c>
      <c r="C286" s="47" t="s">
        <v>61</v>
      </c>
      <c r="D286" s="47" t="s">
        <v>170</v>
      </c>
      <c r="E286" s="37" t="s">
        <v>171</v>
      </c>
      <c r="F286" s="47" t="s">
        <v>1132</v>
      </c>
      <c r="G286" s="47" t="s">
        <v>1133</v>
      </c>
      <c r="H286" s="47">
        <v>730021.0</v>
      </c>
      <c r="I286" s="47">
        <v>7134461.0</v>
      </c>
      <c r="J286" s="48" t="s">
        <v>201</v>
      </c>
    </row>
    <row r="287" ht="15.75" customHeight="1">
      <c r="A287" s="45">
        <v>285.0</v>
      </c>
      <c r="B287" s="35" t="s">
        <v>1134</v>
      </c>
      <c r="C287" s="45" t="s">
        <v>61</v>
      </c>
      <c r="D287" s="45" t="s">
        <v>170</v>
      </c>
      <c r="E287" s="35" t="s">
        <v>171</v>
      </c>
      <c r="F287" s="45" t="s">
        <v>1135</v>
      </c>
      <c r="G287" s="45" t="s">
        <v>1104</v>
      </c>
      <c r="H287" s="45">
        <v>729640.0</v>
      </c>
      <c r="I287" s="45">
        <v>7134991.0</v>
      </c>
      <c r="J287" s="46" t="s">
        <v>201</v>
      </c>
    </row>
    <row r="288" ht="15.75" customHeight="1">
      <c r="A288" s="37">
        <v>286.0</v>
      </c>
      <c r="B288" s="37" t="s">
        <v>1136</v>
      </c>
      <c r="C288" s="47" t="s">
        <v>61</v>
      </c>
      <c r="D288" s="47" t="s">
        <v>170</v>
      </c>
      <c r="E288" s="37" t="s">
        <v>171</v>
      </c>
      <c r="F288" s="47" t="s">
        <v>1137</v>
      </c>
      <c r="G288" s="47" t="s">
        <v>1138</v>
      </c>
      <c r="H288" s="47">
        <v>729392.0</v>
      </c>
      <c r="I288" s="47">
        <v>7135149.0</v>
      </c>
      <c r="J288" s="48" t="s">
        <v>201</v>
      </c>
    </row>
    <row r="289" ht="15.75" customHeight="1">
      <c r="A289" s="45">
        <v>287.0</v>
      </c>
      <c r="B289" s="35" t="s">
        <v>1139</v>
      </c>
      <c r="C289" s="45" t="s">
        <v>61</v>
      </c>
      <c r="D289" s="45" t="s">
        <v>170</v>
      </c>
      <c r="E289" s="35" t="s">
        <v>171</v>
      </c>
      <c r="F289" s="45" t="s">
        <v>1140</v>
      </c>
      <c r="G289" s="45" t="s">
        <v>1141</v>
      </c>
      <c r="H289" s="45">
        <v>730462.0</v>
      </c>
      <c r="I289" s="45">
        <v>7131067.0</v>
      </c>
      <c r="J289" s="46" t="s">
        <v>201</v>
      </c>
    </row>
    <row r="290" ht="15.75" customHeight="1">
      <c r="A290" s="37">
        <v>288.0</v>
      </c>
      <c r="B290" s="37" t="s">
        <v>1142</v>
      </c>
      <c r="C290" s="47" t="s">
        <v>61</v>
      </c>
      <c r="D290" s="47" t="s">
        <v>170</v>
      </c>
      <c r="E290" s="37" t="s">
        <v>171</v>
      </c>
      <c r="F290" s="47" t="s">
        <v>1143</v>
      </c>
      <c r="G290" s="47" t="s">
        <v>1144</v>
      </c>
      <c r="H290" s="47">
        <v>730912.0</v>
      </c>
      <c r="I290" s="47">
        <v>7131305.0</v>
      </c>
      <c r="J290" s="48" t="s">
        <v>201</v>
      </c>
    </row>
    <row r="291" ht="15.75" customHeight="1">
      <c r="A291" s="45">
        <v>289.0</v>
      </c>
      <c r="B291" s="35" t="s">
        <v>1145</v>
      </c>
      <c r="C291" s="45" t="s">
        <v>61</v>
      </c>
      <c r="D291" s="45" t="s">
        <v>170</v>
      </c>
      <c r="E291" s="35" t="s">
        <v>171</v>
      </c>
      <c r="F291" s="45" t="s">
        <v>1146</v>
      </c>
      <c r="G291" s="45" t="s">
        <v>1147</v>
      </c>
      <c r="H291" s="45">
        <v>730069.0</v>
      </c>
      <c r="I291" s="45">
        <v>7132459.0</v>
      </c>
      <c r="J291" s="46" t="s">
        <v>201</v>
      </c>
    </row>
    <row r="292" ht="15.75" customHeight="1">
      <c r="A292" s="37">
        <v>290.0</v>
      </c>
      <c r="B292" s="37" t="s">
        <v>1148</v>
      </c>
      <c r="C292" s="47" t="s">
        <v>61</v>
      </c>
      <c r="D292" s="47" t="s">
        <v>170</v>
      </c>
      <c r="E292" s="37" t="s">
        <v>171</v>
      </c>
      <c r="F292" s="47" t="s">
        <v>866</v>
      </c>
      <c r="G292" s="47" t="s">
        <v>1149</v>
      </c>
      <c r="H292" s="47">
        <v>732118.0</v>
      </c>
      <c r="I292" s="47">
        <v>7133408.0</v>
      </c>
      <c r="J292" s="48" t="s">
        <v>201</v>
      </c>
    </row>
    <row r="293" ht="15.75" customHeight="1">
      <c r="A293" s="45">
        <v>291.0</v>
      </c>
      <c r="B293" s="35" t="s">
        <v>1150</v>
      </c>
      <c r="C293" s="45" t="s">
        <v>61</v>
      </c>
      <c r="D293" s="45" t="s">
        <v>170</v>
      </c>
      <c r="E293" s="35" t="s">
        <v>171</v>
      </c>
      <c r="F293" s="45" t="s">
        <v>1151</v>
      </c>
      <c r="G293" s="45" t="s">
        <v>1152</v>
      </c>
      <c r="H293" s="45">
        <v>735722.0</v>
      </c>
      <c r="I293" s="45">
        <v>7129403.0</v>
      </c>
      <c r="J293" s="46" t="s">
        <v>201</v>
      </c>
    </row>
    <row r="294" ht="15.75" customHeight="1">
      <c r="A294" s="37">
        <v>292.0</v>
      </c>
      <c r="B294" s="37" t="s">
        <v>1153</v>
      </c>
      <c r="C294" s="47" t="s">
        <v>61</v>
      </c>
      <c r="D294" s="47" t="s">
        <v>170</v>
      </c>
      <c r="E294" s="37" t="s">
        <v>171</v>
      </c>
      <c r="F294" s="47" t="s">
        <v>1154</v>
      </c>
      <c r="G294" s="47" t="s">
        <v>1155</v>
      </c>
      <c r="H294" s="47">
        <v>736356.0</v>
      </c>
      <c r="I294" s="47">
        <v>7129053.0</v>
      </c>
      <c r="J294" s="48" t="s">
        <v>201</v>
      </c>
    </row>
    <row r="295" ht="15.75" customHeight="1">
      <c r="A295" s="45">
        <v>293.0</v>
      </c>
      <c r="B295" s="35" t="s">
        <v>1156</v>
      </c>
      <c r="C295" s="45" t="s">
        <v>61</v>
      </c>
      <c r="D295" s="45" t="s">
        <v>170</v>
      </c>
      <c r="E295" s="35" t="s">
        <v>171</v>
      </c>
      <c r="F295" s="45" t="s">
        <v>237</v>
      </c>
      <c r="G295" s="45" t="s">
        <v>1157</v>
      </c>
      <c r="H295" s="45">
        <v>737007.0</v>
      </c>
      <c r="I295" s="45">
        <v>7131165.0</v>
      </c>
      <c r="J295" s="46" t="s">
        <v>201</v>
      </c>
    </row>
    <row r="296" ht="15.75" customHeight="1">
      <c r="A296" s="37">
        <v>294.0</v>
      </c>
      <c r="B296" s="37" t="s">
        <v>1158</v>
      </c>
      <c r="C296" s="47" t="s">
        <v>61</v>
      </c>
      <c r="D296" s="47" t="s">
        <v>170</v>
      </c>
      <c r="E296" s="37" t="s">
        <v>171</v>
      </c>
      <c r="F296" s="47" t="s">
        <v>1159</v>
      </c>
      <c r="G296" s="47" t="s">
        <v>1160</v>
      </c>
      <c r="H296" s="47">
        <v>737535.0</v>
      </c>
      <c r="I296" s="47">
        <v>7131094.0</v>
      </c>
      <c r="J296" s="48" t="s">
        <v>201</v>
      </c>
    </row>
    <row r="297" ht="15.75" customHeight="1">
      <c r="A297" s="45">
        <v>295.0</v>
      </c>
      <c r="B297" s="35" t="s">
        <v>1161</v>
      </c>
      <c r="C297" s="45" t="s">
        <v>61</v>
      </c>
      <c r="D297" s="45" t="s">
        <v>170</v>
      </c>
      <c r="E297" s="35" t="s">
        <v>171</v>
      </c>
      <c r="F297" s="45" t="s">
        <v>1162</v>
      </c>
      <c r="G297" s="45" t="s">
        <v>1163</v>
      </c>
      <c r="H297" s="45">
        <v>741113.0</v>
      </c>
      <c r="I297" s="45">
        <v>7128874.0</v>
      </c>
      <c r="J297" s="46" t="s">
        <v>201</v>
      </c>
    </row>
    <row r="298" ht="15.75" customHeight="1">
      <c r="A298" s="37">
        <v>296.0</v>
      </c>
      <c r="B298" s="37" t="s">
        <v>1164</v>
      </c>
      <c r="C298" s="47" t="s">
        <v>61</v>
      </c>
      <c r="D298" s="47" t="s">
        <v>170</v>
      </c>
      <c r="E298" s="37" t="s">
        <v>171</v>
      </c>
      <c r="F298" s="47" t="s">
        <v>1080</v>
      </c>
      <c r="G298" s="47" t="s">
        <v>1165</v>
      </c>
      <c r="H298" s="47">
        <v>740862.0</v>
      </c>
      <c r="I298" s="47">
        <v>7128848.0</v>
      </c>
      <c r="J298" s="48" t="s">
        <v>201</v>
      </c>
    </row>
    <row r="299" ht="15.75" customHeight="1">
      <c r="A299" s="45">
        <v>297.0</v>
      </c>
      <c r="B299" s="35" t="s">
        <v>1166</v>
      </c>
      <c r="C299" s="45" t="s">
        <v>61</v>
      </c>
      <c r="D299" s="45" t="s">
        <v>170</v>
      </c>
      <c r="E299" s="35" t="s">
        <v>171</v>
      </c>
      <c r="F299" s="45" t="s">
        <v>1167</v>
      </c>
      <c r="G299" s="45" t="s">
        <v>1168</v>
      </c>
      <c r="H299" s="45">
        <v>741012.0</v>
      </c>
      <c r="I299" s="45">
        <v>7127890.0</v>
      </c>
      <c r="J299" s="46" t="s">
        <v>201</v>
      </c>
    </row>
    <row r="300" ht="15.75" customHeight="1">
      <c r="A300" s="37">
        <v>298.0</v>
      </c>
      <c r="B300" s="37" t="s">
        <v>1169</v>
      </c>
      <c r="C300" s="47" t="s">
        <v>61</v>
      </c>
      <c r="D300" s="47" t="s">
        <v>170</v>
      </c>
      <c r="E300" s="37" t="s">
        <v>171</v>
      </c>
      <c r="F300" s="47" t="s">
        <v>1170</v>
      </c>
      <c r="G300" s="47" t="s">
        <v>1171</v>
      </c>
      <c r="H300" s="47">
        <v>741031.0</v>
      </c>
      <c r="I300" s="47">
        <v>7127428.0</v>
      </c>
      <c r="J300" s="48" t="s">
        <v>201</v>
      </c>
    </row>
    <row r="301" ht="15.75" customHeight="1">
      <c r="A301" s="45">
        <v>299.0</v>
      </c>
      <c r="B301" s="35" t="s">
        <v>1172</v>
      </c>
      <c r="C301" s="45" t="s">
        <v>61</v>
      </c>
      <c r="D301" s="45" t="s">
        <v>170</v>
      </c>
      <c r="E301" s="35" t="s">
        <v>171</v>
      </c>
      <c r="F301" s="45" t="s">
        <v>571</v>
      </c>
      <c r="G301" s="45" t="s">
        <v>1173</v>
      </c>
      <c r="H301" s="45">
        <v>743530.0</v>
      </c>
      <c r="I301" s="45">
        <v>7136096.0</v>
      </c>
      <c r="J301" s="46" t="s">
        <v>201</v>
      </c>
    </row>
    <row r="302" ht="15.75" customHeight="1">
      <c r="A302" s="37">
        <v>300.0</v>
      </c>
      <c r="B302" s="37" t="s">
        <v>1174</v>
      </c>
      <c r="C302" s="47" t="s">
        <v>61</v>
      </c>
      <c r="D302" s="47" t="s">
        <v>170</v>
      </c>
      <c r="E302" s="37" t="s">
        <v>171</v>
      </c>
      <c r="F302" s="47" t="s">
        <v>1175</v>
      </c>
      <c r="G302" s="47" t="s">
        <v>1176</v>
      </c>
      <c r="H302" s="47">
        <v>742840.0</v>
      </c>
      <c r="I302" s="47">
        <v>7137955.0</v>
      </c>
      <c r="J302" s="48" t="s">
        <v>201</v>
      </c>
    </row>
    <row r="303" ht="15.75" customHeight="1">
      <c r="A303" s="45">
        <v>301.0</v>
      </c>
      <c r="B303" s="35" t="s">
        <v>1177</v>
      </c>
      <c r="C303" s="45" t="s">
        <v>61</v>
      </c>
      <c r="D303" s="45" t="s">
        <v>170</v>
      </c>
      <c r="E303" s="35" t="s">
        <v>171</v>
      </c>
      <c r="F303" s="45" t="s">
        <v>1178</v>
      </c>
      <c r="G303" s="45" t="s">
        <v>1179</v>
      </c>
      <c r="H303" s="45">
        <v>742808.0</v>
      </c>
      <c r="I303" s="45">
        <v>7137740.0</v>
      </c>
      <c r="J303" s="46" t="s">
        <v>201</v>
      </c>
    </row>
    <row r="304" ht="15.75" customHeight="1">
      <c r="A304" s="37">
        <v>302.0</v>
      </c>
      <c r="B304" s="37" t="s">
        <v>1180</v>
      </c>
      <c r="C304" s="47" t="s">
        <v>61</v>
      </c>
      <c r="D304" s="47" t="s">
        <v>170</v>
      </c>
      <c r="E304" s="37" t="s">
        <v>171</v>
      </c>
      <c r="F304" s="47" t="s">
        <v>1181</v>
      </c>
      <c r="G304" s="47" t="s">
        <v>1101</v>
      </c>
      <c r="H304" s="47">
        <v>740723.0</v>
      </c>
      <c r="I304" s="47">
        <v>7139472.0</v>
      </c>
      <c r="J304" s="48" t="s">
        <v>201</v>
      </c>
    </row>
    <row r="305" ht="15.75" customHeight="1">
      <c r="A305" s="45">
        <v>303.0</v>
      </c>
      <c r="B305" s="35" t="s">
        <v>1182</v>
      </c>
      <c r="C305" s="45" t="s">
        <v>61</v>
      </c>
      <c r="D305" s="45" t="s">
        <v>170</v>
      </c>
      <c r="E305" s="35" t="s">
        <v>171</v>
      </c>
      <c r="F305" s="45" t="s">
        <v>1183</v>
      </c>
      <c r="G305" s="45" t="s">
        <v>1184</v>
      </c>
      <c r="H305" s="45">
        <v>741937.0</v>
      </c>
      <c r="I305" s="45">
        <v>7138834.0</v>
      </c>
      <c r="J305" s="46" t="s">
        <v>201</v>
      </c>
    </row>
    <row r="306" ht="15.75" customHeight="1">
      <c r="A306" s="37">
        <v>304.0</v>
      </c>
      <c r="B306" s="37" t="s">
        <v>1185</v>
      </c>
      <c r="C306" s="47" t="s">
        <v>61</v>
      </c>
      <c r="D306" s="47" t="s">
        <v>170</v>
      </c>
      <c r="E306" s="37" t="s">
        <v>171</v>
      </c>
      <c r="F306" s="47" t="s">
        <v>1186</v>
      </c>
      <c r="G306" s="47" t="s">
        <v>1187</v>
      </c>
      <c r="H306" s="47">
        <v>742223.0</v>
      </c>
      <c r="I306" s="47">
        <v>7140769.0</v>
      </c>
      <c r="J306" s="48" t="s">
        <v>201</v>
      </c>
    </row>
    <row r="307" ht="15.75" customHeight="1">
      <c r="A307" s="45">
        <v>305.0</v>
      </c>
      <c r="B307" s="35" t="s">
        <v>1188</v>
      </c>
      <c r="C307" s="45" t="s">
        <v>61</v>
      </c>
      <c r="D307" s="45" t="s">
        <v>170</v>
      </c>
      <c r="E307" s="35" t="s">
        <v>171</v>
      </c>
      <c r="F307" s="45" t="s">
        <v>180</v>
      </c>
      <c r="G307" s="45" t="s">
        <v>1189</v>
      </c>
      <c r="H307" s="45">
        <v>739709.0</v>
      </c>
      <c r="I307" s="45">
        <v>7141954.0</v>
      </c>
      <c r="J307" s="46" t="s">
        <v>201</v>
      </c>
    </row>
    <row r="308" ht="15.75" customHeight="1">
      <c r="A308" s="37">
        <v>306.0</v>
      </c>
      <c r="B308" s="37" t="s">
        <v>1190</v>
      </c>
      <c r="C308" s="47" t="s">
        <v>61</v>
      </c>
      <c r="D308" s="47" t="s">
        <v>170</v>
      </c>
      <c r="E308" s="37" t="s">
        <v>171</v>
      </c>
      <c r="F308" s="47" t="s">
        <v>1191</v>
      </c>
      <c r="G308" s="47" t="s">
        <v>1192</v>
      </c>
      <c r="H308" s="47">
        <v>738623.0</v>
      </c>
      <c r="I308" s="47">
        <v>7143513.0</v>
      </c>
      <c r="J308" s="48" t="s">
        <v>201</v>
      </c>
    </row>
    <row r="309" ht="15.75" customHeight="1">
      <c r="A309" s="45">
        <v>307.0</v>
      </c>
      <c r="B309" s="35" t="s">
        <v>1193</v>
      </c>
      <c r="C309" s="45" t="s">
        <v>61</v>
      </c>
      <c r="D309" s="45" t="s">
        <v>170</v>
      </c>
      <c r="E309" s="35" t="s">
        <v>171</v>
      </c>
      <c r="F309" s="45" t="s">
        <v>1194</v>
      </c>
      <c r="G309" s="45" t="s">
        <v>1195</v>
      </c>
      <c r="H309" s="45">
        <v>727297.0</v>
      </c>
      <c r="I309" s="45">
        <v>7147715.0</v>
      </c>
      <c r="J309" s="46" t="s">
        <v>201</v>
      </c>
    </row>
    <row r="310" ht="15.75" customHeight="1">
      <c r="A310" s="37">
        <v>308.0</v>
      </c>
      <c r="B310" s="37" t="s">
        <v>1196</v>
      </c>
      <c r="C310" s="47" t="s">
        <v>61</v>
      </c>
      <c r="D310" s="47" t="s">
        <v>170</v>
      </c>
      <c r="E310" s="37" t="s">
        <v>171</v>
      </c>
      <c r="F310" s="47" t="s">
        <v>1197</v>
      </c>
      <c r="G310" s="47" t="s">
        <v>1198</v>
      </c>
      <c r="H310" s="47">
        <v>727130.0</v>
      </c>
      <c r="I310" s="47">
        <v>7147687.0</v>
      </c>
      <c r="J310" s="48" t="s">
        <v>201</v>
      </c>
    </row>
    <row r="311" ht="15.75" customHeight="1">
      <c r="A311" s="45">
        <v>309.0</v>
      </c>
      <c r="B311" s="35" t="s">
        <v>1199</v>
      </c>
      <c r="C311" s="45" t="s">
        <v>61</v>
      </c>
      <c r="D311" s="45" t="s">
        <v>170</v>
      </c>
      <c r="E311" s="35" t="s">
        <v>171</v>
      </c>
      <c r="F311" s="45" t="s">
        <v>1200</v>
      </c>
      <c r="G311" s="45" t="s">
        <v>1201</v>
      </c>
      <c r="H311" s="45">
        <v>725804.0</v>
      </c>
      <c r="I311" s="45">
        <v>7146787.0</v>
      </c>
      <c r="J311" s="46" t="s">
        <v>201</v>
      </c>
    </row>
    <row r="312" ht="15.75" customHeight="1">
      <c r="A312" s="37">
        <v>310.0</v>
      </c>
      <c r="B312" s="37" t="s">
        <v>1202</v>
      </c>
      <c r="C312" s="47" t="s">
        <v>61</v>
      </c>
      <c r="D312" s="47" t="s">
        <v>170</v>
      </c>
      <c r="E312" s="37" t="s">
        <v>171</v>
      </c>
      <c r="F312" s="47" t="s">
        <v>857</v>
      </c>
      <c r="G312" s="47" t="s">
        <v>1203</v>
      </c>
      <c r="H312" s="47">
        <v>728582.0</v>
      </c>
      <c r="I312" s="47">
        <v>7144615.0</v>
      </c>
      <c r="J312" s="48" t="s">
        <v>201</v>
      </c>
    </row>
    <row r="313" ht="15.75" customHeight="1">
      <c r="A313" s="45">
        <v>311.0</v>
      </c>
      <c r="B313" s="35" t="s">
        <v>1204</v>
      </c>
      <c r="C313" s="45" t="s">
        <v>61</v>
      </c>
      <c r="D313" s="45" t="s">
        <v>170</v>
      </c>
      <c r="E313" s="35" t="s">
        <v>171</v>
      </c>
      <c r="F313" s="45" t="s">
        <v>1205</v>
      </c>
      <c r="G313" s="45" t="s">
        <v>1092</v>
      </c>
      <c r="H313" s="45">
        <v>727429.0</v>
      </c>
      <c r="I313" s="45">
        <v>7144050.0</v>
      </c>
      <c r="J313" s="46" t="s">
        <v>201</v>
      </c>
    </row>
    <row r="314" ht="15.75" customHeight="1">
      <c r="A314" s="37">
        <v>312.0</v>
      </c>
      <c r="B314" s="37" t="s">
        <v>1206</v>
      </c>
      <c r="C314" s="47" t="s">
        <v>61</v>
      </c>
      <c r="D314" s="47" t="s">
        <v>170</v>
      </c>
      <c r="E314" s="37" t="s">
        <v>171</v>
      </c>
      <c r="F314" s="47" t="s">
        <v>1207</v>
      </c>
      <c r="G314" s="47" t="s">
        <v>1208</v>
      </c>
      <c r="H314" s="47">
        <v>727176.0</v>
      </c>
      <c r="I314" s="47">
        <v>7143900.0</v>
      </c>
      <c r="J314" s="48" t="s">
        <v>201</v>
      </c>
    </row>
    <row r="315" ht="15.75" customHeight="1">
      <c r="A315" s="45">
        <v>313.0</v>
      </c>
      <c r="B315" s="35" t="s">
        <v>1209</v>
      </c>
      <c r="C315" s="45" t="s">
        <v>61</v>
      </c>
      <c r="D315" s="45" t="s">
        <v>170</v>
      </c>
      <c r="E315" s="35" t="s">
        <v>171</v>
      </c>
      <c r="F315" s="45" t="s">
        <v>1210</v>
      </c>
      <c r="G315" s="45" t="s">
        <v>1211</v>
      </c>
      <c r="H315" s="45">
        <v>725397.0</v>
      </c>
      <c r="I315" s="45">
        <v>7142545.0</v>
      </c>
      <c r="J315" s="46" t="s">
        <v>201</v>
      </c>
    </row>
    <row r="316" ht="15.75" customHeight="1">
      <c r="A316" s="37">
        <v>314.0</v>
      </c>
      <c r="B316" s="37" t="s">
        <v>1212</v>
      </c>
      <c r="C316" s="47" t="s">
        <v>61</v>
      </c>
      <c r="D316" s="47" t="s">
        <v>170</v>
      </c>
      <c r="E316" s="37" t="s">
        <v>171</v>
      </c>
      <c r="F316" s="47" t="s">
        <v>1213</v>
      </c>
      <c r="G316" s="47" t="s">
        <v>1214</v>
      </c>
      <c r="H316" s="47">
        <v>725201.0</v>
      </c>
      <c r="I316" s="47">
        <v>7142487.0</v>
      </c>
      <c r="J316" s="48" t="s">
        <v>201</v>
      </c>
    </row>
    <row r="317" ht="15.75" customHeight="1">
      <c r="A317" s="45">
        <v>315.0</v>
      </c>
      <c r="B317" s="35" t="s">
        <v>1215</v>
      </c>
      <c r="C317" s="45" t="s">
        <v>61</v>
      </c>
      <c r="D317" s="45" t="s">
        <v>170</v>
      </c>
      <c r="E317" s="35" t="s">
        <v>171</v>
      </c>
      <c r="F317" s="45" t="s">
        <v>922</v>
      </c>
      <c r="G317" s="45" t="s">
        <v>1216</v>
      </c>
      <c r="H317" s="45">
        <v>728854.0</v>
      </c>
      <c r="I317" s="45">
        <v>7142670.0</v>
      </c>
      <c r="J317" s="46" t="s">
        <v>201</v>
      </c>
    </row>
    <row r="318" ht="15.75" customHeight="1">
      <c r="A318" s="37">
        <v>316.0</v>
      </c>
      <c r="B318" s="37" t="s">
        <v>1217</v>
      </c>
      <c r="C318" s="47" t="s">
        <v>61</v>
      </c>
      <c r="D318" s="47" t="s">
        <v>170</v>
      </c>
      <c r="E318" s="37" t="s">
        <v>171</v>
      </c>
      <c r="F318" s="47" t="s">
        <v>1218</v>
      </c>
      <c r="G318" s="47" t="s">
        <v>1219</v>
      </c>
      <c r="H318" s="47">
        <v>728932.0</v>
      </c>
      <c r="I318" s="47">
        <v>7142330.0</v>
      </c>
      <c r="J318" s="48" t="s">
        <v>201</v>
      </c>
    </row>
    <row r="319" ht="15.75" customHeight="1">
      <c r="A319" s="45">
        <v>317.0</v>
      </c>
      <c r="B319" s="35" t="s">
        <v>1220</v>
      </c>
      <c r="C319" s="45" t="s">
        <v>61</v>
      </c>
      <c r="D319" s="45" t="s">
        <v>170</v>
      </c>
      <c r="E319" s="35" t="s">
        <v>171</v>
      </c>
      <c r="F319" s="45" t="s">
        <v>1221</v>
      </c>
      <c r="G319" s="45" t="s">
        <v>1222</v>
      </c>
      <c r="H319" s="45">
        <v>728174.0</v>
      </c>
      <c r="I319" s="45">
        <v>7142005.0</v>
      </c>
      <c r="J319" s="46" t="s">
        <v>201</v>
      </c>
    </row>
    <row r="320" ht="15.75" customHeight="1">
      <c r="A320" s="37">
        <v>318.0</v>
      </c>
      <c r="B320" s="37" t="s">
        <v>1223</v>
      </c>
      <c r="C320" s="47" t="s">
        <v>61</v>
      </c>
      <c r="D320" s="47" t="s">
        <v>170</v>
      </c>
      <c r="E320" s="37" t="s">
        <v>171</v>
      </c>
      <c r="F320" s="47" t="s">
        <v>1224</v>
      </c>
      <c r="G320" s="47" t="s">
        <v>1225</v>
      </c>
      <c r="H320" s="47">
        <v>728635.0</v>
      </c>
      <c r="I320" s="47">
        <v>7141258.0</v>
      </c>
      <c r="J320" s="48" t="s">
        <v>201</v>
      </c>
    </row>
    <row r="321" ht="15.75" customHeight="1">
      <c r="A321" s="45">
        <v>319.0</v>
      </c>
      <c r="B321" s="35" t="s">
        <v>1226</v>
      </c>
      <c r="C321" s="45" t="s">
        <v>61</v>
      </c>
      <c r="D321" s="45" t="s">
        <v>170</v>
      </c>
      <c r="E321" s="35" t="s">
        <v>171</v>
      </c>
      <c r="F321" s="45" t="s">
        <v>849</v>
      </c>
      <c r="G321" s="45" t="s">
        <v>1227</v>
      </c>
      <c r="H321" s="45">
        <v>728074.0</v>
      </c>
      <c r="I321" s="45">
        <v>7141052.0</v>
      </c>
      <c r="J321" s="46" t="s">
        <v>201</v>
      </c>
    </row>
    <row r="322" ht="15.75" customHeight="1">
      <c r="A322" s="37">
        <v>320.0</v>
      </c>
      <c r="B322" s="37" t="s">
        <v>1228</v>
      </c>
      <c r="C322" s="47" t="s">
        <v>61</v>
      </c>
      <c r="D322" s="47" t="s">
        <v>170</v>
      </c>
      <c r="E322" s="37" t="s">
        <v>171</v>
      </c>
      <c r="F322" s="47" t="s">
        <v>840</v>
      </c>
      <c r="G322" s="47" t="s">
        <v>1229</v>
      </c>
      <c r="H322" s="47">
        <v>727902.0</v>
      </c>
      <c r="I322" s="47">
        <v>7139177.0</v>
      </c>
      <c r="J322" s="48" t="s">
        <v>201</v>
      </c>
    </row>
    <row r="323" ht="15.75" customHeight="1">
      <c r="A323" s="45">
        <v>321.0</v>
      </c>
      <c r="B323" s="35" t="s">
        <v>1230</v>
      </c>
      <c r="C323" s="45" t="s">
        <v>61</v>
      </c>
      <c r="D323" s="45" t="s">
        <v>170</v>
      </c>
      <c r="E323" s="35" t="s">
        <v>171</v>
      </c>
      <c r="F323" s="45" t="s">
        <v>1231</v>
      </c>
      <c r="G323" s="45" t="s">
        <v>1232</v>
      </c>
      <c r="H323" s="45">
        <v>728000.0</v>
      </c>
      <c r="I323" s="45">
        <v>7140007.0</v>
      </c>
      <c r="J323" s="46" t="s">
        <v>201</v>
      </c>
    </row>
    <row r="324" ht="15.75" customHeight="1">
      <c r="A324" s="37">
        <v>322.0</v>
      </c>
      <c r="B324" s="37" t="s">
        <v>1233</v>
      </c>
      <c r="C324" s="47" t="s">
        <v>61</v>
      </c>
      <c r="D324" s="47" t="s">
        <v>170</v>
      </c>
      <c r="E324" s="37" t="s">
        <v>171</v>
      </c>
      <c r="F324" s="47" t="s">
        <v>854</v>
      </c>
      <c r="G324" s="47" t="s">
        <v>1234</v>
      </c>
      <c r="H324" s="47">
        <v>727828.0</v>
      </c>
      <c r="I324" s="47">
        <v>7139733.0</v>
      </c>
      <c r="J324" s="48" t="s">
        <v>201</v>
      </c>
    </row>
    <row r="325" ht="15.75" customHeight="1">
      <c r="A325" s="45">
        <v>323.0</v>
      </c>
      <c r="B325" s="35" t="s">
        <v>1235</v>
      </c>
      <c r="C325" s="45" t="s">
        <v>61</v>
      </c>
      <c r="D325" s="45" t="s">
        <v>170</v>
      </c>
      <c r="E325" s="35" t="s">
        <v>171</v>
      </c>
      <c r="F325" s="45" t="s">
        <v>1236</v>
      </c>
      <c r="G325" s="45" t="s">
        <v>1237</v>
      </c>
      <c r="H325" s="45">
        <v>726717.0</v>
      </c>
      <c r="I325" s="45">
        <v>7139875.0</v>
      </c>
      <c r="J325" s="46" t="s">
        <v>201</v>
      </c>
    </row>
    <row r="326" ht="15.75" customHeight="1">
      <c r="A326" s="37">
        <v>324.0</v>
      </c>
      <c r="B326" s="37" t="s">
        <v>1238</v>
      </c>
      <c r="C326" s="47" t="s">
        <v>61</v>
      </c>
      <c r="D326" s="47" t="s">
        <v>170</v>
      </c>
      <c r="E326" s="37" t="s">
        <v>171</v>
      </c>
      <c r="F326" s="47" t="s">
        <v>1205</v>
      </c>
      <c r="G326" s="47" t="s">
        <v>1239</v>
      </c>
      <c r="H326" s="47">
        <v>727341.0</v>
      </c>
      <c r="I326" s="47">
        <v>7138941.0</v>
      </c>
      <c r="J326" s="48" t="s">
        <v>201</v>
      </c>
    </row>
    <row r="327" ht="15.75" customHeight="1">
      <c r="A327" s="45">
        <v>325.0</v>
      </c>
      <c r="B327" s="35" t="s">
        <v>1240</v>
      </c>
      <c r="C327" s="45" t="s">
        <v>61</v>
      </c>
      <c r="D327" s="45" t="s">
        <v>170</v>
      </c>
      <c r="E327" s="35" t="s">
        <v>171</v>
      </c>
      <c r="F327" s="45" t="s">
        <v>1241</v>
      </c>
      <c r="G327" s="45" t="s">
        <v>1242</v>
      </c>
      <c r="H327" s="45">
        <v>729143.0</v>
      </c>
      <c r="I327" s="45">
        <v>7138448.0</v>
      </c>
      <c r="J327" s="46" t="s">
        <v>201</v>
      </c>
    </row>
    <row r="328" ht="15.75" customHeight="1">
      <c r="A328" s="37">
        <v>326.0</v>
      </c>
      <c r="B328" s="37" t="s">
        <v>1243</v>
      </c>
      <c r="C328" s="47" t="s">
        <v>61</v>
      </c>
      <c r="D328" s="47" t="s">
        <v>170</v>
      </c>
      <c r="E328" s="37" t="s">
        <v>171</v>
      </c>
      <c r="F328" s="47" t="s">
        <v>1132</v>
      </c>
      <c r="G328" s="47" t="s">
        <v>1232</v>
      </c>
      <c r="H328" s="47">
        <v>730117.0</v>
      </c>
      <c r="I328" s="47">
        <v>7139970.0</v>
      </c>
      <c r="J328" s="48" t="s">
        <v>201</v>
      </c>
    </row>
    <row r="329" ht="15.75" customHeight="1">
      <c r="A329" s="45">
        <v>327.0</v>
      </c>
      <c r="B329" s="35" t="s">
        <v>1244</v>
      </c>
      <c r="C329" s="45" t="s">
        <v>61</v>
      </c>
      <c r="D329" s="45" t="s">
        <v>170</v>
      </c>
      <c r="E329" s="35" t="s">
        <v>171</v>
      </c>
      <c r="F329" s="45" t="s">
        <v>1245</v>
      </c>
      <c r="G329" s="45" t="s">
        <v>1246</v>
      </c>
      <c r="H329" s="45">
        <v>723255.0</v>
      </c>
      <c r="I329" s="45">
        <v>7131284.0</v>
      </c>
      <c r="J329" s="46" t="s">
        <v>201</v>
      </c>
    </row>
    <row r="330" ht="15.75" customHeight="1">
      <c r="A330" s="37">
        <v>328.0</v>
      </c>
      <c r="B330" s="37" t="s">
        <v>1247</v>
      </c>
      <c r="C330" s="47" t="s">
        <v>61</v>
      </c>
      <c r="D330" s="47" t="s">
        <v>170</v>
      </c>
      <c r="E330" s="37" t="s">
        <v>171</v>
      </c>
      <c r="F330" s="47" t="s">
        <v>1248</v>
      </c>
      <c r="G330" s="47" t="s">
        <v>1127</v>
      </c>
      <c r="H330" s="47">
        <v>722880.0</v>
      </c>
      <c r="I330" s="47">
        <v>7133753.0</v>
      </c>
      <c r="J330" s="48" t="s">
        <v>201</v>
      </c>
    </row>
    <row r="331" ht="15.75" customHeight="1">
      <c r="A331" s="45">
        <v>329.0</v>
      </c>
      <c r="B331" s="35" t="s">
        <v>1249</v>
      </c>
      <c r="C331" s="45" t="s">
        <v>61</v>
      </c>
      <c r="D331" s="45" t="s">
        <v>170</v>
      </c>
      <c r="E331" s="35" t="s">
        <v>171</v>
      </c>
      <c r="F331" s="45" t="s">
        <v>1250</v>
      </c>
      <c r="G331" s="45" t="s">
        <v>1251</v>
      </c>
      <c r="H331" s="45" t="s">
        <v>1252</v>
      </c>
      <c r="I331" s="45" t="s">
        <v>1253</v>
      </c>
      <c r="J331" s="46" t="s">
        <v>201</v>
      </c>
    </row>
    <row r="332" ht="15.75" customHeight="1">
      <c r="A332" s="37">
        <v>330.0</v>
      </c>
      <c r="B332" s="37" t="s">
        <v>1254</v>
      </c>
      <c r="C332" s="47" t="s">
        <v>61</v>
      </c>
      <c r="D332" s="47" t="s">
        <v>170</v>
      </c>
      <c r="E332" s="37" t="s">
        <v>171</v>
      </c>
      <c r="F332" s="47" t="s">
        <v>1255</v>
      </c>
      <c r="G332" s="47" t="s">
        <v>1256</v>
      </c>
      <c r="H332" s="47" t="s">
        <v>1257</v>
      </c>
      <c r="I332" s="47" t="s">
        <v>1258</v>
      </c>
      <c r="J332" s="48" t="s">
        <v>201</v>
      </c>
    </row>
    <row r="333" ht="15.75" customHeight="1">
      <c r="A333" s="45">
        <v>331.0</v>
      </c>
      <c r="B333" s="35" t="s">
        <v>1259</v>
      </c>
      <c r="C333" s="45" t="s">
        <v>61</v>
      </c>
      <c r="D333" s="45" t="s">
        <v>170</v>
      </c>
      <c r="E333" s="35" t="s">
        <v>171</v>
      </c>
      <c r="F333" s="45" t="s">
        <v>1260</v>
      </c>
      <c r="G333" s="45" t="s">
        <v>1261</v>
      </c>
      <c r="H333" s="45">
        <v>746715.0</v>
      </c>
      <c r="I333" s="45">
        <v>7142564.0</v>
      </c>
      <c r="J333" s="46" t="s">
        <v>201</v>
      </c>
    </row>
    <row r="334" ht="15.75" customHeight="1">
      <c r="A334" s="37">
        <v>332.0</v>
      </c>
      <c r="B334" s="37" t="s">
        <v>1262</v>
      </c>
      <c r="C334" s="47" t="s">
        <v>61</v>
      </c>
      <c r="D334" s="47" t="s">
        <v>170</v>
      </c>
      <c r="E334" s="37" t="s">
        <v>171</v>
      </c>
      <c r="F334" s="47" t="s">
        <v>1263</v>
      </c>
      <c r="G334" s="47" t="s">
        <v>1264</v>
      </c>
      <c r="H334" s="47">
        <v>730921.0</v>
      </c>
      <c r="I334" s="47">
        <v>7176622.0</v>
      </c>
      <c r="J334" s="48" t="s">
        <v>201</v>
      </c>
    </row>
    <row r="335" ht="15.75" customHeight="1">
      <c r="A335" s="45">
        <v>333.0</v>
      </c>
      <c r="B335" s="35" t="s">
        <v>1265</v>
      </c>
      <c r="C335" s="45" t="s">
        <v>61</v>
      </c>
      <c r="D335" s="45" t="s">
        <v>170</v>
      </c>
      <c r="E335" s="35" t="s">
        <v>171</v>
      </c>
      <c r="F335" s="45" t="s">
        <v>1266</v>
      </c>
      <c r="G335" s="45" t="s">
        <v>1267</v>
      </c>
      <c r="H335" s="45">
        <v>732638.0</v>
      </c>
      <c r="I335" s="45">
        <v>7175730.0</v>
      </c>
      <c r="J335" s="46" t="s">
        <v>201</v>
      </c>
    </row>
    <row r="336" ht="15.75" customHeight="1">
      <c r="A336" s="37">
        <v>334.0</v>
      </c>
      <c r="B336" s="37" t="s">
        <v>1268</v>
      </c>
      <c r="C336" s="47" t="s">
        <v>61</v>
      </c>
      <c r="D336" s="47" t="s">
        <v>170</v>
      </c>
      <c r="E336" s="37" t="s">
        <v>171</v>
      </c>
      <c r="F336" s="47" t="s">
        <v>1269</v>
      </c>
      <c r="G336" s="47" t="s">
        <v>1270</v>
      </c>
      <c r="H336" s="47">
        <v>724975.0</v>
      </c>
      <c r="I336" s="47">
        <v>7180202.0</v>
      </c>
      <c r="J336" s="48" t="s">
        <v>201</v>
      </c>
    </row>
    <row r="337" ht="15.75" customHeight="1">
      <c r="A337" s="45">
        <v>335.0</v>
      </c>
      <c r="B337" s="35" t="s">
        <v>1271</v>
      </c>
      <c r="C337" s="45" t="s">
        <v>61</v>
      </c>
      <c r="D337" s="45" t="s">
        <v>170</v>
      </c>
      <c r="E337" s="35" t="s">
        <v>171</v>
      </c>
      <c r="F337" s="45" t="s">
        <v>1272</v>
      </c>
      <c r="G337" s="45" t="s">
        <v>1273</v>
      </c>
      <c r="H337" s="45">
        <v>732136.0</v>
      </c>
      <c r="I337" s="45">
        <v>7175800.0</v>
      </c>
      <c r="J337" s="46" t="s">
        <v>201</v>
      </c>
    </row>
    <row r="338" ht="15.75" customHeight="1">
      <c r="A338" s="37">
        <v>336.0</v>
      </c>
      <c r="B338" s="37" t="s">
        <v>1274</v>
      </c>
      <c r="C338" s="47" t="s">
        <v>61</v>
      </c>
      <c r="D338" s="47" t="s">
        <v>170</v>
      </c>
      <c r="E338" s="37" t="s">
        <v>171</v>
      </c>
      <c r="F338" s="47" t="s">
        <v>1275</v>
      </c>
      <c r="G338" s="47" t="s">
        <v>1276</v>
      </c>
      <c r="H338" s="47">
        <v>729798.0</v>
      </c>
      <c r="I338" s="47">
        <v>7177903.0</v>
      </c>
      <c r="J338" s="48" t="s">
        <v>201</v>
      </c>
    </row>
    <row r="339" ht="15.75" customHeight="1">
      <c r="A339" s="45">
        <v>337.0</v>
      </c>
      <c r="B339" s="35" t="s">
        <v>1277</v>
      </c>
      <c r="C339" s="45" t="s">
        <v>61</v>
      </c>
      <c r="D339" s="45" t="s">
        <v>170</v>
      </c>
      <c r="E339" s="35" t="s">
        <v>171</v>
      </c>
      <c r="F339" s="45" t="s">
        <v>1115</v>
      </c>
      <c r="G339" s="45" t="s">
        <v>1278</v>
      </c>
      <c r="H339" s="45">
        <v>729669.0</v>
      </c>
      <c r="I339" s="45">
        <v>7178552.0</v>
      </c>
      <c r="J339" s="46" t="s">
        <v>201</v>
      </c>
    </row>
    <row r="340" ht="15.75" customHeight="1">
      <c r="A340" s="37">
        <v>338.0</v>
      </c>
      <c r="B340" s="37" t="s">
        <v>1279</v>
      </c>
      <c r="C340" s="47" t="s">
        <v>61</v>
      </c>
      <c r="D340" s="47" t="s">
        <v>170</v>
      </c>
      <c r="E340" s="37" t="s">
        <v>171</v>
      </c>
      <c r="F340" s="47" t="s">
        <v>1280</v>
      </c>
      <c r="G340" s="47" t="s">
        <v>1281</v>
      </c>
      <c r="H340" s="47">
        <v>732717.0</v>
      </c>
      <c r="I340" s="47">
        <v>7175452.0</v>
      </c>
      <c r="J340" s="48" t="s">
        <v>201</v>
      </c>
    </row>
    <row r="341" ht="15.75" customHeight="1">
      <c r="A341" s="45">
        <v>339.0</v>
      </c>
      <c r="B341" s="35" t="s">
        <v>1282</v>
      </c>
      <c r="C341" s="45" t="s">
        <v>61</v>
      </c>
      <c r="D341" s="45" t="s">
        <v>170</v>
      </c>
      <c r="E341" s="35" t="s">
        <v>171</v>
      </c>
      <c r="F341" s="45" t="s">
        <v>1283</v>
      </c>
      <c r="G341" s="45" t="s">
        <v>1284</v>
      </c>
      <c r="H341" s="45" t="s">
        <v>1285</v>
      </c>
      <c r="I341" s="45" t="s">
        <v>1286</v>
      </c>
      <c r="J341" s="46" t="s">
        <v>201</v>
      </c>
    </row>
    <row r="342" ht="15.75" customHeight="1">
      <c r="A342" s="37">
        <v>340.0</v>
      </c>
      <c r="B342" s="37" t="s">
        <v>1287</v>
      </c>
      <c r="C342" s="47" t="s">
        <v>61</v>
      </c>
      <c r="D342" s="47" t="s">
        <v>170</v>
      </c>
      <c r="E342" s="37" t="s">
        <v>171</v>
      </c>
      <c r="F342" s="47" t="s">
        <v>1288</v>
      </c>
      <c r="G342" s="47" t="s">
        <v>1289</v>
      </c>
      <c r="H342" s="47" t="s">
        <v>1290</v>
      </c>
      <c r="I342" s="47" t="s">
        <v>1291</v>
      </c>
      <c r="J342" s="48" t="s">
        <v>201</v>
      </c>
    </row>
    <row r="343" ht="15.75" customHeight="1">
      <c r="A343" s="45">
        <v>341.0</v>
      </c>
      <c r="B343" s="35" t="s">
        <v>1292</v>
      </c>
      <c r="C343" s="45" t="s">
        <v>61</v>
      </c>
      <c r="D343" s="45" t="s">
        <v>170</v>
      </c>
      <c r="E343" s="35" t="s">
        <v>171</v>
      </c>
      <c r="F343" s="45" t="s">
        <v>1293</v>
      </c>
      <c r="G343" s="45" t="s">
        <v>1294</v>
      </c>
      <c r="H343" s="45" t="s">
        <v>1295</v>
      </c>
      <c r="I343" s="45" t="s">
        <v>1296</v>
      </c>
      <c r="J343" s="46" t="s">
        <v>201</v>
      </c>
    </row>
    <row r="344" ht="15.75" customHeight="1">
      <c r="A344" s="37">
        <v>342.0</v>
      </c>
      <c r="B344" s="37" t="s">
        <v>1297</v>
      </c>
      <c r="C344" s="47" t="s">
        <v>61</v>
      </c>
      <c r="D344" s="47" t="s">
        <v>170</v>
      </c>
      <c r="E344" s="37" t="s">
        <v>171</v>
      </c>
      <c r="F344" s="47" t="s">
        <v>1298</v>
      </c>
      <c r="G344" s="47" t="s">
        <v>1264</v>
      </c>
      <c r="H344" s="47">
        <v>740110.0</v>
      </c>
      <c r="I344" s="47">
        <v>7176460.0</v>
      </c>
      <c r="J344" s="48" t="s">
        <v>201</v>
      </c>
    </row>
    <row r="345" ht="15.75" customHeight="1">
      <c r="A345" s="45">
        <v>343.0</v>
      </c>
      <c r="B345" s="35" t="s">
        <v>1299</v>
      </c>
      <c r="C345" s="45" t="s">
        <v>61</v>
      </c>
      <c r="D345" s="45" t="s">
        <v>170</v>
      </c>
      <c r="E345" s="35" t="s">
        <v>171</v>
      </c>
      <c r="F345" s="45" t="s">
        <v>1300</v>
      </c>
      <c r="G345" s="45" t="s">
        <v>1301</v>
      </c>
      <c r="H345" s="45" t="s">
        <v>1302</v>
      </c>
      <c r="I345" s="45" t="s">
        <v>1303</v>
      </c>
      <c r="J345" s="46" t="s">
        <v>201</v>
      </c>
    </row>
    <row r="346" ht="15.75" customHeight="1">
      <c r="A346" s="37">
        <v>344.0</v>
      </c>
      <c r="B346" s="37" t="s">
        <v>1304</v>
      </c>
      <c r="C346" s="47" t="s">
        <v>61</v>
      </c>
      <c r="D346" s="47" t="s">
        <v>170</v>
      </c>
      <c r="E346" s="37" t="s">
        <v>171</v>
      </c>
      <c r="F346" s="47" t="s">
        <v>1305</v>
      </c>
      <c r="G346" s="47" t="s">
        <v>1267</v>
      </c>
      <c r="H346" s="47" t="s">
        <v>1306</v>
      </c>
      <c r="I346" s="47" t="s">
        <v>1307</v>
      </c>
      <c r="J346" s="48" t="s">
        <v>201</v>
      </c>
    </row>
    <row r="347" ht="15.75" customHeight="1">
      <c r="A347" s="45">
        <v>345.0</v>
      </c>
      <c r="B347" s="35" t="s">
        <v>1308</v>
      </c>
      <c r="C347" s="45" t="s">
        <v>61</v>
      </c>
      <c r="D347" s="45" t="s">
        <v>170</v>
      </c>
      <c r="E347" s="35" t="s">
        <v>171</v>
      </c>
      <c r="F347" s="45" t="s">
        <v>1309</v>
      </c>
      <c r="G347" s="45" t="s">
        <v>1310</v>
      </c>
      <c r="H347" s="45" t="s">
        <v>1311</v>
      </c>
      <c r="I347" s="45" t="s">
        <v>1312</v>
      </c>
      <c r="J347" s="46" t="s">
        <v>201</v>
      </c>
    </row>
    <row r="348" ht="15.75" customHeight="1">
      <c r="A348" s="37">
        <v>346.0</v>
      </c>
      <c r="B348" s="37" t="s">
        <v>1313</v>
      </c>
      <c r="C348" s="47" t="s">
        <v>61</v>
      </c>
      <c r="D348" s="47" t="s">
        <v>170</v>
      </c>
      <c r="E348" s="37" t="s">
        <v>171</v>
      </c>
      <c r="F348" s="47" t="s">
        <v>1314</v>
      </c>
      <c r="G348" s="47" t="s">
        <v>1315</v>
      </c>
      <c r="H348" s="47">
        <v>733438.0</v>
      </c>
      <c r="I348" s="47">
        <v>7176732.0</v>
      </c>
      <c r="J348" s="48" t="s">
        <v>201</v>
      </c>
    </row>
    <row r="349" ht="15.75" customHeight="1">
      <c r="A349" s="45">
        <v>347.0</v>
      </c>
      <c r="B349" s="35" t="s">
        <v>1316</v>
      </c>
      <c r="C349" s="45" t="s">
        <v>61</v>
      </c>
      <c r="D349" s="45" t="s">
        <v>170</v>
      </c>
      <c r="E349" s="35" t="s">
        <v>171</v>
      </c>
      <c r="F349" s="45" t="s">
        <v>1097</v>
      </c>
      <c r="G349" s="45" t="s">
        <v>1317</v>
      </c>
      <c r="H349" s="45">
        <v>738883.0</v>
      </c>
      <c r="I349" s="45">
        <v>7171925.0</v>
      </c>
      <c r="J349" s="46" t="s">
        <v>201</v>
      </c>
    </row>
    <row r="350" ht="15.75" customHeight="1">
      <c r="A350" s="37">
        <v>348.0</v>
      </c>
      <c r="B350" s="37" t="s">
        <v>1318</v>
      </c>
      <c r="C350" s="47" t="s">
        <v>61</v>
      </c>
      <c r="D350" s="47" t="s">
        <v>170</v>
      </c>
      <c r="E350" s="37" t="s">
        <v>171</v>
      </c>
      <c r="F350" s="47" t="s">
        <v>1319</v>
      </c>
      <c r="G350" s="47" t="s">
        <v>1320</v>
      </c>
      <c r="H350" s="47">
        <v>737574.0</v>
      </c>
      <c r="I350" s="47">
        <v>7175274.0</v>
      </c>
      <c r="J350" s="48" t="s">
        <v>201</v>
      </c>
    </row>
    <row r="351" ht="15.75" customHeight="1">
      <c r="A351" s="45">
        <v>349.0</v>
      </c>
      <c r="B351" s="35" t="s">
        <v>1321</v>
      </c>
      <c r="C351" s="45" t="s">
        <v>61</v>
      </c>
      <c r="D351" s="45" t="s">
        <v>170</v>
      </c>
      <c r="E351" s="35" t="s">
        <v>171</v>
      </c>
      <c r="F351" s="45" t="s">
        <v>1322</v>
      </c>
      <c r="G351" s="45" t="s">
        <v>1323</v>
      </c>
      <c r="H351" s="45">
        <v>762196.0</v>
      </c>
      <c r="I351" s="45">
        <v>7171395.0</v>
      </c>
      <c r="J351" s="46" t="s">
        <v>201</v>
      </c>
    </row>
    <row r="352" ht="15.75" customHeight="1">
      <c r="A352" s="37">
        <v>350.0</v>
      </c>
      <c r="B352" s="37" t="s">
        <v>1324</v>
      </c>
      <c r="C352" s="47" t="s">
        <v>61</v>
      </c>
      <c r="D352" s="47" t="s">
        <v>170</v>
      </c>
      <c r="E352" s="37" t="s">
        <v>171</v>
      </c>
      <c r="F352" s="47" t="s">
        <v>1305</v>
      </c>
      <c r="G352" s="47" t="s">
        <v>1325</v>
      </c>
      <c r="H352" s="47" t="s">
        <v>1326</v>
      </c>
      <c r="I352" s="47" t="s">
        <v>1327</v>
      </c>
      <c r="J352" s="48" t="s">
        <v>201</v>
      </c>
    </row>
    <row r="353" ht="15.75" customHeight="1">
      <c r="A353" s="45">
        <v>351.0</v>
      </c>
      <c r="B353" s="35" t="s">
        <v>1328</v>
      </c>
      <c r="C353" s="45" t="s">
        <v>61</v>
      </c>
      <c r="D353" s="45" t="s">
        <v>170</v>
      </c>
      <c r="E353" s="35" t="s">
        <v>171</v>
      </c>
      <c r="F353" s="45" t="s">
        <v>1329</v>
      </c>
      <c r="G353" s="45" t="s">
        <v>1330</v>
      </c>
      <c r="H353" s="45">
        <v>739010.0</v>
      </c>
      <c r="I353" s="45">
        <v>7171184.0</v>
      </c>
      <c r="J353" s="46" t="s">
        <v>201</v>
      </c>
    </row>
    <row r="354" ht="15.75" customHeight="1">
      <c r="A354" s="37">
        <v>352.0</v>
      </c>
      <c r="B354" s="37" t="s">
        <v>1331</v>
      </c>
      <c r="C354" s="47" t="s">
        <v>61</v>
      </c>
      <c r="D354" s="47" t="s">
        <v>170</v>
      </c>
      <c r="E354" s="37" t="s">
        <v>171</v>
      </c>
      <c r="F354" s="47" t="s">
        <v>1332</v>
      </c>
      <c r="G354" s="47" t="s">
        <v>1330</v>
      </c>
      <c r="H354" s="47">
        <v>739149.0</v>
      </c>
      <c r="I354" s="47">
        <v>7171182.0</v>
      </c>
      <c r="J354" s="48" t="s">
        <v>201</v>
      </c>
    </row>
    <row r="355" ht="15.75" customHeight="1">
      <c r="A355" s="45">
        <v>353.0</v>
      </c>
      <c r="B355" s="35" t="s">
        <v>1333</v>
      </c>
      <c r="C355" s="45" t="s">
        <v>61</v>
      </c>
      <c r="D355" s="45" t="s">
        <v>170</v>
      </c>
      <c r="E355" s="35" t="s">
        <v>171</v>
      </c>
      <c r="F355" s="45" t="s">
        <v>1334</v>
      </c>
      <c r="G355" s="45" t="s">
        <v>1335</v>
      </c>
      <c r="H355" s="45">
        <v>738727.0</v>
      </c>
      <c r="I355" s="45">
        <v>7170974.0</v>
      </c>
      <c r="J355" s="46" t="s">
        <v>201</v>
      </c>
    </row>
    <row r="356" ht="15.75" customHeight="1">
      <c r="A356" s="37">
        <v>354.0</v>
      </c>
      <c r="B356" s="37" t="s">
        <v>1336</v>
      </c>
      <c r="C356" s="47" t="s">
        <v>61</v>
      </c>
      <c r="D356" s="47" t="s">
        <v>170</v>
      </c>
      <c r="E356" s="37" t="s">
        <v>171</v>
      </c>
      <c r="F356" s="47" t="s">
        <v>1337</v>
      </c>
      <c r="G356" s="47" t="s">
        <v>1338</v>
      </c>
      <c r="H356" s="47">
        <v>744923.0</v>
      </c>
      <c r="I356" s="47">
        <v>7173817.0</v>
      </c>
      <c r="J356" s="48" t="s">
        <v>201</v>
      </c>
    </row>
    <row r="357" ht="15.75" customHeight="1">
      <c r="A357" s="45">
        <v>355.0</v>
      </c>
      <c r="B357" s="35" t="s">
        <v>1339</v>
      </c>
      <c r="C357" s="45" t="s">
        <v>61</v>
      </c>
      <c r="D357" s="45" t="s">
        <v>170</v>
      </c>
      <c r="E357" s="35" t="s">
        <v>171</v>
      </c>
      <c r="F357" s="45" t="s">
        <v>1340</v>
      </c>
      <c r="G357" s="45" t="s">
        <v>1341</v>
      </c>
      <c r="H357" s="45">
        <v>745180.0</v>
      </c>
      <c r="I357" s="45">
        <v>7174151.0</v>
      </c>
      <c r="J357" s="46" t="s">
        <v>201</v>
      </c>
    </row>
    <row r="358" ht="15.75" customHeight="1">
      <c r="A358" s="37">
        <v>356.0</v>
      </c>
      <c r="B358" s="37" t="s">
        <v>1342</v>
      </c>
      <c r="C358" s="47" t="s">
        <v>61</v>
      </c>
      <c r="D358" s="47" t="s">
        <v>170</v>
      </c>
      <c r="E358" s="37" t="s">
        <v>171</v>
      </c>
      <c r="F358" s="47" t="s">
        <v>1343</v>
      </c>
      <c r="G358" s="47" t="s">
        <v>1344</v>
      </c>
      <c r="H358" s="47">
        <v>745425.0</v>
      </c>
      <c r="I358" s="47">
        <v>7175316.0</v>
      </c>
      <c r="J358" s="48" t="s">
        <v>201</v>
      </c>
    </row>
    <row r="359" ht="15.75" customHeight="1">
      <c r="A359" s="45">
        <v>357.0</v>
      </c>
      <c r="B359" s="35" t="s">
        <v>1345</v>
      </c>
      <c r="C359" s="45" t="s">
        <v>61</v>
      </c>
      <c r="D359" s="45" t="s">
        <v>170</v>
      </c>
      <c r="E359" s="35" t="s">
        <v>171</v>
      </c>
      <c r="F359" s="45" t="s">
        <v>1346</v>
      </c>
      <c r="G359" s="45" t="s">
        <v>1281</v>
      </c>
      <c r="H359" s="45">
        <v>745703.0</v>
      </c>
      <c r="I359" s="45">
        <v>7175219.0</v>
      </c>
      <c r="J359" s="46" t="s">
        <v>201</v>
      </c>
    </row>
    <row r="360" ht="15.75" customHeight="1">
      <c r="A360" s="37">
        <v>358.0</v>
      </c>
      <c r="B360" s="37" t="s">
        <v>1347</v>
      </c>
      <c r="C360" s="47" t="s">
        <v>61</v>
      </c>
      <c r="D360" s="47" t="s">
        <v>170</v>
      </c>
      <c r="E360" s="37" t="s">
        <v>171</v>
      </c>
      <c r="F360" s="47" t="s">
        <v>1348</v>
      </c>
      <c r="G360" s="47" t="s">
        <v>1349</v>
      </c>
      <c r="H360" s="47">
        <v>746966.0</v>
      </c>
      <c r="I360" s="47">
        <v>7174056.0</v>
      </c>
      <c r="J360" s="48" t="s">
        <v>201</v>
      </c>
    </row>
    <row r="361" ht="15.75" customHeight="1">
      <c r="A361" s="45">
        <v>359.0</v>
      </c>
      <c r="B361" s="35" t="s">
        <v>1350</v>
      </c>
      <c r="C361" s="45" t="s">
        <v>61</v>
      </c>
      <c r="D361" s="45" t="s">
        <v>170</v>
      </c>
      <c r="E361" s="35" t="s">
        <v>171</v>
      </c>
      <c r="F361" s="45" t="s">
        <v>1351</v>
      </c>
      <c r="G361" s="45" t="s">
        <v>1349</v>
      </c>
      <c r="H361" s="45">
        <v>747218.0</v>
      </c>
      <c r="I361" s="45">
        <v>7174052.0</v>
      </c>
      <c r="J361" s="46" t="s">
        <v>201</v>
      </c>
    </row>
    <row r="362" ht="15.75" customHeight="1">
      <c r="A362" s="37">
        <v>360.0</v>
      </c>
      <c r="B362" s="37" t="s">
        <v>1352</v>
      </c>
      <c r="C362" s="47" t="s">
        <v>61</v>
      </c>
      <c r="D362" s="47" t="s">
        <v>170</v>
      </c>
      <c r="E362" s="37" t="s">
        <v>171</v>
      </c>
      <c r="F362" s="47" t="s">
        <v>1353</v>
      </c>
      <c r="G362" s="47" t="s">
        <v>1354</v>
      </c>
      <c r="H362" s="47">
        <v>747222.0</v>
      </c>
      <c r="I362" s="47">
        <v>7175776.0</v>
      </c>
      <c r="J362" s="48" t="s">
        <v>201</v>
      </c>
    </row>
    <row r="363" ht="15.75" customHeight="1">
      <c r="A363" s="45">
        <v>361.0</v>
      </c>
      <c r="B363" s="35" t="s">
        <v>1355</v>
      </c>
      <c r="C363" s="45" t="s">
        <v>61</v>
      </c>
      <c r="D363" s="45" t="s">
        <v>170</v>
      </c>
      <c r="E363" s="35" t="s">
        <v>171</v>
      </c>
      <c r="F363" s="45" t="s">
        <v>1356</v>
      </c>
      <c r="G363" s="45" t="s">
        <v>1357</v>
      </c>
      <c r="H363" s="45">
        <v>727131.0</v>
      </c>
      <c r="I363" s="45">
        <v>7149411.0</v>
      </c>
      <c r="J363" s="46" t="s">
        <v>201</v>
      </c>
    </row>
    <row r="364" ht="15.75" customHeight="1">
      <c r="A364" s="37">
        <v>362.0</v>
      </c>
      <c r="B364" s="37" t="s">
        <v>1358</v>
      </c>
      <c r="C364" s="47" t="s">
        <v>61</v>
      </c>
      <c r="D364" s="47" t="s">
        <v>170</v>
      </c>
      <c r="E364" s="37" t="s">
        <v>171</v>
      </c>
      <c r="F364" s="47" t="s">
        <v>210</v>
      </c>
      <c r="G364" s="47" t="s">
        <v>1359</v>
      </c>
      <c r="H364" s="47">
        <v>736770.0</v>
      </c>
      <c r="I364" s="47">
        <v>7175596.0</v>
      </c>
      <c r="J364" s="48" t="s">
        <v>201</v>
      </c>
    </row>
    <row r="365" ht="15.75" customHeight="1">
      <c r="A365" s="45">
        <v>363.0</v>
      </c>
      <c r="B365" s="35" t="s">
        <v>1360</v>
      </c>
      <c r="C365" s="45" t="s">
        <v>61</v>
      </c>
      <c r="D365" s="45" t="s">
        <v>170</v>
      </c>
      <c r="E365" s="35" t="s">
        <v>171</v>
      </c>
      <c r="F365" s="45" t="s">
        <v>180</v>
      </c>
      <c r="G365" s="45" t="s">
        <v>1361</v>
      </c>
      <c r="H365" s="45" t="s">
        <v>1362</v>
      </c>
      <c r="I365" s="45" t="s">
        <v>1363</v>
      </c>
      <c r="J365" s="46" t="s">
        <v>201</v>
      </c>
    </row>
    <row r="366" ht="15.75" customHeight="1">
      <c r="A366" s="37">
        <v>364.0</v>
      </c>
      <c r="B366" s="37" t="s">
        <v>1364</v>
      </c>
      <c r="C366" s="47" t="s">
        <v>13</v>
      </c>
      <c r="D366" s="47" t="s">
        <v>170</v>
      </c>
      <c r="E366" s="37" t="s">
        <v>1365</v>
      </c>
      <c r="F366" s="47" t="s">
        <v>1366</v>
      </c>
      <c r="G366" s="47" t="s">
        <v>1367</v>
      </c>
      <c r="H366" s="47">
        <v>673722.0</v>
      </c>
      <c r="I366" s="47">
        <v>6812091.0</v>
      </c>
      <c r="J366" s="48" t="s">
        <v>100</v>
      </c>
    </row>
    <row r="367" ht="15.75" customHeight="1">
      <c r="A367" s="45">
        <v>365.0</v>
      </c>
      <c r="B367" s="35" t="s">
        <v>1368</v>
      </c>
      <c r="C367" s="45" t="s">
        <v>8</v>
      </c>
      <c r="D367" s="45" t="s">
        <v>663</v>
      </c>
      <c r="E367" s="35" t="s">
        <v>1369</v>
      </c>
      <c r="F367" s="45" t="s">
        <v>1370</v>
      </c>
      <c r="G367" s="45" t="s">
        <v>1371</v>
      </c>
      <c r="H367" s="45" t="s">
        <v>1372</v>
      </c>
      <c r="I367" s="45" t="s">
        <v>1373</v>
      </c>
      <c r="J367" s="46" t="s">
        <v>128</v>
      </c>
    </row>
    <row r="368" ht="15.75" customHeight="1">
      <c r="A368" s="37">
        <v>366.0</v>
      </c>
      <c r="B368" s="37" t="s">
        <v>1374</v>
      </c>
      <c r="C368" s="47" t="s">
        <v>8</v>
      </c>
      <c r="D368" s="47" t="s">
        <v>663</v>
      </c>
      <c r="E368" s="37" t="s">
        <v>748</v>
      </c>
      <c r="F368" s="47" t="s">
        <v>1375</v>
      </c>
      <c r="G368" s="47" t="s">
        <v>1376</v>
      </c>
      <c r="H368" s="47" t="s">
        <v>1377</v>
      </c>
      <c r="I368" s="47" t="s">
        <v>1378</v>
      </c>
      <c r="J368" s="48" t="s">
        <v>128</v>
      </c>
    </row>
    <row r="369" ht="15.75" customHeight="1">
      <c r="A369" s="45">
        <v>367.0</v>
      </c>
      <c r="B369" s="35" t="s">
        <v>1379</v>
      </c>
      <c r="C369" s="45" t="s">
        <v>8</v>
      </c>
      <c r="D369" s="45" t="s">
        <v>663</v>
      </c>
      <c r="E369" s="35" t="s">
        <v>748</v>
      </c>
      <c r="F369" s="45" t="s">
        <v>1380</v>
      </c>
      <c r="G369" s="45" t="s">
        <v>1381</v>
      </c>
      <c r="H369" s="45">
        <v>384173.0</v>
      </c>
      <c r="I369" s="45">
        <v>6468081.0</v>
      </c>
      <c r="J369" s="46" t="s">
        <v>128</v>
      </c>
    </row>
    <row r="370" ht="15.75" customHeight="1">
      <c r="A370" s="37">
        <v>368.0</v>
      </c>
      <c r="B370" s="37" t="s">
        <v>1382</v>
      </c>
      <c r="C370" s="47" t="s">
        <v>8</v>
      </c>
      <c r="D370" s="47" t="s">
        <v>663</v>
      </c>
      <c r="E370" s="37" t="s">
        <v>1383</v>
      </c>
      <c r="F370" s="47" t="s">
        <v>1384</v>
      </c>
      <c r="G370" s="47" t="s">
        <v>1385</v>
      </c>
      <c r="H370" s="47" t="s">
        <v>1386</v>
      </c>
      <c r="I370" s="47" t="s">
        <v>1387</v>
      </c>
      <c r="J370" s="48" t="s">
        <v>128</v>
      </c>
    </row>
    <row r="371" ht="15.75" customHeight="1">
      <c r="A371" s="45">
        <v>369.0</v>
      </c>
      <c r="B371" s="35" t="s">
        <v>1388</v>
      </c>
      <c r="C371" s="45" t="s">
        <v>8</v>
      </c>
      <c r="D371" s="45" t="s">
        <v>663</v>
      </c>
      <c r="E371" s="35" t="s">
        <v>1383</v>
      </c>
      <c r="F371" s="45" t="s">
        <v>1389</v>
      </c>
      <c r="G371" s="45" t="s">
        <v>1390</v>
      </c>
      <c r="H371" s="45">
        <v>383792.0</v>
      </c>
      <c r="I371" s="45">
        <v>6468157.0</v>
      </c>
      <c r="J371" s="46" t="s">
        <v>128</v>
      </c>
    </row>
    <row r="372" ht="15.75" customHeight="1">
      <c r="A372" s="54"/>
      <c r="B372" s="55"/>
      <c r="C372" s="54"/>
      <c r="D372" s="54"/>
      <c r="E372" s="55"/>
      <c r="F372" s="54"/>
      <c r="G372" s="54"/>
      <c r="H372" s="54"/>
      <c r="I372" s="54"/>
      <c r="J372" s="56"/>
    </row>
    <row r="373" ht="15.75" customHeight="1">
      <c r="A373" s="54"/>
      <c r="B373" s="55"/>
      <c r="C373" s="54"/>
      <c r="D373" s="54"/>
      <c r="E373" s="55"/>
      <c r="F373" s="54"/>
      <c r="G373" s="54"/>
      <c r="H373" s="54"/>
      <c r="I373" s="54"/>
      <c r="J373" s="56"/>
    </row>
    <row r="374" ht="15.75" customHeight="1">
      <c r="A374" s="54"/>
      <c r="B374" s="55"/>
      <c r="C374" s="54"/>
      <c r="D374" s="54"/>
      <c r="E374" s="55"/>
      <c r="F374" s="54"/>
      <c r="G374" s="54"/>
      <c r="H374" s="54"/>
      <c r="I374" s="54"/>
      <c r="J374" s="56"/>
    </row>
    <row r="375" ht="15.75" customHeight="1">
      <c r="A375" s="54"/>
      <c r="B375" s="55"/>
      <c r="C375" s="54"/>
      <c r="D375" s="54"/>
      <c r="E375" s="55"/>
      <c r="F375" s="54"/>
      <c r="G375" s="54"/>
      <c r="H375" s="54"/>
      <c r="I375" s="54"/>
      <c r="J375" s="56"/>
    </row>
    <row r="376" ht="15.75" customHeight="1">
      <c r="A376" s="54"/>
      <c r="B376" s="55"/>
      <c r="C376" s="54"/>
      <c r="D376" s="54"/>
      <c r="E376" s="55"/>
      <c r="F376" s="54"/>
      <c r="G376" s="54"/>
      <c r="H376" s="54"/>
      <c r="I376" s="54"/>
      <c r="J376" s="56"/>
    </row>
    <row r="377" ht="15.75" customHeight="1">
      <c r="A377" s="54"/>
      <c r="B377" s="55"/>
      <c r="C377" s="54"/>
      <c r="D377" s="54"/>
      <c r="E377" s="55"/>
      <c r="F377" s="54"/>
      <c r="G377" s="54"/>
      <c r="H377" s="54"/>
      <c r="I377" s="54"/>
      <c r="J377" s="56"/>
    </row>
    <row r="378" ht="15.75" customHeight="1">
      <c r="A378" s="54"/>
      <c r="B378" s="55"/>
      <c r="C378" s="54"/>
      <c r="D378" s="54"/>
      <c r="E378" s="55"/>
      <c r="F378" s="54"/>
      <c r="G378" s="54"/>
      <c r="H378" s="54"/>
      <c r="I378" s="54"/>
      <c r="J378" s="56"/>
    </row>
    <row r="379" ht="15.75" customHeight="1">
      <c r="A379" s="54"/>
      <c r="B379" s="55"/>
      <c r="C379" s="54"/>
      <c r="D379" s="54"/>
      <c r="E379" s="55"/>
      <c r="F379" s="54"/>
      <c r="G379" s="54"/>
      <c r="H379" s="54"/>
      <c r="I379" s="54"/>
      <c r="J379" s="56"/>
    </row>
    <row r="380" ht="15.75" customHeight="1">
      <c r="A380" s="54"/>
      <c r="B380" s="55"/>
      <c r="C380" s="54"/>
      <c r="D380" s="54"/>
      <c r="E380" s="55"/>
      <c r="F380" s="54"/>
      <c r="G380" s="54"/>
      <c r="H380" s="54"/>
      <c r="I380" s="54"/>
      <c r="J380" s="56"/>
    </row>
    <row r="381" ht="15.75" customHeight="1">
      <c r="A381" s="54"/>
      <c r="B381" s="55"/>
      <c r="C381" s="54"/>
      <c r="D381" s="54"/>
      <c r="E381" s="55"/>
      <c r="F381" s="54"/>
      <c r="G381" s="54"/>
      <c r="H381" s="54"/>
      <c r="I381" s="54"/>
      <c r="J381" s="56"/>
    </row>
    <row r="382" ht="15.75" customHeight="1">
      <c r="A382" s="54"/>
      <c r="B382" s="55"/>
      <c r="C382" s="54"/>
      <c r="D382" s="54"/>
      <c r="E382" s="55"/>
      <c r="F382" s="54"/>
      <c r="G382" s="54"/>
      <c r="H382" s="54"/>
      <c r="I382" s="54"/>
      <c r="J382" s="56"/>
    </row>
    <row r="383" ht="15.75" customHeight="1">
      <c r="A383" s="54"/>
      <c r="B383" s="55"/>
      <c r="C383" s="54"/>
      <c r="D383" s="54"/>
      <c r="E383" s="55"/>
      <c r="F383" s="54"/>
      <c r="G383" s="54"/>
      <c r="H383" s="54"/>
      <c r="I383" s="54"/>
      <c r="J383" s="56"/>
    </row>
    <row r="384" ht="15.75" customHeight="1">
      <c r="A384" s="54"/>
      <c r="B384" s="55"/>
      <c r="C384" s="54"/>
      <c r="D384" s="54"/>
      <c r="E384" s="55"/>
      <c r="F384" s="54"/>
      <c r="G384" s="54"/>
      <c r="H384" s="54"/>
      <c r="I384" s="54"/>
      <c r="J384" s="56"/>
    </row>
    <row r="385" ht="15.75" customHeight="1">
      <c r="A385" s="54"/>
      <c r="B385" s="55"/>
      <c r="C385" s="54"/>
      <c r="D385" s="54"/>
      <c r="E385" s="55"/>
      <c r="F385" s="54"/>
      <c r="G385" s="54"/>
      <c r="H385" s="54"/>
      <c r="I385" s="54"/>
      <c r="J385" s="56"/>
    </row>
    <row r="386" ht="15.75" customHeight="1">
      <c r="A386" s="54"/>
      <c r="B386" s="55"/>
      <c r="C386" s="54"/>
      <c r="D386" s="54"/>
      <c r="E386" s="55"/>
      <c r="F386" s="54"/>
      <c r="G386" s="54"/>
      <c r="H386" s="54"/>
      <c r="I386" s="54"/>
      <c r="J386" s="56"/>
    </row>
    <row r="387" ht="15.75" customHeight="1">
      <c r="A387" s="54"/>
      <c r="B387" s="55"/>
      <c r="C387" s="54"/>
      <c r="D387" s="54"/>
      <c r="E387" s="55"/>
      <c r="F387" s="54"/>
      <c r="G387" s="54"/>
      <c r="H387" s="54"/>
      <c r="I387" s="54"/>
      <c r="J387" s="56"/>
    </row>
    <row r="388" ht="15.75" customHeight="1">
      <c r="A388" s="54"/>
      <c r="B388" s="55"/>
      <c r="C388" s="54"/>
      <c r="D388" s="54"/>
      <c r="E388" s="55"/>
      <c r="F388" s="54"/>
      <c r="G388" s="54"/>
      <c r="H388" s="54"/>
      <c r="I388" s="54"/>
      <c r="J388" s="56"/>
    </row>
    <row r="389" ht="15.75" customHeight="1">
      <c r="A389" s="54"/>
      <c r="B389" s="55"/>
      <c r="C389" s="54"/>
      <c r="D389" s="54"/>
      <c r="E389" s="55"/>
      <c r="F389" s="54"/>
      <c r="G389" s="54"/>
      <c r="H389" s="54"/>
      <c r="I389" s="54"/>
      <c r="J389" s="56"/>
    </row>
    <row r="390" ht="15.75" customHeight="1">
      <c r="A390" s="54"/>
      <c r="B390" s="55"/>
      <c r="C390" s="54"/>
      <c r="D390" s="54"/>
      <c r="E390" s="55"/>
      <c r="F390" s="54"/>
      <c r="G390" s="54"/>
      <c r="H390" s="54"/>
      <c r="I390" s="54"/>
      <c r="J390" s="56"/>
    </row>
    <row r="391" ht="15.75" customHeight="1">
      <c r="A391" s="54"/>
      <c r="B391" s="55"/>
      <c r="C391" s="54"/>
      <c r="D391" s="54"/>
      <c r="E391" s="55"/>
      <c r="F391" s="54"/>
      <c r="G391" s="54"/>
      <c r="H391" s="54"/>
      <c r="I391" s="54"/>
      <c r="J391" s="56"/>
    </row>
    <row r="392" ht="15.75" customHeight="1">
      <c r="A392" s="54"/>
      <c r="B392" s="55"/>
      <c r="C392" s="54"/>
      <c r="D392" s="54"/>
      <c r="E392" s="55"/>
      <c r="F392" s="54"/>
      <c r="G392" s="54"/>
      <c r="H392" s="54"/>
      <c r="I392" s="54"/>
      <c r="J392" s="56"/>
    </row>
    <row r="393" ht="15.75" customHeight="1">
      <c r="A393" s="54"/>
      <c r="B393" s="55"/>
      <c r="C393" s="54"/>
      <c r="D393" s="54"/>
      <c r="E393" s="55"/>
      <c r="F393" s="54"/>
      <c r="G393" s="54"/>
      <c r="H393" s="54"/>
      <c r="I393" s="54"/>
      <c r="J393" s="56"/>
    </row>
    <row r="394" ht="15.75" customHeight="1">
      <c r="A394" s="54"/>
      <c r="B394" s="55"/>
      <c r="C394" s="54"/>
      <c r="D394" s="54"/>
      <c r="E394" s="55"/>
      <c r="F394" s="54"/>
      <c r="G394" s="54"/>
      <c r="H394" s="54"/>
      <c r="I394" s="54"/>
      <c r="J394" s="56"/>
    </row>
    <row r="395" ht="15.75" customHeight="1">
      <c r="A395" s="54"/>
      <c r="B395" s="55"/>
      <c r="C395" s="54"/>
      <c r="D395" s="54"/>
      <c r="E395" s="55"/>
      <c r="F395" s="54"/>
      <c r="G395" s="54"/>
      <c r="H395" s="54"/>
      <c r="I395" s="54"/>
      <c r="J395" s="56"/>
    </row>
    <row r="396" ht="15.75" customHeight="1">
      <c r="A396" s="54"/>
      <c r="B396" s="55"/>
      <c r="C396" s="54"/>
      <c r="D396" s="54"/>
      <c r="E396" s="55"/>
      <c r="F396" s="54"/>
      <c r="G396" s="54"/>
      <c r="H396" s="54"/>
      <c r="I396" s="54"/>
      <c r="J396" s="56"/>
    </row>
    <row r="397" ht="15.75" customHeight="1">
      <c r="A397" s="54"/>
      <c r="B397" s="55"/>
      <c r="C397" s="54"/>
      <c r="D397" s="54"/>
      <c r="E397" s="55"/>
      <c r="F397" s="54"/>
      <c r="G397" s="54"/>
      <c r="H397" s="54"/>
      <c r="I397" s="54"/>
      <c r="J397" s="56"/>
    </row>
    <row r="398" ht="15.75" customHeight="1">
      <c r="A398" s="54"/>
      <c r="B398" s="55"/>
      <c r="C398" s="54"/>
      <c r="D398" s="54"/>
      <c r="E398" s="55"/>
      <c r="F398" s="54"/>
      <c r="G398" s="54"/>
      <c r="H398" s="54"/>
      <c r="I398" s="54"/>
      <c r="J398" s="56"/>
    </row>
    <row r="399" ht="15.75" customHeight="1">
      <c r="A399" s="54"/>
      <c r="B399" s="55"/>
      <c r="C399" s="54"/>
      <c r="D399" s="54"/>
      <c r="E399" s="55"/>
      <c r="F399" s="54"/>
      <c r="G399" s="54"/>
      <c r="H399" s="54"/>
      <c r="I399" s="54"/>
      <c r="J399" s="56"/>
    </row>
    <row r="400" ht="15.75" customHeight="1">
      <c r="A400" s="54"/>
      <c r="B400" s="55"/>
      <c r="C400" s="54"/>
      <c r="D400" s="54"/>
      <c r="E400" s="55"/>
      <c r="F400" s="54"/>
      <c r="G400" s="54"/>
      <c r="H400" s="54"/>
      <c r="I400" s="54"/>
      <c r="J400" s="56"/>
    </row>
    <row r="401" ht="15.75" customHeight="1">
      <c r="A401" s="54"/>
      <c r="B401" s="55"/>
      <c r="C401" s="54"/>
      <c r="D401" s="54"/>
      <c r="E401" s="55"/>
      <c r="F401" s="54"/>
      <c r="G401" s="54"/>
      <c r="H401" s="54"/>
      <c r="I401" s="54"/>
      <c r="J401" s="56"/>
    </row>
    <row r="402" ht="15.75" customHeight="1">
      <c r="A402" s="54"/>
      <c r="B402" s="55"/>
      <c r="C402" s="54"/>
      <c r="D402" s="54"/>
      <c r="E402" s="55"/>
      <c r="F402" s="54"/>
      <c r="G402" s="54"/>
      <c r="H402" s="54"/>
      <c r="I402" s="54"/>
      <c r="J402" s="56"/>
    </row>
    <row r="403" ht="15.75" customHeight="1">
      <c r="A403" s="54"/>
      <c r="B403" s="55"/>
      <c r="C403" s="54"/>
      <c r="D403" s="54"/>
      <c r="E403" s="55"/>
      <c r="F403" s="54"/>
      <c r="G403" s="54"/>
      <c r="H403" s="54"/>
      <c r="I403" s="54"/>
      <c r="J403" s="56"/>
    </row>
    <row r="404" ht="15.75" customHeight="1">
      <c r="A404" s="54"/>
      <c r="B404" s="55"/>
      <c r="C404" s="54"/>
      <c r="D404" s="54"/>
      <c r="E404" s="55"/>
      <c r="F404" s="54"/>
      <c r="G404" s="54"/>
      <c r="H404" s="54"/>
      <c r="I404" s="54"/>
      <c r="J404" s="56"/>
    </row>
    <row r="405" ht="15.75" customHeight="1">
      <c r="A405" s="54"/>
      <c r="B405" s="55"/>
      <c r="C405" s="54"/>
      <c r="D405" s="54"/>
      <c r="E405" s="55"/>
      <c r="F405" s="54"/>
      <c r="G405" s="54"/>
      <c r="H405" s="54"/>
      <c r="I405" s="54"/>
      <c r="J405" s="56"/>
    </row>
    <row r="406" ht="15.75" customHeight="1">
      <c r="A406" s="54"/>
      <c r="B406" s="55"/>
      <c r="C406" s="54"/>
      <c r="D406" s="54"/>
      <c r="E406" s="55"/>
      <c r="F406" s="54"/>
      <c r="G406" s="54"/>
      <c r="H406" s="54"/>
      <c r="I406" s="54"/>
      <c r="J406" s="56"/>
    </row>
    <row r="407" ht="15.75" customHeight="1">
      <c r="A407" s="54"/>
      <c r="B407" s="55"/>
      <c r="C407" s="54"/>
      <c r="D407" s="54"/>
      <c r="E407" s="55"/>
      <c r="F407" s="54"/>
      <c r="G407" s="54"/>
      <c r="H407" s="54"/>
      <c r="I407" s="54"/>
      <c r="J407" s="56"/>
    </row>
    <row r="408" ht="15.75" customHeight="1">
      <c r="A408" s="54"/>
      <c r="B408" s="55"/>
      <c r="C408" s="54"/>
      <c r="D408" s="54"/>
      <c r="E408" s="55"/>
      <c r="F408" s="54"/>
      <c r="G408" s="54"/>
      <c r="H408" s="54"/>
      <c r="I408" s="54"/>
      <c r="J408" s="56"/>
    </row>
    <row r="409" ht="15.75" customHeight="1">
      <c r="A409" s="54"/>
      <c r="B409" s="55"/>
      <c r="C409" s="54"/>
      <c r="D409" s="54"/>
      <c r="E409" s="55"/>
      <c r="F409" s="54"/>
      <c r="G409" s="54"/>
      <c r="H409" s="54"/>
      <c r="I409" s="54"/>
      <c r="J409" s="56"/>
    </row>
    <row r="410" ht="15.75" customHeight="1">
      <c r="A410" s="54"/>
      <c r="B410" s="55"/>
      <c r="C410" s="54"/>
      <c r="D410" s="54"/>
      <c r="E410" s="55"/>
      <c r="F410" s="54"/>
      <c r="G410" s="54"/>
      <c r="H410" s="54"/>
      <c r="I410" s="54"/>
      <c r="J410" s="56"/>
    </row>
    <row r="411" ht="15.75" customHeight="1">
      <c r="A411" s="54"/>
      <c r="B411" s="55"/>
      <c r="C411" s="54"/>
      <c r="D411" s="54"/>
      <c r="E411" s="55"/>
      <c r="F411" s="54"/>
      <c r="G411" s="54"/>
      <c r="H411" s="54"/>
      <c r="I411" s="54"/>
      <c r="J411" s="56"/>
    </row>
    <row r="412" ht="15.75" customHeight="1">
      <c r="A412" s="54"/>
      <c r="B412" s="55"/>
      <c r="C412" s="54"/>
      <c r="D412" s="54"/>
      <c r="E412" s="55"/>
      <c r="F412" s="54"/>
      <c r="G412" s="54"/>
      <c r="H412" s="54"/>
      <c r="I412" s="54"/>
      <c r="J412" s="56"/>
    </row>
    <row r="413" ht="15.75" customHeight="1">
      <c r="A413" s="54"/>
      <c r="B413" s="55"/>
      <c r="C413" s="54"/>
      <c r="D413" s="54"/>
      <c r="E413" s="55"/>
      <c r="F413" s="54"/>
      <c r="G413" s="54"/>
      <c r="H413" s="54"/>
      <c r="I413" s="54"/>
      <c r="J413" s="56"/>
    </row>
    <row r="414" ht="15.75" customHeight="1">
      <c r="A414" s="54"/>
      <c r="B414" s="55"/>
      <c r="C414" s="54"/>
      <c r="D414" s="54"/>
      <c r="E414" s="55"/>
      <c r="F414" s="54"/>
      <c r="G414" s="54"/>
      <c r="H414" s="54"/>
      <c r="I414" s="54"/>
      <c r="J414" s="56"/>
    </row>
    <row r="415" ht="15.75" customHeight="1">
      <c r="A415" s="54"/>
      <c r="B415" s="55"/>
      <c r="C415" s="54"/>
      <c r="D415" s="54"/>
      <c r="E415" s="55"/>
      <c r="F415" s="54"/>
      <c r="G415" s="54"/>
      <c r="H415" s="54"/>
      <c r="I415" s="54"/>
      <c r="J415" s="56"/>
    </row>
    <row r="416" ht="15.75" customHeight="1">
      <c r="A416" s="54"/>
      <c r="B416" s="55"/>
      <c r="C416" s="54"/>
      <c r="D416" s="54"/>
      <c r="E416" s="55"/>
      <c r="F416" s="54"/>
      <c r="G416" s="54"/>
      <c r="H416" s="54"/>
      <c r="I416" s="54"/>
      <c r="J416" s="56"/>
    </row>
    <row r="417" ht="15.75" customHeight="1">
      <c r="A417" s="54"/>
      <c r="B417" s="55"/>
      <c r="C417" s="54"/>
      <c r="D417" s="54"/>
      <c r="E417" s="55"/>
      <c r="F417" s="54"/>
      <c r="G417" s="54"/>
      <c r="H417" s="54"/>
      <c r="I417" s="54"/>
      <c r="J417" s="56"/>
    </row>
    <row r="418" ht="15.75" customHeight="1">
      <c r="A418" s="54"/>
      <c r="B418" s="55"/>
      <c r="C418" s="54"/>
      <c r="D418" s="54"/>
      <c r="E418" s="55"/>
      <c r="F418" s="54"/>
      <c r="G418" s="54"/>
      <c r="H418" s="54"/>
      <c r="I418" s="54"/>
      <c r="J418" s="56"/>
    </row>
    <row r="419" ht="15.75" customHeight="1">
      <c r="A419" s="54"/>
      <c r="B419" s="55"/>
      <c r="C419" s="54"/>
      <c r="D419" s="54"/>
      <c r="E419" s="55"/>
      <c r="F419" s="54"/>
      <c r="G419" s="54"/>
      <c r="H419" s="54"/>
      <c r="I419" s="54"/>
      <c r="J419" s="56"/>
    </row>
    <row r="420" ht="15.75" customHeight="1">
      <c r="A420" s="54"/>
      <c r="B420" s="55"/>
      <c r="C420" s="54"/>
      <c r="D420" s="54"/>
      <c r="E420" s="55"/>
      <c r="F420" s="54"/>
      <c r="G420" s="54"/>
      <c r="H420" s="54"/>
      <c r="I420" s="54"/>
      <c r="J420" s="56"/>
    </row>
    <row r="421" ht="15.75" customHeight="1">
      <c r="A421" s="54"/>
      <c r="B421" s="55"/>
      <c r="C421" s="54"/>
      <c r="D421" s="54"/>
      <c r="E421" s="55"/>
      <c r="F421" s="54"/>
      <c r="G421" s="54"/>
      <c r="H421" s="54"/>
      <c r="I421" s="54"/>
      <c r="J421" s="56"/>
    </row>
    <row r="422" ht="15.75" customHeight="1">
      <c r="A422" s="54"/>
      <c r="B422" s="55"/>
      <c r="C422" s="54"/>
      <c r="D422" s="54"/>
      <c r="E422" s="55"/>
      <c r="F422" s="54"/>
      <c r="G422" s="54"/>
      <c r="H422" s="54"/>
      <c r="I422" s="54"/>
      <c r="J422" s="56"/>
    </row>
    <row r="423" ht="15.75" customHeight="1">
      <c r="A423" s="54"/>
      <c r="B423" s="55"/>
      <c r="C423" s="54"/>
      <c r="D423" s="54"/>
      <c r="E423" s="55"/>
      <c r="F423" s="54"/>
      <c r="G423" s="54"/>
      <c r="H423" s="54"/>
      <c r="I423" s="54"/>
      <c r="J423" s="56"/>
    </row>
    <row r="424" ht="15.75" customHeight="1">
      <c r="A424" s="54"/>
      <c r="B424" s="55"/>
      <c r="C424" s="54"/>
      <c r="D424" s="54"/>
      <c r="E424" s="55"/>
      <c r="F424" s="54"/>
      <c r="G424" s="54"/>
      <c r="H424" s="54"/>
      <c r="I424" s="54"/>
      <c r="J424" s="56"/>
    </row>
    <row r="425" ht="15.75" customHeight="1">
      <c r="A425" s="54"/>
      <c r="B425" s="55"/>
      <c r="C425" s="54"/>
      <c r="D425" s="54"/>
      <c r="E425" s="55"/>
      <c r="F425" s="54"/>
      <c r="G425" s="54"/>
      <c r="H425" s="54"/>
      <c r="I425" s="54"/>
      <c r="J425" s="56"/>
    </row>
    <row r="426" ht="15.75" customHeight="1">
      <c r="A426" s="54"/>
      <c r="B426" s="55"/>
      <c r="C426" s="54"/>
      <c r="D426" s="54"/>
      <c r="E426" s="55"/>
      <c r="F426" s="54"/>
      <c r="G426" s="54"/>
      <c r="H426" s="54"/>
      <c r="I426" s="54"/>
      <c r="J426" s="56"/>
    </row>
    <row r="427" ht="15.75" customHeight="1">
      <c r="A427" s="54"/>
      <c r="B427" s="55"/>
      <c r="C427" s="54"/>
      <c r="D427" s="54"/>
      <c r="E427" s="55"/>
      <c r="F427" s="54"/>
      <c r="G427" s="54"/>
      <c r="H427" s="54"/>
      <c r="I427" s="54"/>
      <c r="J427" s="56"/>
    </row>
    <row r="428" ht="15.75" customHeight="1">
      <c r="A428" s="54"/>
      <c r="B428" s="55"/>
      <c r="C428" s="54"/>
      <c r="D428" s="54"/>
      <c r="E428" s="55"/>
      <c r="F428" s="54"/>
      <c r="G428" s="54"/>
      <c r="H428" s="54"/>
      <c r="I428" s="54"/>
      <c r="J428" s="56"/>
    </row>
    <row r="429" ht="15.75" customHeight="1">
      <c r="A429" s="54"/>
      <c r="B429" s="55"/>
      <c r="C429" s="54"/>
      <c r="D429" s="54"/>
      <c r="E429" s="55"/>
      <c r="F429" s="54"/>
      <c r="G429" s="54"/>
      <c r="H429" s="54"/>
      <c r="I429" s="54"/>
      <c r="J429" s="56"/>
    </row>
    <row r="430" ht="15.75" customHeight="1">
      <c r="A430" s="54"/>
      <c r="B430" s="55"/>
      <c r="C430" s="54"/>
      <c r="D430" s="54"/>
      <c r="E430" s="55"/>
      <c r="F430" s="54"/>
      <c r="G430" s="54"/>
      <c r="H430" s="54"/>
      <c r="I430" s="54"/>
      <c r="J430" s="56"/>
    </row>
    <row r="431" ht="15.75" customHeight="1">
      <c r="A431" s="54"/>
      <c r="B431" s="55"/>
      <c r="C431" s="54"/>
      <c r="D431" s="54"/>
      <c r="E431" s="55"/>
      <c r="F431" s="54"/>
      <c r="G431" s="54"/>
      <c r="H431" s="54"/>
      <c r="I431" s="54"/>
      <c r="J431" s="56"/>
    </row>
    <row r="432" ht="15.75" customHeight="1">
      <c r="A432" s="54"/>
      <c r="B432" s="55"/>
      <c r="C432" s="54"/>
      <c r="D432" s="54"/>
      <c r="E432" s="55"/>
      <c r="F432" s="54"/>
      <c r="G432" s="54"/>
      <c r="H432" s="54"/>
      <c r="I432" s="54"/>
      <c r="J432" s="56"/>
    </row>
    <row r="433" ht="15.75" customHeight="1">
      <c r="A433" s="54"/>
      <c r="B433" s="55"/>
      <c r="C433" s="54"/>
      <c r="D433" s="54"/>
      <c r="E433" s="55"/>
      <c r="F433" s="54"/>
      <c r="G433" s="54"/>
      <c r="H433" s="54"/>
      <c r="I433" s="54"/>
      <c r="J433" s="56"/>
    </row>
    <row r="434" ht="15.75" customHeight="1">
      <c r="A434" s="54"/>
      <c r="B434" s="55"/>
      <c r="C434" s="54"/>
      <c r="D434" s="54"/>
      <c r="E434" s="55"/>
      <c r="F434" s="54"/>
      <c r="G434" s="54"/>
      <c r="H434" s="54"/>
      <c r="I434" s="54"/>
      <c r="J434" s="56"/>
    </row>
    <row r="435" ht="15.75" customHeight="1">
      <c r="A435" s="54"/>
      <c r="B435" s="55"/>
      <c r="C435" s="54"/>
      <c r="D435" s="54"/>
      <c r="E435" s="55"/>
      <c r="F435" s="54"/>
      <c r="G435" s="54"/>
      <c r="H435" s="54"/>
      <c r="I435" s="54"/>
      <c r="J435" s="56"/>
    </row>
    <row r="436" ht="15.75" customHeight="1">
      <c r="A436" s="54"/>
      <c r="B436" s="55"/>
      <c r="C436" s="54"/>
      <c r="D436" s="54"/>
      <c r="E436" s="55"/>
      <c r="F436" s="54"/>
      <c r="G436" s="54"/>
      <c r="H436" s="54"/>
      <c r="I436" s="54"/>
      <c r="J436" s="56"/>
    </row>
    <row r="437" ht="15.75" customHeight="1">
      <c r="A437" s="54"/>
      <c r="B437" s="55"/>
      <c r="C437" s="54"/>
      <c r="D437" s="54"/>
      <c r="E437" s="55"/>
      <c r="F437" s="54"/>
      <c r="G437" s="54"/>
      <c r="H437" s="54"/>
      <c r="I437" s="54"/>
      <c r="J437" s="56"/>
    </row>
    <row r="438" ht="15.75" customHeight="1">
      <c r="A438" s="54"/>
      <c r="B438" s="55"/>
      <c r="C438" s="54"/>
      <c r="D438" s="54"/>
      <c r="E438" s="55"/>
      <c r="F438" s="54"/>
      <c r="G438" s="54"/>
      <c r="H438" s="54"/>
      <c r="I438" s="54"/>
      <c r="J438" s="56"/>
    </row>
    <row r="439" ht="15.75" customHeight="1">
      <c r="A439" s="54"/>
      <c r="B439" s="55"/>
      <c r="C439" s="54"/>
      <c r="D439" s="54"/>
      <c r="E439" s="55"/>
      <c r="F439" s="54"/>
      <c r="G439" s="54"/>
      <c r="H439" s="54"/>
      <c r="I439" s="54"/>
      <c r="J439" s="56"/>
    </row>
    <row r="440" ht="15.75" customHeight="1">
      <c r="A440" s="54"/>
      <c r="B440" s="55"/>
      <c r="C440" s="54"/>
      <c r="D440" s="54"/>
      <c r="E440" s="55"/>
      <c r="F440" s="54"/>
      <c r="G440" s="54"/>
      <c r="H440" s="54"/>
      <c r="I440" s="54"/>
      <c r="J440" s="56"/>
    </row>
    <row r="441" ht="15.75" customHeight="1">
      <c r="A441" s="54"/>
      <c r="B441" s="55"/>
      <c r="C441" s="54"/>
      <c r="D441" s="54"/>
      <c r="E441" s="55"/>
      <c r="F441" s="54"/>
      <c r="G441" s="54"/>
      <c r="H441" s="54"/>
      <c r="I441" s="54"/>
      <c r="J441" s="56"/>
    </row>
    <row r="442" ht="15.75" customHeight="1">
      <c r="A442" s="54"/>
      <c r="B442" s="55"/>
      <c r="C442" s="54"/>
      <c r="D442" s="54"/>
      <c r="E442" s="55"/>
      <c r="F442" s="54"/>
      <c r="G442" s="54"/>
      <c r="H442" s="54"/>
      <c r="I442" s="54"/>
      <c r="J442" s="56"/>
    </row>
    <row r="443" ht="15.75" customHeight="1">
      <c r="A443" s="54"/>
      <c r="B443" s="55"/>
      <c r="C443" s="54"/>
      <c r="D443" s="54"/>
      <c r="E443" s="55"/>
      <c r="F443" s="54"/>
      <c r="G443" s="54"/>
      <c r="H443" s="54"/>
      <c r="I443" s="54"/>
      <c r="J443" s="56"/>
    </row>
    <row r="444" ht="15.75" customHeight="1">
      <c r="A444" s="54"/>
      <c r="B444" s="55"/>
      <c r="C444" s="54"/>
      <c r="D444" s="54"/>
      <c r="E444" s="55"/>
      <c r="F444" s="54"/>
      <c r="G444" s="54"/>
      <c r="H444" s="54"/>
      <c r="I444" s="54"/>
      <c r="J444" s="56"/>
    </row>
    <row r="445" ht="15.75" customHeight="1">
      <c r="A445" s="54"/>
      <c r="B445" s="55"/>
      <c r="C445" s="54"/>
      <c r="D445" s="54"/>
      <c r="E445" s="55"/>
      <c r="F445" s="54"/>
      <c r="G445" s="54"/>
      <c r="H445" s="54"/>
      <c r="I445" s="54"/>
      <c r="J445" s="56"/>
    </row>
    <row r="446" ht="15.75" customHeight="1">
      <c r="A446" s="54"/>
      <c r="B446" s="55"/>
      <c r="C446" s="54"/>
      <c r="D446" s="54"/>
      <c r="E446" s="55"/>
      <c r="F446" s="54"/>
      <c r="G446" s="54"/>
      <c r="H446" s="54"/>
      <c r="I446" s="54"/>
      <c r="J446" s="56"/>
    </row>
    <row r="447" ht="15.75" customHeight="1">
      <c r="A447" s="54"/>
      <c r="B447" s="55"/>
      <c r="C447" s="54"/>
      <c r="D447" s="54"/>
      <c r="E447" s="55"/>
      <c r="F447" s="54"/>
      <c r="G447" s="54"/>
      <c r="H447" s="54"/>
      <c r="I447" s="54"/>
      <c r="J447" s="56"/>
    </row>
    <row r="448" ht="15.75" customHeight="1">
      <c r="A448" s="54"/>
      <c r="B448" s="55"/>
      <c r="C448" s="54"/>
      <c r="D448" s="54"/>
      <c r="E448" s="55"/>
      <c r="F448" s="54"/>
      <c r="G448" s="54"/>
      <c r="H448" s="54"/>
      <c r="I448" s="54"/>
      <c r="J448" s="56"/>
    </row>
    <row r="449" ht="15.75" customHeight="1">
      <c r="A449" s="54"/>
      <c r="B449" s="55"/>
      <c r="C449" s="54"/>
      <c r="D449" s="54"/>
      <c r="E449" s="55"/>
      <c r="F449" s="54"/>
      <c r="G449" s="54"/>
      <c r="H449" s="54"/>
      <c r="I449" s="54"/>
      <c r="J449" s="56"/>
    </row>
    <row r="450" ht="15.75" customHeight="1">
      <c r="A450" s="54"/>
      <c r="B450" s="55"/>
      <c r="C450" s="54"/>
      <c r="D450" s="54"/>
      <c r="E450" s="55"/>
      <c r="F450" s="54"/>
      <c r="G450" s="54"/>
      <c r="H450" s="54"/>
      <c r="I450" s="54"/>
      <c r="J450" s="56"/>
    </row>
    <row r="451" ht="15.75" customHeight="1">
      <c r="A451" s="54"/>
      <c r="B451" s="55"/>
      <c r="C451" s="54"/>
      <c r="D451" s="54"/>
      <c r="E451" s="55"/>
      <c r="F451" s="54"/>
      <c r="G451" s="54"/>
      <c r="H451" s="54"/>
      <c r="I451" s="54"/>
      <c r="J451" s="56"/>
    </row>
    <row r="452" ht="15.75" customHeight="1">
      <c r="A452" s="54"/>
      <c r="B452" s="55"/>
      <c r="C452" s="54"/>
      <c r="D452" s="54"/>
      <c r="E452" s="55"/>
      <c r="F452" s="54"/>
      <c r="G452" s="54"/>
      <c r="H452" s="54"/>
      <c r="I452" s="54"/>
      <c r="J452" s="56"/>
    </row>
    <row r="453" ht="15.75" customHeight="1">
      <c r="A453" s="54"/>
      <c r="B453" s="55"/>
      <c r="C453" s="54"/>
      <c r="D453" s="54"/>
      <c r="E453" s="55"/>
      <c r="F453" s="54"/>
      <c r="G453" s="54"/>
      <c r="H453" s="54"/>
      <c r="I453" s="54"/>
      <c r="J453" s="56"/>
    </row>
    <row r="454" ht="15.75" customHeight="1">
      <c r="A454" s="54"/>
      <c r="B454" s="55"/>
      <c r="C454" s="54"/>
      <c r="D454" s="54"/>
      <c r="E454" s="55"/>
      <c r="F454" s="54"/>
      <c r="G454" s="54"/>
      <c r="H454" s="54"/>
      <c r="I454" s="54"/>
      <c r="J454" s="56"/>
    </row>
    <row r="455" ht="15.75" customHeight="1">
      <c r="A455" s="54"/>
      <c r="B455" s="55"/>
      <c r="C455" s="54"/>
      <c r="D455" s="54"/>
      <c r="E455" s="55"/>
      <c r="F455" s="54"/>
      <c r="G455" s="54"/>
      <c r="H455" s="54"/>
      <c r="I455" s="54"/>
      <c r="J455" s="56"/>
    </row>
    <row r="456" ht="15.75" customHeight="1">
      <c r="A456" s="54"/>
      <c r="B456" s="55"/>
      <c r="C456" s="54"/>
      <c r="D456" s="54"/>
      <c r="E456" s="55"/>
      <c r="F456" s="54"/>
      <c r="G456" s="54"/>
      <c r="H456" s="54"/>
      <c r="I456" s="54"/>
      <c r="J456" s="56"/>
    </row>
    <row r="457" ht="15.75" customHeight="1">
      <c r="A457" s="54"/>
      <c r="B457" s="55"/>
      <c r="C457" s="54"/>
      <c r="D457" s="54"/>
      <c r="E457" s="55"/>
      <c r="F457" s="54"/>
      <c r="G457" s="54"/>
      <c r="H457" s="54"/>
      <c r="I457" s="54"/>
      <c r="J457" s="56"/>
    </row>
    <row r="458" ht="15.75" customHeight="1">
      <c r="A458" s="54"/>
      <c r="B458" s="55"/>
      <c r="C458" s="54"/>
      <c r="D458" s="54"/>
      <c r="E458" s="55"/>
      <c r="F458" s="54"/>
      <c r="G458" s="54"/>
      <c r="H458" s="54"/>
      <c r="I458" s="54"/>
      <c r="J458" s="56"/>
    </row>
    <row r="459" ht="15.75" customHeight="1">
      <c r="A459" s="54"/>
      <c r="B459" s="55"/>
      <c r="C459" s="54"/>
      <c r="D459" s="54"/>
      <c r="E459" s="55"/>
      <c r="F459" s="54"/>
      <c r="G459" s="54"/>
      <c r="H459" s="54"/>
      <c r="I459" s="54"/>
      <c r="J459" s="56"/>
    </row>
    <row r="460" ht="15.75" customHeight="1">
      <c r="A460" s="54"/>
      <c r="B460" s="55"/>
      <c r="C460" s="54"/>
      <c r="D460" s="54"/>
      <c r="E460" s="55"/>
      <c r="F460" s="54"/>
      <c r="G460" s="54"/>
      <c r="H460" s="54"/>
      <c r="I460" s="54"/>
      <c r="J460" s="56"/>
    </row>
    <row r="461" ht="15.75" customHeight="1">
      <c r="A461" s="54"/>
      <c r="B461" s="55"/>
      <c r="C461" s="54"/>
      <c r="D461" s="54"/>
      <c r="E461" s="55"/>
      <c r="F461" s="54"/>
      <c r="G461" s="54"/>
      <c r="H461" s="54"/>
      <c r="I461" s="54"/>
      <c r="J461" s="56"/>
    </row>
    <row r="462" ht="15.75" customHeight="1">
      <c r="A462" s="54"/>
      <c r="B462" s="55"/>
      <c r="C462" s="54"/>
      <c r="D462" s="54"/>
      <c r="E462" s="55"/>
      <c r="F462" s="54"/>
      <c r="G462" s="54"/>
      <c r="H462" s="54"/>
      <c r="I462" s="54"/>
      <c r="J462" s="56"/>
    </row>
    <row r="463" ht="15.75" customHeight="1">
      <c r="A463" s="54"/>
      <c r="B463" s="55"/>
      <c r="C463" s="54"/>
      <c r="D463" s="54"/>
      <c r="E463" s="55"/>
      <c r="F463" s="54"/>
      <c r="G463" s="54"/>
      <c r="H463" s="54"/>
      <c r="I463" s="54"/>
      <c r="J463" s="56"/>
    </row>
    <row r="464" ht="15.75" customHeight="1">
      <c r="A464" s="54"/>
      <c r="B464" s="55"/>
      <c r="C464" s="54"/>
      <c r="D464" s="54"/>
      <c r="E464" s="55"/>
      <c r="F464" s="54"/>
      <c r="G464" s="54"/>
      <c r="H464" s="54"/>
      <c r="I464" s="54"/>
      <c r="J464" s="56"/>
    </row>
    <row r="465" ht="15.75" customHeight="1">
      <c r="A465" s="54"/>
      <c r="B465" s="55"/>
      <c r="C465" s="54"/>
      <c r="D465" s="54"/>
      <c r="E465" s="55"/>
      <c r="F465" s="54"/>
      <c r="G465" s="54"/>
      <c r="H465" s="54"/>
      <c r="I465" s="54"/>
      <c r="J465" s="56"/>
    </row>
    <row r="466" ht="15.75" customHeight="1">
      <c r="A466" s="54"/>
      <c r="B466" s="55"/>
      <c r="C466" s="54"/>
      <c r="D466" s="54"/>
      <c r="E466" s="55"/>
      <c r="F466" s="54"/>
      <c r="G466" s="54"/>
      <c r="H466" s="54"/>
      <c r="I466" s="54"/>
      <c r="J466" s="56"/>
    </row>
    <row r="467" ht="15.75" customHeight="1">
      <c r="A467" s="54"/>
      <c r="B467" s="55"/>
      <c r="C467" s="54"/>
      <c r="D467" s="54"/>
      <c r="E467" s="55"/>
      <c r="F467" s="54"/>
      <c r="G467" s="54"/>
      <c r="H467" s="54"/>
      <c r="I467" s="54"/>
      <c r="J467" s="56"/>
    </row>
    <row r="468" ht="15.75" customHeight="1">
      <c r="A468" s="54"/>
      <c r="B468" s="55"/>
      <c r="C468" s="54"/>
      <c r="D468" s="54"/>
      <c r="E468" s="55"/>
      <c r="F468" s="54"/>
      <c r="G468" s="54"/>
      <c r="H468" s="54"/>
      <c r="I468" s="54"/>
      <c r="J468" s="56"/>
    </row>
    <row r="469" ht="15.75" customHeight="1">
      <c r="A469" s="54"/>
      <c r="B469" s="55"/>
      <c r="C469" s="54"/>
      <c r="D469" s="54"/>
      <c r="E469" s="55"/>
      <c r="F469" s="54"/>
      <c r="G469" s="54"/>
      <c r="H469" s="54"/>
      <c r="I469" s="54"/>
      <c r="J469" s="56"/>
    </row>
    <row r="470" ht="15.75" customHeight="1">
      <c r="A470" s="54"/>
      <c r="B470" s="55"/>
      <c r="C470" s="54"/>
      <c r="D470" s="54"/>
      <c r="E470" s="55"/>
      <c r="F470" s="54"/>
      <c r="G470" s="54"/>
      <c r="H470" s="54"/>
      <c r="I470" s="54"/>
      <c r="J470" s="56"/>
    </row>
    <row r="471" ht="15.75" customHeight="1">
      <c r="A471" s="54"/>
      <c r="B471" s="55"/>
      <c r="C471" s="54"/>
      <c r="D471" s="54"/>
      <c r="E471" s="55"/>
      <c r="F471" s="54"/>
      <c r="G471" s="54"/>
      <c r="H471" s="54"/>
      <c r="I471" s="54"/>
      <c r="J471" s="56"/>
    </row>
    <row r="472" ht="15.75" customHeight="1">
      <c r="A472" s="54"/>
      <c r="B472" s="55"/>
      <c r="C472" s="54"/>
      <c r="D472" s="54"/>
      <c r="E472" s="55"/>
      <c r="F472" s="54"/>
      <c r="G472" s="54"/>
      <c r="H472" s="54"/>
      <c r="I472" s="54"/>
      <c r="J472" s="56"/>
    </row>
    <row r="473" ht="15.75" customHeight="1">
      <c r="A473" s="54"/>
      <c r="B473" s="55"/>
      <c r="C473" s="54"/>
      <c r="D473" s="54"/>
      <c r="E473" s="55"/>
      <c r="F473" s="54"/>
      <c r="G473" s="54"/>
      <c r="H473" s="54"/>
      <c r="I473" s="54"/>
      <c r="J473" s="56"/>
    </row>
    <row r="474" ht="15.75" customHeight="1">
      <c r="A474" s="54"/>
      <c r="B474" s="55"/>
      <c r="C474" s="54"/>
      <c r="D474" s="54"/>
      <c r="E474" s="55"/>
      <c r="F474" s="54"/>
      <c r="G474" s="54"/>
      <c r="H474" s="54"/>
      <c r="I474" s="54"/>
      <c r="J474" s="56"/>
    </row>
    <row r="475" ht="15.75" customHeight="1">
      <c r="A475" s="54"/>
      <c r="B475" s="55"/>
      <c r="C475" s="54"/>
      <c r="D475" s="54"/>
      <c r="E475" s="55"/>
      <c r="F475" s="54"/>
      <c r="G475" s="54"/>
      <c r="H475" s="54"/>
      <c r="I475" s="54"/>
      <c r="J475" s="56"/>
    </row>
    <row r="476" ht="15.75" customHeight="1">
      <c r="A476" s="54"/>
      <c r="B476" s="55"/>
      <c r="C476" s="54"/>
      <c r="D476" s="54"/>
      <c r="E476" s="55"/>
      <c r="F476" s="54"/>
      <c r="G476" s="54"/>
      <c r="H476" s="54"/>
      <c r="I476" s="54"/>
      <c r="J476" s="56"/>
    </row>
    <row r="477" ht="15.75" customHeight="1">
      <c r="A477" s="54"/>
      <c r="B477" s="55"/>
      <c r="C477" s="54"/>
      <c r="D477" s="54"/>
      <c r="E477" s="55"/>
      <c r="F477" s="54"/>
      <c r="G477" s="54"/>
      <c r="H477" s="54"/>
      <c r="I477" s="54"/>
      <c r="J477" s="56"/>
    </row>
    <row r="478" ht="15.75" customHeight="1">
      <c r="A478" s="54"/>
      <c r="B478" s="55"/>
      <c r="C478" s="54"/>
      <c r="D478" s="54"/>
      <c r="E478" s="55"/>
      <c r="F478" s="54"/>
      <c r="G478" s="54"/>
      <c r="H478" s="54"/>
      <c r="I478" s="54"/>
      <c r="J478" s="56"/>
    </row>
    <row r="479" ht="15.75" customHeight="1">
      <c r="A479" s="54"/>
      <c r="B479" s="55"/>
      <c r="C479" s="54"/>
      <c r="D479" s="54"/>
      <c r="E479" s="55"/>
      <c r="F479" s="54"/>
      <c r="G479" s="54"/>
      <c r="H479" s="54"/>
      <c r="I479" s="54"/>
      <c r="J479" s="56"/>
    </row>
    <row r="480" ht="15.75" customHeight="1">
      <c r="A480" s="54"/>
      <c r="B480" s="55"/>
      <c r="C480" s="54"/>
      <c r="D480" s="54"/>
      <c r="E480" s="55"/>
      <c r="F480" s="54"/>
      <c r="G480" s="54"/>
      <c r="H480" s="54"/>
      <c r="I480" s="54"/>
      <c r="J480" s="56"/>
    </row>
    <row r="481" ht="15.75" customHeight="1">
      <c r="A481" s="54"/>
      <c r="B481" s="55"/>
      <c r="C481" s="54"/>
      <c r="D481" s="54"/>
      <c r="E481" s="55"/>
      <c r="F481" s="54"/>
      <c r="G481" s="54"/>
      <c r="H481" s="54"/>
      <c r="I481" s="54"/>
      <c r="J481" s="56"/>
    </row>
    <row r="482" ht="15.75" customHeight="1">
      <c r="A482" s="54"/>
      <c r="B482" s="55"/>
      <c r="C482" s="54"/>
      <c r="D482" s="54"/>
      <c r="E482" s="55"/>
      <c r="F482" s="54"/>
      <c r="G482" s="54"/>
      <c r="H482" s="54"/>
      <c r="I482" s="54"/>
      <c r="J482" s="56"/>
    </row>
    <row r="483" ht="15.75" customHeight="1">
      <c r="A483" s="54"/>
      <c r="B483" s="55"/>
      <c r="C483" s="54"/>
      <c r="D483" s="54"/>
      <c r="E483" s="55"/>
      <c r="F483" s="54"/>
      <c r="G483" s="54"/>
      <c r="H483" s="54"/>
      <c r="I483" s="54"/>
      <c r="J483" s="56"/>
    </row>
    <row r="484" ht="15.75" customHeight="1">
      <c r="A484" s="54"/>
      <c r="B484" s="55"/>
      <c r="C484" s="54"/>
      <c r="D484" s="54"/>
      <c r="E484" s="55"/>
      <c r="F484" s="54"/>
      <c r="G484" s="54"/>
      <c r="H484" s="54"/>
      <c r="I484" s="54"/>
      <c r="J484" s="56"/>
    </row>
    <row r="485" ht="15.75" customHeight="1">
      <c r="A485" s="54"/>
      <c r="B485" s="55"/>
      <c r="C485" s="54"/>
      <c r="D485" s="54"/>
      <c r="E485" s="55"/>
      <c r="F485" s="54"/>
      <c r="G485" s="54"/>
      <c r="H485" s="54"/>
      <c r="I485" s="54"/>
      <c r="J485" s="56"/>
    </row>
    <row r="486" ht="15.75" customHeight="1">
      <c r="A486" s="54"/>
      <c r="B486" s="55"/>
      <c r="C486" s="54"/>
      <c r="D486" s="54"/>
      <c r="E486" s="55"/>
      <c r="F486" s="54"/>
      <c r="G486" s="54"/>
      <c r="H486" s="54"/>
      <c r="I486" s="54"/>
      <c r="J486" s="56"/>
    </row>
    <row r="487" ht="15.75" customHeight="1">
      <c r="A487" s="54"/>
      <c r="B487" s="55"/>
      <c r="C487" s="54"/>
      <c r="D487" s="54"/>
      <c r="E487" s="55"/>
      <c r="F487" s="54"/>
      <c r="G487" s="54"/>
      <c r="H487" s="54"/>
      <c r="I487" s="54"/>
      <c r="J487" s="56"/>
    </row>
    <row r="488" ht="15.75" customHeight="1">
      <c r="A488" s="54"/>
      <c r="B488" s="55"/>
      <c r="C488" s="54"/>
      <c r="D488" s="54"/>
      <c r="E488" s="55"/>
      <c r="F488" s="54"/>
      <c r="G488" s="54"/>
      <c r="H488" s="54"/>
      <c r="I488" s="54"/>
      <c r="J488" s="56"/>
    </row>
    <row r="489" ht="15.75" customHeight="1">
      <c r="A489" s="54"/>
      <c r="B489" s="55"/>
      <c r="C489" s="54"/>
      <c r="D489" s="54"/>
      <c r="E489" s="55"/>
      <c r="F489" s="54"/>
      <c r="G489" s="54"/>
      <c r="H489" s="54"/>
      <c r="I489" s="54"/>
      <c r="J489" s="56"/>
    </row>
    <row r="490" ht="15.75" customHeight="1">
      <c r="A490" s="54"/>
      <c r="B490" s="55"/>
      <c r="C490" s="54"/>
      <c r="D490" s="54"/>
      <c r="E490" s="55"/>
      <c r="F490" s="54"/>
      <c r="G490" s="54"/>
      <c r="H490" s="54"/>
      <c r="I490" s="54"/>
      <c r="J490" s="56"/>
    </row>
    <row r="491" ht="15.75" customHeight="1">
      <c r="A491" s="54"/>
      <c r="B491" s="55"/>
      <c r="C491" s="54"/>
      <c r="D491" s="54"/>
      <c r="E491" s="55"/>
      <c r="F491" s="54"/>
      <c r="G491" s="54"/>
      <c r="H491" s="54"/>
      <c r="I491" s="54"/>
      <c r="J491" s="56"/>
    </row>
    <row r="492" ht="15.75" customHeight="1">
      <c r="A492" s="54"/>
      <c r="B492" s="55"/>
      <c r="C492" s="54"/>
      <c r="D492" s="54"/>
      <c r="E492" s="55"/>
      <c r="F492" s="54"/>
      <c r="G492" s="54"/>
      <c r="H492" s="54"/>
      <c r="I492" s="54"/>
      <c r="J492" s="56"/>
    </row>
    <row r="493" ht="15.75" customHeight="1">
      <c r="A493" s="54"/>
      <c r="B493" s="55"/>
      <c r="C493" s="54"/>
      <c r="D493" s="54"/>
      <c r="E493" s="55"/>
      <c r="F493" s="54"/>
      <c r="G493" s="54"/>
      <c r="H493" s="54"/>
      <c r="I493" s="54"/>
      <c r="J493" s="56"/>
    </row>
    <row r="494" ht="15.75" customHeight="1">
      <c r="A494" s="54"/>
      <c r="B494" s="55"/>
      <c r="C494" s="54"/>
      <c r="D494" s="54"/>
      <c r="E494" s="55"/>
      <c r="F494" s="54"/>
      <c r="G494" s="54"/>
      <c r="H494" s="54"/>
      <c r="I494" s="54"/>
      <c r="J494" s="56"/>
    </row>
    <row r="495" ht="15.75" customHeight="1">
      <c r="A495" s="54"/>
      <c r="B495" s="55"/>
      <c r="C495" s="54"/>
      <c r="D495" s="54"/>
      <c r="E495" s="55"/>
      <c r="F495" s="54"/>
      <c r="G495" s="54"/>
      <c r="H495" s="54"/>
      <c r="I495" s="54"/>
      <c r="J495" s="56"/>
    </row>
    <row r="496" ht="15.75" customHeight="1">
      <c r="A496" s="54"/>
      <c r="B496" s="55"/>
      <c r="C496" s="54"/>
      <c r="D496" s="54"/>
      <c r="E496" s="55"/>
      <c r="F496" s="54"/>
      <c r="G496" s="54"/>
      <c r="H496" s="54"/>
      <c r="I496" s="54"/>
      <c r="J496" s="56"/>
    </row>
    <row r="497" ht="15.75" customHeight="1">
      <c r="A497" s="54"/>
      <c r="B497" s="55"/>
      <c r="C497" s="54"/>
      <c r="D497" s="54"/>
      <c r="E497" s="55"/>
      <c r="F497" s="54"/>
      <c r="G497" s="54"/>
      <c r="H497" s="54"/>
      <c r="I497" s="54"/>
      <c r="J497" s="56"/>
    </row>
    <row r="498" ht="15.75" customHeight="1">
      <c r="A498" s="54"/>
      <c r="B498" s="55"/>
      <c r="C498" s="54"/>
      <c r="D498" s="54"/>
      <c r="E498" s="55"/>
      <c r="F498" s="54"/>
      <c r="G498" s="54"/>
      <c r="H498" s="54"/>
      <c r="I498" s="54"/>
      <c r="J498" s="56"/>
    </row>
    <row r="499" ht="15.75" customHeight="1">
      <c r="A499" s="54"/>
      <c r="B499" s="55"/>
      <c r="C499" s="54"/>
      <c r="D499" s="54"/>
      <c r="E499" s="55"/>
      <c r="F499" s="54"/>
      <c r="G499" s="54"/>
      <c r="H499" s="54"/>
      <c r="I499" s="54"/>
      <c r="J499" s="56"/>
    </row>
    <row r="500" ht="15.75" customHeight="1">
      <c r="A500" s="54"/>
      <c r="B500" s="55"/>
      <c r="C500" s="54"/>
      <c r="D500" s="54"/>
      <c r="E500" s="55"/>
      <c r="F500" s="54"/>
      <c r="G500" s="54"/>
      <c r="H500" s="54"/>
      <c r="I500" s="54"/>
      <c r="J500" s="56"/>
    </row>
    <row r="501" ht="15.75" customHeight="1">
      <c r="A501" s="54"/>
      <c r="B501" s="55"/>
      <c r="C501" s="54"/>
      <c r="D501" s="54"/>
      <c r="E501" s="55"/>
      <c r="F501" s="54"/>
      <c r="G501" s="54"/>
      <c r="H501" s="54"/>
      <c r="I501" s="54"/>
      <c r="J501" s="56"/>
    </row>
    <row r="502" ht="15.75" customHeight="1">
      <c r="A502" s="54"/>
      <c r="B502" s="55"/>
      <c r="C502" s="54"/>
      <c r="D502" s="54"/>
      <c r="E502" s="55"/>
      <c r="F502" s="54"/>
      <c r="G502" s="54"/>
      <c r="H502" s="54"/>
      <c r="I502" s="54"/>
      <c r="J502" s="56"/>
    </row>
    <row r="503" ht="15.75" customHeight="1">
      <c r="A503" s="54"/>
      <c r="B503" s="55"/>
      <c r="C503" s="54"/>
      <c r="D503" s="54"/>
      <c r="E503" s="55"/>
      <c r="F503" s="54"/>
      <c r="G503" s="54"/>
      <c r="H503" s="54"/>
      <c r="I503" s="54"/>
      <c r="J503" s="56"/>
    </row>
    <row r="504" ht="15.75" customHeight="1">
      <c r="A504" s="54"/>
      <c r="B504" s="55"/>
      <c r="C504" s="54"/>
      <c r="D504" s="54"/>
      <c r="E504" s="55"/>
      <c r="F504" s="54"/>
      <c r="G504" s="54"/>
      <c r="H504" s="54"/>
      <c r="I504" s="54"/>
      <c r="J504" s="56"/>
    </row>
    <row r="505" ht="15.75" customHeight="1">
      <c r="A505" s="54"/>
      <c r="B505" s="55"/>
      <c r="C505" s="54"/>
      <c r="D505" s="54"/>
      <c r="E505" s="55"/>
      <c r="F505" s="54"/>
      <c r="G505" s="54"/>
      <c r="H505" s="54"/>
      <c r="I505" s="54"/>
      <c r="J505" s="56"/>
    </row>
    <row r="506" ht="15.75" customHeight="1">
      <c r="A506" s="54"/>
      <c r="B506" s="55"/>
      <c r="C506" s="54"/>
      <c r="D506" s="54"/>
      <c r="E506" s="55"/>
      <c r="F506" s="54"/>
      <c r="G506" s="54"/>
      <c r="H506" s="54"/>
      <c r="I506" s="54"/>
      <c r="J506" s="56"/>
    </row>
    <row r="507" ht="15.75" customHeight="1">
      <c r="A507" s="54"/>
      <c r="B507" s="55"/>
      <c r="C507" s="54"/>
      <c r="D507" s="54"/>
      <c r="E507" s="55"/>
      <c r="F507" s="54"/>
      <c r="G507" s="54"/>
      <c r="H507" s="54"/>
      <c r="I507" s="54"/>
      <c r="J507" s="56"/>
    </row>
    <row r="508" ht="15.75" customHeight="1">
      <c r="A508" s="54"/>
      <c r="B508" s="55"/>
      <c r="C508" s="54"/>
      <c r="D508" s="54"/>
      <c r="E508" s="55"/>
      <c r="F508" s="54"/>
      <c r="G508" s="54"/>
      <c r="H508" s="54"/>
      <c r="I508" s="54"/>
      <c r="J508" s="56"/>
    </row>
    <row r="509" ht="15.75" customHeight="1">
      <c r="A509" s="54"/>
      <c r="B509" s="55"/>
      <c r="C509" s="54"/>
      <c r="D509" s="54"/>
      <c r="E509" s="55"/>
      <c r="F509" s="54"/>
      <c r="G509" s="54"/>
      <c r="H509" s="54"/>
      <c r="I509" s="54"/>
      <c r="J509" s="56"/>
    </row>
    <row r="510" ht="15.75" customHeight="1">
      <c r="A510" s="54"/>
      <c r="B510" s="55"/>
      <c r="C510" s="54"/>
      <c r="D510" s="54"/>
      <c r="E510" s="55"/>
      <c r="F510" s="54"/>
      <c r="G510" s="54"/>
      <c r="H510" s="54"/>
      <c r="I510" s="54"/>
      <c r="J510" s="56"/>
    </row>
    <row r="511" ht="15.75" customHeight="1">
      <c r="A511" s="54"/>
      <c r="B511" s="55"/>
      <c r="C511" s="54"/>
      <c r="D511" s="54"/>
      <c r="E511" s="55"/>
      <c r="F511" s="54"/>
      <c r="G511" s="54"/>
      <c r="H511" s="54"/>
      <c r="I511" s="54"/>
      <c r="J511" s="56"/>
    </row>
    <row r="512" ht="15.75" customHeight="1">
      <c r="A512" s="54"/>
      <c r="B512" s="55"/>
      <c r="C512" s="54"/>
      <c r="D512" s="54"/>
      <c r="E512" s="55"/>
      <c r="F512" s="54"/>
      <c r="G512" s="54"/>
      <c r="H512" s="54"/>
      <c r="I512" s="54"/>
      <c r="J512" s="56"/>
    </row>
    <row r="513" ht="15.75" customHeight="1">
      <c r="A513" s="54"/>
      <c r="B513" s="55"/>
      <c r="C513" s="54"/>
      <c r="D513" s="54"/>
      <c r="E513" s="55"/>
      <c r="F513" s="54"/>
      <c r="G513" s="54"/>
      <c r="H513" s="54"/>
      <c r="I513" s="54"/>
      <c r="J513" s="56"/>
    </row>
    <row r="514" ht="15.75" customHeight="1">
      <c r="A514" s="54"/>
      <c r="B514" s="55"/>
      <c r="C514" s="54"/>
      <c r="D514" s="54"/>
      <c r="E514" s="55"/>
      <c r="F514" s="54"/>
      <c r="G514" s="54"/>
      <c r="H514" s="54"/>
      <c r="I514" s="54"/>
      <c r="J514" s="56"/>
    </row>
    <row r="515" ht="15.75" customHeight="1">
      <c r="A515" s="54"/>
      <c r="B515" s="55"/>
      <c r="C515" s="54"/>
      <c r="D515" s="54"/>
      <c r="E515" s="55"/>
      <c r="F515" s="54"/>
      <c r="G515" s="54"/>
      <c r="H515" s="54"/>
      <c r="I515" s="54"/>
      <c r="J515" s="56"/>
    </row>
    <row r="516" ht="15.75" customHeight="1">
      <c r="A516" s="54"/>
      <c r="B516" s="55"/>
      <c r="C516" s="54"/>
      <c r="D516" s="54"/>
      <c r="E516" s="55"/>
      <c r="F516" s="54"/>
      <c r="G516" s="54"/>
      <c r="H516" s="54"/>
      <c r="I516" s="54"/>
      <c r="J516" s="56"/>
    </row>
    <row r="517" ht="15.75" customHeight="1">
      <c r="A517" s="54"/>
      <c r="B517" s="55"/>
      <c r="C517" s="54"/>
      <c r="D517" s="54"/>
      <c r="E517" s="55"/>
      <c r="F517" s="54"/>
      <c r="G517" s="54"/>
      <c r="H517" s="54"/>
      <c r="I517" s="54"/>
      <c r="J517" s="56"/>
    </row>
    <row r="518" ht="15.75" customHeight="1">
      <c r="A518" s="54"/>
      <c r="B518" s="55"/>
      <c r="C518" s="54"/>
      <c r="D518" s="54"/>
      <c r="E518" s="55"/>
      <c r="F518" s="54"/>
      <c r="G518" s="54"/>
      <c r="H518" s="54"/>
      <c r="I518" s="54"/>
      <c r="J518" s="56"/>
    </row>
    <row r="519" ht="15.75" customHeight="1">
      <c r="A519" s="54"/>
      <c r="B519" s="55"/>
      <c r="C519" s="54"/>
      <c r="D519" s="54"/>
      <c r="E519" s="55"/>
      <c r="F519" s="54"/>
      <c r="G519" s="54"/>
      <c r="H519" s="54"/>
      <c r="I519" s="54"/>
      <c r="J519" s="56"/>
    </row>
    <row r="520" ht="15.75" customHeight="1">
      <c r="A520" s="54"/>
      <c r="B520" s="55"/>
      <c r="C520" s="54"/>
      <c r="D520" s="54"/>
      <c r="E520" s="55"/>
      <c r="F520" s="54"/>
      <c r="G520" s="54"/>
      <c r="H520" s="54"/>
      <c r="I520" s="54"/>
      <c r="J520" s="56"/>
    </row>
    <row r="521" ht="15.75" customHeight="1">
      <c r="A521" s="54"/>
      <c r="B521" s="55"/>
      <c r="C521" s="54"/>
      <c r="D521" s="54"/>
      <c r="E521" s="55"/>
      <c r="F521" s="54"/>
      <c r="G521" s="54"/>
      <c r="H521" s="54"/>
      <c r="I521" s="54"/>
      <c r="J521" s="56"/>
    </row>
    <row r="522" ht="15.75" customHeight="1">
      <c r="A522" s="54"/>
      <c r="B522" s="55"/>
      <c r="C522" s="54"/>
      <c r="D522" s="54"/>
      <c r="E522" s="55"/>
      <c r="F522" s="54"/>
      <c r="G522" s="54"/>
      <c r="H522" s="54"/>
      <c r="I522" s="54"/>
      <c r="J522" s="56"/>
    </row>
    <row r="523" ht="15.75" customHeight="1">
      <c r="A523" s="54"/>
      <c r="B523" s="55"/>
      <c r="C523" s="54"/>
      <c r="D523" s="54"/>
      <c r="E523" s="55"/>
      <c r="F523" s="54"/>
      <c r="G523" s="54"/>
      <c r="H523" s="54"/>
      <c r="I523" s="54"/>
      <c r="J523" s="56"/>
    </row>
    <row r="524" ht="15.75" customHeight="1">
      <c r="A524" s="54"/>
      <c r="B524" s="55"/>
      <c r="C524" s="54"/>
      <c r="D524" s="54"/>
      <c r="E524" s="55"/>
      <c r="F524" s="54"/>
      <c r="G524" s="54"/>
      <c r="H524" s="54"/>
      <c r="I524" s="54"/>
      <c r="J524" s="56"/>
    </row>
    <row r="525" ht="15.75" customHeight="1">
      <c r="A525" s="54"/>
      <c r="B525" s="55"/>
      <c r="C525" s="54"/>
      <c r="D525" s="54"/>
      <c r="E525" s="55"/>
      <c r="F525" s="54"/>
      <c r="G525" s="54"/>
      <c r="H525" s="54"/>
      <c r="I525" s="54"/>
      <c r="J525" s="56"/>
    </row>
    <row r="526" ht="15.75" customHeight="1">
      <c r="A526" s="54"/>
      <c r="B526" s="55"/>
      <c r="C526" s="54"/>
      <c r="D526" s="54"/>
      <c r="E526" s="55"/>
      <c r="F526" s="54"/>
      <c r="G526" s="54"/>
      <c r="H526" s="54"/>
      <c r="I526" s="54"/>
      <c r="J526" s="56"/>
    </row>
    <row r="527" ht="15.75" customHeight="1">
      <c r="A527" s="54"/>
      <c r="B527" s="55"/>
      <c r="C527" s="54"/>
      <c r="D527" s="54"/>
      <c r="E527" s="55"/>
      <c r="F527" s="54"/>
      <c r="G527" s="54"/>
      <c r="H527" s="54"/>
      <c r="I527" s="54"/>
      <c r="J527" s="56"/>
    </row>
    <row r="528" ht="15.75" customHeight="1">
      <c r="A528" s="54"/>
      <c r="B528" s="55"/>
      <c r="C528" s="54"/>
      <c r="D528" s="54"/>
      <c r="E528" s="55"/>
      <c r="F528" s="54"/>
      <c r="G528" s="54"/>
      <c r="H528" s="54"/>
      <c r="I528" s="54"/>
      <c r="J528" s="56"/>
    </row>
    <row r="529" ht="15.75" customHeight="1">
      <c r="A529" s="54"/>
      <c r="B529" s="55"/>
      <c r="C529" s="54"/>
      <c r="D529" s="54"/>
      <c r="E529" s="55"/>
      <c r="F529" s="54"/>
      <c r="G529" s="54"/>
      <c r="H529" s="54"/>
      <c r="I529" s="54"/>
      <c r="J529" s="56"/>
    </row>
    <row r="530" ht="15.75" customHeight="1">
      <c r="A530" s="54"/>
      <c r="B530" s="55"/>
      <c r="C530" s="54"/>
      <c r="D530" s="54"/>
      <c r="E530" s="55"/>
      <c r="F530" s="54"/>
      <c r="G530" s="54"/>
      <c r="H530" s="54"/>
      <c r="I530" s="54"/>
      <c r="J530" s="56"/>
    </row>
    <row r="531" ht="15.75" customHeight="1">
      <c r="A531" s="54"/>
      <c r="B531" s="55"/>
      <c r="C531" s="54"/>
      <c r="D531" s="54"/>
      <c r="E531" s="55"/>
      <c r="F531" s="54"/>
      <c r="G531" s="54"/>
      <c r="H531" s="54"/>
      <c r="I531" s="54"/>
      <c r="J531" s="56"/>
    </row>
    <row r="532" ht="15.75" customHeight="1">
      <c r="A532" s="54"/>
      <c r="B532" s="55"/>
      <c r="C532" s="54"/>
      <c r="D532" s="54"/>
      <c r="E532" s="55"/>
      <c r="F532" s="54"/>
      <c r="G532" s="54"/>
      <c r="H532" s="54"/>
      <c r="I532" s="54"/>
      <c r="J532" s="56"/>
    </row>
    <row r="533" ht="15.75" customHeight="1">
      <c r="A533" s="54"/>
      <c r="B533" s="55"/>
      <c r="C533" s="54"/>
      <c r="D533" s="54"/>
      <c r="E533" s="55"/>
      <c r="F533" s="54"/>
      <c r="G533" s="54"/>
      <c r="H533" s="54"/>
      <c r="I533" s="54"/>
      <c r="J533" s="56"/>
    </row>
    <row r="534" ht="15.75" customHeight="1">
      <c r="A534" s="54"/>
      <c r="B534" s="55"/>
      <c r="C534" s="54"/>
      <c r="D534" s="54"/>
      <c r="E534" s="55"/>
      <c r="F534" s="54"/>
      <c r="G534" s="54"/>
      <c r="H534" s="54"/>
      <c r="I534" s="54"/>
      <c r="J534" s="56"/>
    </row>
    <row r="535" ht="15.75" customHeight="1">
      <c r="A535" s="54"/>
      <c r="B535" s="55"/>
      <c r="C535" s="54"/>
      <c r="D535" s="54"/>
      <c r="E535" s="55"/>
      <c r="F535" s="54"/>
      <c r="G535" s="54"/>
      <c r="H535" s="54"/>
      <c r="I535" s="54"/>
      <c r="J535" s="56"/>
    </row>
    <row r="536" ht="15.75" customHeight="1">
      <c r="A536" s="54"/>
      <c r="B536" s="55"/>
      <c r="C536" s="54"/>
      <c r="D536" s="54"/>
      <c r="E536" s="55"/>
      <c r="F536" s="54"/>
      <c r="G536" s="54"/>
      <c r="H536" s="54"/>
      <c r="I536" s="54"/>
      <c r="J536" s="56"/>
    </row>
    <row r="537" ht="15.75" customHeight="1">
      <c r="A537" s="54"/>
      <c r="B537" s="55"/>
      <c r="C537" s="54"/>
      <c r="D537" s="54"/>
      <c r="E537" s="55"/>
      <c r="F537" s="54"/>
      <c r="G537" s="54"/>
      <c r="H537" s="54"/>
      <c r="I537" s="54"/>
      <c r="J537" s="56"/>
    </row>
    <row r="538" ht="15.75" customHeight="1">
      <c r="A538" s="54"/>
      <c r="B538" s="55"/>
      <c r="C538" s="54"/>
      <c r="D538" s="54"/>
      <c r="E538" s="55"/>
      <c r="F538" s="54"/>
      <c r="G538" s="54"/>
      <c r="H538" s="54"/>
      <c r="I538" s="54"/>
      <c r="J538" s="56"/>
    </row>
    <row r="539" ht="15.75" customHeight="1">
      <c r="A539" s="54"/>
      <c r="B539" s="55"/>
      <c r="C539" s="54"/>
      <c r="D539" s="54"/>
      <c r="E539" s="55"/>
      <c r="F539" s="54"/>
      <c r="G539" s="54"/>
      <c r="H539" s="54"/>
      <c r="I539" s="54"/>
      <c r="J539" s="56"/>
    </row>
    <row r="540" ht="15.75" customHeight="1">
      <c r="A540" s="54"/>
      <c r="B540" s="55"/>
      <c r="C540" s="54"/>
      <c r="D540" s="54"/>
      <c r="E540" s="55"/>
      <c r="F540" s="54"/>
      <c r="G540" s="54"/>
      <c r="H540" s="54"/>
      <c r="I540" s="54"/>
      <c r="J540" s="56"/>
    </row>
    <row r="541" ht="15.75" customHeight="1">
      <c r="A541" s="54"/>
      <c r="B541" s="55"/>
      <c r="C541" s="54"/>
      <c r="D541" s="54"/>
      <c r="E541" s="55"/>
      <c r="F541" s="54"/>
      <c r="G541" s="54"/>
      <c r="H541" s="54"/>
      <c r="I541" s="54"/>
      <c r="J541" s="56"/>
    </row>
    <row r="542" ht="15.75" customHeight="1">
      <c r="A542" s="54"/>
      <c r="B542" s="55"/>
      <c r="C542" s="54"/>
      <c r="D542" s="54"/>
      <c r="E542" s="55"/>
      <c r="F542" s="54"/>
      <c r="G542" s="54"/>
      <c r="H542" s="54"/>
      <c r="I542" s="54"/>
      <c r="J542" s="56"/>
    </row>
    <row r="543" ht="15.75" customHeight="1">
      <c r="A543" s="54"/>
      <c r="B543" s="55"/>
      <c r="C543" s="54"/>
      <c r="D543" s="54"/>
      <c r="E543" s="55"/>
      <c r="F543" s="54"/>
      <c r="G543" s="54"/>
      <c r="H543" s="54"/>
      <c r="I543" s="54"/>
      <c r="J543" s="56"/>
    </row>
    <row r="544" ht="15.75" customHeight="1">
      <c r="A544" s="54"/>
      <c r="B544" s="55"/>
      <c r="C544" s="54"/>
      <c r="D544" s="54"/>
      <c r="E544" s="55"/>
      <c r="F544" s="54"/>
      <c r="G544" s="54"/>
      <c r="H544" s="54"/>
      <c r="I544" s="54"/>
      <c r="J544" s="56"/>
    </row>
    <row r="545" ht="15.75" customHeight="1">
      <c r="A545" s="54"/>
      <c r="B545" s="55"/>
      <c r="C545" s="54"/>
      <c r="D545" s="54"/>
      <c r="E545" s="55"/>
      <c r="F545" s="54"/>
      <c r="G545" s="54"/>
      <c r="H545" s="54"/>
      <c r="I545" s="54"/>
      <c r="J545" s="56"/>
    </row>
    <row r="546" ht="15.75" customHeight="1">
      <c r="A546" s="54"/>
      <c r="B546" s="55"/>
      <c r="C546" s="54"/>
      <c r="D546" s="54"/>
      <c r="E546" s="55"/>
      <c r="F546" s="54"/>
      <c r="G546" s="54"/>
      <c r="H546" s="54"/>
      <c r="I546" s="54"/>
      <c r="J546" s="56"/>
    </row>
    <row r="547" ht="15.75" customHeight="1">
      <c r="A547" s="54"/>
      <c r="B547" s="55"/>
      <c r="C547" s="54"/>
      <c r="D547" s="54"/>
      <c r="E547" s="55"/>
      <c r="F547" s="54"/>
      <c r="G547" s="54"/>
      <c r="H547" s="54"/>
      <c r="I547" s="54"/>
      <c r="J547" s="56"/>
    </row>
    <row r="548" ht="15.75" customHeight="1">
      <c r="A548" s="54"/>
      <c r="B548" s="55"/>
      <c r="C548" s="54"/>
      <c r="D548" s="54"/>
      <c r="E548" s="55"/>
      <c r="F548" s="54"/>
      <c r="G548" s="54"/>
      <c r="H548" s="54"/>
      <c r="I548" s="54"/>
      <c r="J548" s="56"/>
    </row>
    <row r="549" ht="15.75" customHeight="1">
      <c r="A549" s="54"/>
      <c r="B549" s="55"/>
      <c r="C549" s="54"/>
      <c r="D549" s="54"/>
      <c r="E549" s="55"/>
      <c r="F549" s="54"/>
      <c r="G549" s="54"/>
      <c r="H549" s="54"/>
      <c r="I549" s="54"/>
      <c r="J549" s="56"/>
    </row>
    <row r="550" ht="15.75" customHeight="1">
      <c r="A550" s="54"/>
      <c r="B550" s="55"/>
      <c r="C550" s="54"/>
      <c r="D550" s="54"/>
      <c r="E550" s="55"/>
      <c r="F550" s="54"/>
      <c r="G550" s="54"/>
      <c r="H550" s="54"/>
      <c r="I550" s="54"/>
      <c r="J550" s="56"/>
    </row>
    <row r="551" ht="15.75" customHeight="1">
      <c r="A551" s="54"/>
      <c r="B551" s="55"/>
      <c r="C551" s="54"/>
      <c r="D551" s="54"/>
      <c r="E551" s="55"/>
      <c r="F551" s="54"/>
      <c r="G551" s="54"/>
      <c r="H551" s="54"/>
      <c r="I551" s="54"/>
      <c r="J551" s="56"/>
    </row>
    <row r="552" ht="15.75" customHeight="1">
      <c r="A552" s="54"/>
      <c r="B552" s="55"/>
      <c r="C552" s="54"/>
      <c r="D552" s="54"/>
      <c r="E552" s="55"/>
      <c r="F552" s="54"/>
      <c r="G552" s="54"/>
      <c r="H552" s="54"/>
      <c r="I552" s="54"/>
      <c r="J552" s="56"/>
    </row>
    <row r="553" ht="15.75" customHeight="1">
      <c r="A553" s="54"/>
      <c r="B553" s="55"/>
      <c r="C553" s="54"/>
      <c r="D553" s="54"/>
      <c r="E553" s="55"/>
      <c r="F553" s="54"/>
      <c r="G553" s="54"/>
      <c r="H553" s="54"/>
      <c r="I553" s="54"/>
      <c r="J553" s="56"/>
    </row>
    <row r="554" ht="15.75" customHeight="1">
      <c r="A554" s="54"/>
      <c r="B554" s="55"/>
      <c r="C554" s="54"/>
      <c r="D554" s="54"/>
      <c r="E554" s="55"/>
      <c r="F554" s="54"/>
      <c r="G554" s="54"/>
      <c r="H554" s="54"/>
      <c r="I554" s="54"/>
      <c r="J554" s="56"/>
    </row>
    <row r="555" ht="15.75" customHeight="1">
      <c r="A555" s="54"/>
      <c r="B555" s="55"/>
      <c r="C555" s="54"/>
      <c r="D555" s="54"/>
      <c r="E555" s="55"/>
      <c r="F555" s="54"/>
      <c r="G555" s="54"/>
      <c r="H555" s="54"/>
      <c r="I555" s="54"/>
      <c r="J555" s="56"/>
    </row>
    <row r="556" ht="15.75" customHeight="1">
      <c r="A556" s="54"/>
      <c r="B556" s="55"/>
      <c r="C556" s="54"/>
      <c r="D556" s="54"/>
      <c r="E556" s="55"/>
      <c r="F556" s="54"/>
      <c r="G556" s="54"/>
      <c r="H556" s="54"/>
      <c r="I556" s="54"/>
      <c r="J556" s="56"/>
    </row>
    <row r="557" ht="15.75" customHeight="1">
      <c r="A557" s="54"/>
      <c r="B557" s="55"/>
      <c r="C557" s="54"/>
      <c r="D557" s="54"/>
      <c r="E557" s="55"/>
      <c r="F557" s="54"/>
      <c r="G557" s="54"/>
      <c r="H557" s="54"/>
      <c r="I557" s="54"/>
      <c r="J557" s="56"/>
    </row>
    <row r="558" ht="15.75" customHeight="1">
      <c r="A558" s="54"/>
      <c r="B558" s="55"/>
      <c r="C558" s="54"/>
      <c r="D558" s="54"/>
      <c r="E558" s="55"/>
      <c r="F558" s="54"/>
      <c r="G558" s="54"/>
      <c r="H558" s="54"/>
      <c r="I558" s="54"/>
      <c r="J558" s="56"/>
    </row>
    <row r="559" ht="15.75" customHeight="1">
      <c r="A559" s="54"/>
      <c r="B559" s="55"/>
      <c r="C559" s="54"/>
      <c r="D559" s="54"/>
      <c r="E559" s="55"/>
      <c r="F559" s="54"/>
      <c r="G559" s="54"/>
      <c r="H559" s="54"/>
      <c r="I559" s="54"/>
      <c r="J559" s="56"/>
    </row>
    <row r="560" ht="15.75" customHeight="1">
      <c r="A560" s="54"/>
      <c r="B560" s="55"/>
      <c r="C560" s="54"/>
      <c r="D560" s="54"/>
      <c r="E560" s="55"/>
      <c r="F560" s="54"/>
      <c r="G560" s="54"/>
      <c r="H560" s="54"/>
      <c r="I560" s="54"/>
      <c r="J560" s="56"/>
    </row>
    <row r="561" ht="15.75" customHeight="1">
      <c r="A561" s="54"/>
      <c r="B561" s="55"/>
      <c r="C561" s="54"/>
      <c r="D561" s="54"/>
      <c r="E561" s="55"/>
      <c r="F561" s="54"/>
      <c r="G561" s="54"/>
      <c r="H561" s="54"/>
      <c r="I561" s="54"/>
      <c r="J561" s="56"/>
    </row>
    <row r="562" ht="15.75" customHeight="1">
      <c r="A562" s="54"/>
      <c r="B562" s="55"/>
      <c r="C562" s="54"/>
      <c r="D562" s="54"/>
      <c r="E562" s="55"/>
      <c r="F562" s="54"/>
      <c r="G562" s="54"/>
      <c r="H562" s="54"/>
      <c r="I562" s="54"/>
      <c r="J562" s="56"/>
    </row>
    <row r="563" ht="15.75" customHeight="1">
      <c r="A563" s="54"/>
      <c r="B563" s="55"/>
      <c r="C563" s="54"/>
      <c r="D563" s="54"/>
      <c r="E563" s="55"/>
      <c r="F563" s="54"/>
      <c r="G563" s="54"/>
      <c r="H563" s="54"/>
      <c r="I563" s="54"/>
      <c r="J563" s="56"/>
    </row>
    <row r="564" ht="15.75" customHeight="1">
      <c r="A564" s="54"/>
      <c r="B564" s="55"/>
      <c r="C564" s="54"/>
      <c r="D564" s="54"/>
      <c r="E564" s="55"/>
      <c r="F564" s="54"/>
      <c r="G564" s="54"/>
      <c r="H564" s="54"/>
      <c r="I564" s="54"/>
      <c r="J564" s="56"/>
    </row>
    <row r="565" ht="15.75" customHeight="1">
      <c r="A565" s="54"/>
      <c r="B565" s="55"/>
      <c r="C565" s="54"/>
      <c r="D565" s="54"/>
      <c r="E565" s="55"/>
      <c r="F565" s="54"/>
      <c r="G565" s="54"/>
      <c r="H565" s="54"/>
      <c r="I565" s="54"/>
      <c r="J565" s="56"/>
    </row>
    <row r="566" ht="15.75" customHeight="1">
      <c r="A566" s="54"/>
      <c r="B566" s="55"/>
      <c r="C566" s="54"/>
      <c r="D566" s="54"/>
      <c r="E566" s="55"/>
      <c r="F566" s="54"/>
      <c r="G566" s="54"/>
      <c r="H566" s="54"/>
      <c r="I566" s="54"/>
      <c r="J566" s="56"/>
    </row>
    <row r="567" ht="15.75" customHeight="1">
      <c r="A567" s="54"/>
      <c r="B567" s="55"/>
      <c r="C567" s="54"/>
      <c r="D567" s="54"/>
      <c r="E567" s="55"/>
      <c r="F567" s="54"/>
      <c r="G567" s="54"/>
      <c r="H567" s="54"/>
      <c r="I567" s="54"/>
      <c r="J567" s="56"/>
    </row>
    <row r="568" ht="15.75" customHeight="1">
      <c r="A568" s="54"/>
      <c r="B568" s="55"/>
      <c r="C568" s="54"/>
      <c r="D568" s="54"/>
      <c r="E568" s="55"/>
      <c r="F568" s="54"/>
      <c r="G568" s="54"/>
      <c r="H568" s="54"/>
      <c r="I568" s="54"/>
      <c r="J568" s="56"/>
    </row>
    <row r="569" ht="15.75" customHeight="1">
      <c r="A569" s="54"/>
      <c r="B569" s="55"/>
      <c r="C569" s="54"/>
      <c r="D569" s="54"/>
      <c r="E569" s="55"/>
      <c r="F569" s="54"/>
      <c r="G569" s="54"/>
      <c r="H569" s="54"/>
      <c r="I569" s="54"/>
      <c r="J569" s="56"/>
    </row>
    <row r="570" ht="15.75" customHeight="1">
      <c r="A570" s="54"/>
      <c r="B570" s="55"/>
      <c r="C570" s="54"/>
      <c r="D570" s="54"/>
      <c r="E570" s="55"/>
      <c r="F570" s="54"/>
      <c r="G570" s="54"/>
      <c r="H570" s="54"/>
      <c r="I570" s="54"/>
      <c r="J570" s="56"/>
    </row>
    <row r="571" ht="15.75" customHeight="1">
      <c r="A571" s="54"/>
      <c r="B571" s="55"/>
      <c r="C571" s="54"/>
      <c r="D571" s="54"/>
      <c r="E571" s="55"/>
      <c r="F571" s="54"/>
      <c r="G571" s="54"/>
      <c r="H571" s="54"/>
      <c r="I571" s="54"/>
      <c r="J571" s="56"/>
    </row>
    <row r="572" ht="15.75" customHeight="1">
      <c r="A572" s="54"/>
      <c r="B572" s="55"/>
      <c r="C572" s="54"/>
      <c r="D572" s="54"/>
      <c r="E572" s="55"/>
      <c r="F572" s="54"/>
      <c r="G572" s="54"/>
      <c r="H572" s="54"/>
      <c r="I572" s="54"/>
      <c r="J572" s="56"/>
    </row>
    <row r="573" ht="15.75" customHeight="1">
      <c r="A573" s="54"/>
      <c r="B573" s="55"/>
      <c r="C573" s="54"/>
      <c r="D573" s="54"/>
      <c r="E573" s="55"/>
      <c r="F573" s="54"/>
      <c r="G573" s="54"/>
      <c r="H573" s="54"/>
      <c r="I573" s="54"/>
      <c r="J573" s="56"/>
    </row>
    <row r="574" ht="15.75" customHeight="1">
      <c r="A574" s="54"/>
      <c r="B574" s="55"/>
      <c r="C574" s="54"/>
      <c r="D574" s="54"/>
      <c r="E574" s="55"/>
      <c r="F574" s="54"/>
      <c r="G574" s="54"/>
      <c r="H574" s="54"/>
      <c r="I574" s="54"/>
      <c r="J574" s="56"/>
    </row>
    <row r="575" ht="15.75" customHeight="1">
      <c r="A575" s="54"/>
      <c r="B575" s="55"/>
      <c r="C575" s="54"/>
      <c r="D575" s="54"/>
      <c r="E575" s="55"/>
      <c r="F575" s="54"/>
      <c r="G575" s="54"/>
      <c r="H575" s="54"/>
      <c r="I575" s="54"/>
      <c r="J575" s="56"/>
    </row>
    <row r="576" ht="15.75" customHeight="1">
      <c r="A576" s="54"/>
      <c r="B576" s="55"/>
      <c r="C576" s="54"/>
      <c r="D576" s="54"/>
      <c r="E576" s="55"/>
      <c r="F576" s="54"/>
      <c r="G576" s="54"/>
      <c r="H576" s="54"/>
      <c r="I576" s="54"/>
      <c r="J576" s="56"/>
    </row>
    <row r="577" ht="15.75" customHeight="1">
      <c r="A577" s="54"/>
      <c r="B577" s="55"/>
      <c r="C577" s="54"/>
      <c r="D577" s="54"/>
      <c r="E577" s="55"/>
      <c r="F577" s="54"/>
      <c r="G577" s="54"/>
      <c r="H577" s="54"/>
      <c r="I577" s="54"/>
      <c r="J577" s="56"/>
    </row>
    <row r="578" ht="15.75" customHeight="1">
      <c r="A578" s="54"/>
      <c r="B578" s="55"/>
      <c r="C578" s="54"/>
      <c r="D578" s="54"/>
      <c r="E578" s="55"/>
      <c r="F578" s="54"/>
      <c r="G578" s="54"/>
      <c r="H578" s="54"/>
      <c r="I578" s="54"/>
      <c r="J578" s="56"/>
    </row>
    <row r="579" ht="15.75" customHeight="1">
      <c r="A579" s="54"/>
      <c r="B579" s="55"/>
      <c r="C579" s="54"/>
      <c r="D579" s="54"/>
      <c r="E579" s="55"/>
      <c r="F579" s="54"/>
      <c r="G579" s="54"/>
      <c r="H579" s="54"/>
      <c r="I579" s="54"/>
      <c r="J579" s="56"/>
    </row>
    <row r="580" ht="15.75" customHeight="1">
      <c r="A580" s="54"/>
      <c r="B580" s="55"/>
      <c r="C580" s="54"/>
      <c r="D580" s="54"/>
      <c r="E580" s="55"/>
      <c r="F580" s="54"/>
      <c r="G580" s="54"/>
      <c r="H580" s="54"/>
      <c r="I580" s="54"/>
      <c r="J580" s="56"/>
    </row>
    <row r="581" ht="15.75" customHeight="1">
      <c r="A581" s="54"/>
      <c r="B581" s="55"/>
      <c r="C581" s="54"/>
      <c r="D581" s="54"/>
      <c r="E581" s="55"/>
      <c r="F581" s="54"/>
      <c r="G581" s="54"/>
      <c r="H581" s="54"/>
      <c r="I581" s="54"/>
      <c r="J581" s="56"/>
    </row>
    <row r="582" ht="15.75" customHeight="1">
      <c r="A582" s="54"/>
      <c r="B582" s="55"/>
      <c r="C582" s="54"/>
      <c r="D582" s="54"/>
      <c r="E582" s="55"/>
      <c r="F582" s="54"/>
      <c r="G582" s="54"/>
      <c r="H582" s="54"/>
      <c r="I582" s="54"/>
      <c r="J582" s="56"/>
    </row>
    <row r="583" ht="15.75" customHeight="1">
      <c r="A583" s="54"/>
      <c r="B583" s="55"/>
      <c r="C583" s="54"/>
      <c r="D583" s="54"/>
      <c r="E583" s="55"/>
      <c r="F583" s="54"/>
      <c r="G583" s="54"/>
      <c r="H583" s="54"/>
      <c r="I583" s="54"/>
      <c r="J583" s="56"/>
    </row>
    <row r="584" ht="15.75" customHeight="1">
      <c r="A584" s="54"/>
      <c r="B584" s="55"/>
      <c r="C584" s="54"/>
      <c r="D584" s="54"/>
      <c r="E584" s="55"/>
      <c r="F584" s="54"/>
      <c r="G584" s="54"/>
      <c r="H584" s="54"/>
      <c r="I584" s="54"/>
      <c r="J584" s="56"/>
    </row>
    <row r="585" ht="15.75" customHeight="1">
      <c r="A585" s="54"/>
      <c r="B585" s="55"/>
      <c r="C585" s="54"/>
      <c r="D585" s="54"/>
      <c r="E585" s="55"/>
      <c r="F585" s="54"/>
      <c r="G585" s="54"/>
      <c r="H585" s="54"/>
      <c r="I585" s="54"/>
      <c r="J585" s="56"/>
    </row>
    <row r="586" ht="15.75" customHeight="1">
      <c r="A586" s="54"/>
      <c r="B586" s="55"/>
      <c r="C586" s="54"/>
      <c r="D586" s="54"/>
      <c r="E586" s="55"/>
      <c r="F586" s="54"/>
      <c r="G586" s="54"/>
      <c r="H586" s="54"/>
      <c r="I586" s="54"/>
      <c r="J586" s="56"/>
    </row>
    <row r="587" ht="15.75" customHeight="1">
      <c r="A587" s="54"/>
      <c r="B587" s="55"/>
      <c r="C587" s="54"/>
      <c r="D587" s="54"/>
      <c r="E587" s="55"/>
      <c r="F587" s="54"/>
      <c r="G587" s="54"/>
      <c r="H587" s="54"/>
      <c r="I587" s="54"/>
      <c r="J587" s="56"/>
    </row>
    <row r="588" ht="15.75" customHeight="1">
      <c r="A588" s="54"/>
      <c r="B588" s="55"/>
      <c r="C588" s="54"/>
      <c r="D588" s="54"/>
      <c r="E588" s="55"/>
      <c r="F588" s="54"/>
      <c r="G588" s="54"/>
      <c r="H588" s="54"/>
      <c r="I588" s="54"/>
      <c r="J588" s="56"/>
    </row>
    <row r="589" ht="15.75" customHeight="1">
      <c r="A589" s="54"/>
      <c r="B589" s="55"/>
      <c r="C589" s="54"/>
      <c r="D589" s="54"/>
      <c r="E589" s="55"/>
      <c r="F589" s="54"/>
      <c r="G589" s="54"/>
      <c r="H589" s="54"/>
      <c r="I589" s="54"/>
      <c r="J589" s="56"/>
    </row>
    <row r="590" ht="15.75" customHeight="1">
      <c r="A590" s="54"/>
      <c r="B590" s="55"/>
      <c r="C590" s="54"/>
      <c r="D590" s="54"/>
      <c r="E590" s="55"/>
      <c r="F590" s="54"/>
      <c r="G590" s="54"/>
      <c r="H590" s="54"/>
      <c r="I590" s="54"/>
      <c r="J590" s="56"/>
    </row>
    <row r="591" ht="15.75" customHeight="1">
      <c r="A591" s="54"/>
      <c r="B591" s="55"/>
      <c r="C591" s="54"/>
      <c r="D591" s="54"/>
      <c r="E591" s="55"/>
      <c r="F591" s="54"/>
      <c r="G591" s="54"/>
      <c r="H591" s="54"/>
      <c r="I591" s="54"/>
      <c r="J591" s="56"/>
    </row>
    <row r="592" ht="15.75" customHeight="1">
      <c r="A592" s="54"/>
      <c r="B592" s="55"/>
      <c r="C592" s="54"/>
      <c r="D592" s="54"/>
      <c r="E592" s="55"/>
      <c r="F592" s="54"/>
      <c r="G592" s="54"/>
      <c r="H592" s="54"/>
      <c r="I592" s="54"/>
      <c r="J592" s="56"/>
    </row>
    <row r="593" ht="15.75" customHeight="1">
      <c r="A593" s="54"/>
      <c r="B593" s="55"/>
      <c r="C593" s="54"/>
      <c r="D593" s="54"/>
      <c r="E593" s="55"/>
      <c r="F593" s="54"/>
      <c r="G593" s="54"/>
      <c r="H593" s="54"/>
      <c r="I593" s="54"/>
      <c r="J593" s="56"/>
    </row>
    <row r="594" ht="15.75" customHeight="1">
      <c r="A594" s="54"/>
      <c r="B594" s="55"/>
      <c r="C594" s="54"/>
      <c r="D594" s="54"/>
      <c r="E594" s="55"/>
      <c r="F594" s="54"/>
      <c r="G594" s="54"/>
      <c r="H594" s="54"/>
      <c r="I594" s="54"/>
      <c r="J594" s="56"/>
    </row>
    <row r="595" ht="15.75" customHeight="1">
      <c r="A595" s="54"/>
      <c r="B595" s="55"/>
      <c r="C595" s="54"/>
      <c r="D595" s="54"/>
      <c r="E595" s="55"/>
      <c r="F595" s="54"/>
      <c r="G595" s="54"/>
      <c r="H595" s="54"/>
      <c r="I595" s="54"/>
      <c r="J595" s="56"/>
    </row>
    <row r="596" ht="15.75" customHeight="1">
      <c r="A596" s="54"/>
      <c r="B596" s="55"/>
      <c r="C596" s="54"/>
      <c r="D596" s="54"/>
      <c r="E596" s="55"/>
      <c r="F596" s="54"/>
      <c r="G596" s="54"/>
      <c r="H596" s="54"/>
      <c r="I596" s="54"/>
      <c r="J596" s="56"/>
    </row>
    <row r="597" ht="15.75" customHeight="1">
      <c r="A597" s="54"/>
      <c r="B597" s="55"/>
      <c r="C597" s="54"/>
      <c r="D597" s="54"/>
      <c r="E597" s="55"/>
      <c r="F597" s="54"/>
      <c r="G597" s="54"/>
      <c r="H597" s="54"/>
      <c r="I597" s="54"/>
      <c r="J597" s="56"/>
    </row>
    <row r="598" ht="15.75" customHeight="1">
      <c r="A598" s="54"/>
      <c r="B598" s="55"/>
      <c r="C598" s="54"/>
      <c r="D598" s="54"/>
      <c r="E598" s="55"/>
      <c r="F598" s="54"/>
      <c r="G598" s="54"/>
      <c r="H598" s="54"/>
      <c r="I598" s="54"/>
      <c r="J598" s="56"/>
    </row>
    <row r="599" ht="15.75" customHeight="1">
      <c r="A599" s="54"/>
      <c r="B599" s="55"/>
      <c r="C599" s="54"/>
      <c r="D599" s="54"/>
      <c r="E599" s="55"/>
      <c r="F599" s="54"/>
      <c r="G599" s="54"/>
      <c r="H599" s="54"/>
      <c r="I599" s="54"/>
      <c r="J599" s="56"/>
    </row>
    <row r="600" ht="15.75" customHeight="1">
      <c r="A600" s="54"/>
      <c r="B600" s="55"/>
      <c r="C600" s="54"/>
      <c r="D600" s="54"/>
      <c r="E600" s="55"/>
      <c r="F600" s="54"/>
      <c r="G600" s="54"/>
      <c r="H600" s="54"/>
      <c r="I600" s="54"/>
      <c r="J600" s="56"/>
    </row>
    <row r="601" ht="15.75" customHeight="1">
      <c r="A601" s="54"/>
      <c r="B601" s="55"/>
      <c r="C601" s="54"/>
      <c r="D601" s="54"/>
      <c r="E601" s="55"/>
      <c r="F601" s="54"/>
      <c r="G601" s="54"/>
      <c r="H601" s="54"/>
      <c r="I601" s="54"/>
      <c r="J601" s="56"/>
    </row>
    <row r="602" ht="15.75" customHeight="1">
      <c r="A602" s="54"/>
      <c r="B602" s="55"/>
      <c r="C602" s="54"/>
      <c r="D602" s="54"/>
      <c r="E602" s="55"/>
      <c r="F602" s="54"/>
      <c r="G602" s="54"/>
      <c r="H602" s="54"/>
      <c r="I602" s="54"/>
      <c r="J602" s="56"/>
    </row>
    <row r="603" ht="15.75" customHeight="1">
      <c r="A603" s="54"/>
      <c r="B603" s="55"/>
      <c r="C603" s="54"/>
      <c r="D603" s="54"/>
      <c r="E603" s="55"/>
      <c r="F603" s="54"/>
      <c r="G603" s="54"/>
      <c r="H603" s="54"/>
      <c r="I603" s="54"/>
      <c r="J603" s="56"/>
    </row>
    <row r="604" ht="15.75" customHeight="1">
      <c r="A604" s="54"/>
      <c r="B604" s="55"/>
      <c r="C604" s="54"/>
      <c r="D604" s="54"/>
      <c r="E604" s="55"/>
      <c r="F604" s="54"/>
      <c r="G604" s="54"/>
      <c r="H604" s="54"/>
      <c r="I604" s="54"/>
      <c r="J604" s="56"/>
    </row>
    <row r="605" ht="15.75" customHeight="1">
      <c r="A605" s="54"/>
      <c r="B605" s="55"/>
      <c r="C605" s="54"/>
      <c r="D605" s="54"/>
      <c r="E605" s="55"/>
      <c r="F605" s="54"/>
      <c r="G605" s="54"/>
      <c r="H605" s="54"/>
      <c r="I605" s="54"/>
      <c r="J605" s="56"/>
    </row>
    <row r="606" ht="15.75" customHeight="1">
      <c r="A606" s="54"/>
      <c r="B606" s="55"/>
      <c r="C606" s="54"/>
      <c r="D606" s="54"/>
      <c r="E606" s="55"/>
      <c r="F606" s="54"/>
      <c r="G606" s="54"/>
      <c r="H606" s="54"/>
      <c r="I606" s="54"/>
      <c r="J606" s="56"/>
    </row>
    <row r="607" ht="15.75" customHeight="1">
      <c r="A607" s="54"/>
      <c r="B607" s="55"/>
      <c r="C607" s="54"/>
      <c r="D607" s="54"/>
      <c r="E607" s="55"/>
      <c r="F607" s="54"/>
      <c r="G607" s="54"/>
      <c r="H607" s="54"/>
      <c r="I607" s="54"/>
      <c r="J607" s="56"/>
    </row>
    <row r="608" ht="15.75" customHeight="1">
      <c r="A608" s="54"/>
      <c r="B608" s="55"/>
      <c r="C608" s="54"/>
      <c r="D608" s="54"/>
      <c r="E608" s="55"/>
      <c r="F608" s="54"/>
      <c r="G608" s="54"/>
      <c r="H608" s="54"/>
      <c r="I608" s="54"/>
      <c r="J608" s="56"/>
    </row>
    <row r="609" ht="15.75" customHeight="1">
      <c r="A609" s="54"/>
      <c r="B609" s="55"/>
      <c r="C609" s="54"/>
      <c r="D609" s="54"/>
      <c r="E609" s="55"/>
      <c r="F609" s="54"/>
      <c r="G609" s="54"/>
      <c r="H609" s="54"/>
      <c r="I609" s="54"/>
      <c r="J609" s="56"/>
    </row>
    <row r="610" ht="15.75" customHeight="1">
      <c r="A610" s="54"/>
      <c r="B610" s="55"/>
      <c r="C610" s="54"/>
      <c r="D610" s="54"/>
      <c r="E610" s="55"/>
      <c r="F610" s="54"/>
      <c r="G610" s="54"/>
      <c r="H610" s="54"/>
      <c r="I610" s="54"/>
      <c r="J610" s="56"/>
    </row>
    <row r="611" ht="15.75" customHeight="1">
      <c r="A611" s="54"/>
      <c r="B611" s="55"/>
      <c r="C611" s="54"/>
      <c r="D611" s="54"/>
      <c r="E611" s="55"/>
      <c r="F611" s="54"/>
      <c r="G611" s="54"/>
      <c r="H611" s="54"/>
      <c r="I611" s="54"/>
      <c r="J611" s="56"/>
    </row>
    <row r="612" ht="15.75" customHeight="1">
      <c r="A612" s="54"/>
      <c r="B612" s="55"/>
      <c r="C612" s="54"/>
      <c r="D612" s="54"/>
      <c r="E612" s="55"/>
      <c r="F612" s="54"/>
      <c r="G612" s="54"/>
      <c r="H612" s="54"/>
      <c r="I612" s="54"/>
      <c r="J612" s="56"/>
    </row>
    <row r="613" ht="15.75" customHeight="1">
      <c r="A613" s="54"/>
      <c r="B613" s="55"/>
      <c r="C613" s="54"/>
      <c r="D613" s="54"/>
      <c r="E613" s="55"/>
      <c r="F613" s="54"/>
      <c r="G613" s="54"/>
      <c r="H613" s="54"/>
      <c r="I613" s="54"/>
      <c r="J613" s="56"/>
    </row>
    <row r="614" ht="15.75" customHeight="1">
      <c r="A614" s="54"/>
      <c r="B614" s="55"/>
      <c r="C614" s="54"/>
      <c r="D614" s="54"/>
      <c r="E614" s="55"/>
      <c r="F614" s="54"/>
      <c r="G614" s="54"/>
      <c r="H614" s="54"/>
      <c r="I614" s="54"/>
      <c r="J614" s="56"/>
    </row>
    <row r="615" ht="15.75" customHeight="1">
      <c r="A615" s="54"/>
      <c r="B615" s="55"/>
      <c r="C615" s="54"/>
      <c r="D615" s="54"/>
      <c r="E615" s="55"/>
      <c r="F615" s="54"/>
      <c r="G615" s="54"/>
      <c r="H615" s="54"/>
      <c r="I615" s="54"/>
      <c r="J615" s="56"/>
    </row>
    <row r="616" ht="15.75" customHeight="1">
      <c r="A616" s="54"/>
      <c r="B616" s="55"/>
      <c r="C616" s="54"/>
      <c r="D616" s="54"/>
      <c r="E616" s="55"/>
      <c r="F616" s="54"/>
      <c r="G616" s="54"/>
      <c r="H616" s="54"/>
      <c r="I616" s="54"/>
      <c r="J616" s="56"/>
    </row>
    <row r="617" ht="15.75" customHeight="1">
      <c r="A617" s="54"/>
      <c r="B617" s="55"/>
      <c r="C617" s="54"/>
      <c r="D617" s="54"/>
      <c r="E617" s="55"/>
      <c r="F617" s="54"/>
      <c r="G617" s="54"/>
      <c r="H617" s="54"/>
      <c r="I617" s="54"/>
      <c r="J617" s="56"/>
    </row>
    <row r="618" ht="15.75" customHeight="1">
      <c r="A618" s="54"/>
      <c r="B618" s="55"/>
      <c r="C618" s="54"/>
      <c r="D618" s="54"/>
      <c r="E618" s="55"/>
      <c r="F618" s="54"/>
      <c r="G618" s="54"/>
      <c r="H618" s="54"/>
      <c r="I618" s="54"/>
      <c r="J618" s="56"/>
    </row>
    <row r="619" ht="15.75" customHeight="1">
      <c r="A619" s="54"/>
      <c r="B619" s="55"/>
      <c r="C619" s="54"/>
      <c r="D619" s="54"/>
      <c r="E619" s="55"/>
      <c r="F619" s="54"/>
      <c r="G619" s="54"/>
      <c r="H619" s="54"/>
      <c r="I619" s="54"/>
      <c r="J619" s="56"/>
    </row>
    <row r="620" ht="15.75" customHeight="1">
      <c r="A620" s="54"/>
      <c r="B620" s="55"/>
      <c r="C620" s="54"/>
      <c r="D620" s="54"/>
      <c r="E620" s="55"/>
      <c r="F620" s="54"/>
      <c r="G620" s="54"/>
      <c r="H620" s="54"/>
      <c r="I620" s="54"/>
      <c r="J620" s="56"/>
    </row>
    <row r="621" ht="15.75" customHeight="1">
      <c r="A621" s="54"/>
      <c r="B621" s="55"/>
      <c r="C621" s="54"/>
      <c r="D621" s="54"/>
      <c r="E621" s="55"/>
      <c r="F621" s="54"/>
      <c r="G621" s="54"/>
      <c r="H621" s="54"/>
      <c r="I621" s="54"/>
      <c r="J621" s="56"/>
    </row>
    <row r="622" ht="15.75" customHeight="1">
      <c r="A622" s="54"/>
      <c r="B622" s="55"/>
      <c r="C622" s="54"/>
      <c r="D622" s="54"/>
      <c r="E622" s="55"/>
      <c r="F622" s="54"/>
      <c r="G622" s="54"/>
      <c r="H622" s="54"/>
      <c r="I622" s="54"/>
      <c r="J622" s="56"/>
    </row>
    <row r="623" ht="15.75" customHeight="1">
      <c r="A623" s="54"/>
      <c r="B623" s="55"/>
      <c r="C623" s="54"/>
      <c r="D623" s="54"/>
      <c r="E623" s="55"/>
      <c r="F623" s="54"/>
      <c r="G623" s="54"/>
      <c r="H623" s="54"/>
      <c r="I623" s="54"/>
      <c r="J623" s="56"/>
    </row>
    <row r="624" ht="15.75" customHeight="1">
      <c r="A624" s="54"/>
      <c r="B624" s="55"/>
      <c r="C624" s="54"/>
      <c r="D624" s="54"/>
      <c r="E624" s="55"/>
      <c r="F624" s="54"/>
      <c r="G624" s="54"/>
      <c r="H624" s="54"/>
      <c r="I624" s="54"/>
      <c r="J624" s="56"/>
    </row>
    <row r="625" ht="15.75" customHeight="1">
      <c r="A625" s="54"/>
      <c r="B625" s="55"/>
      <c r="C625" s="54"/>
      <c r="D625" s="54"/>
      <c r="E625" s="55"/>
      <c r="F625" s="54"/>
      <c r="G625" s="54"/>
      <c r="H625" s="54"/>
      <c r="I625" s="54"/>
      <c r="J625" s="56"/>
    </row>
    <row r="626" ht="15.75" customHeight="1">
      <c r="A626" s="54"/>
      <c r="B626" s="55"/>
      <c r="C626" s="54"/>
      <c r="D626" s="54"/>
      <c r="E626" s="55"/>
      <c r="F626" s="54"/>
      <c r="G626" s="54"/>
      <c r="H626" s="54"/>
      <c r="I626" s="54"/>
      <c r="J626" s="56"/>
    </row>
    <row r="627" ht="15.75" customHeight="1">
      <c r="A627" s="54"/>
      <c r="B627" s="55"/>
      <c r="C627" s="54"/>
      <c r="D627" s="54"/>
      <c r="E627" s="55"/>
      <c r="F627" s="54"/>
      <c r="G627" s="54"/>
      <c r="H627" s="54"/>
      <c r="I627" s="54"/>
      <c r="J627" s="56"/>
    </row>
    <row r="628" ht="15.75" customHeight="1">
      <c r="A628" s="54"/>
      <c r="B628" s="55"/>
      <c r="C628" s="54"/>
      <c r="D628" s="54"/>
      <c r="E628" s="55"/>
      <c r="F628" s="54"/>
      <c r="G628" s="54"/>
      <c r="H628" s="54"/>
      <c r="I628" s="54"/>
      <c r="J628" s="56"/>
    </row>
    <row r="629" ht="15.75" customHeight="1">
      <c r="A629" s="54"/>
      <c r="B629" s="55"/>
      <c r="C629" s="54"/>
      <c r="D629" s="54"/>
      <c r="E629" s="55"/>
      <c r="F629" s="54"/>
      <c r="G629" s="54"/>
      <c r="H629" s="54"/>
      <c r="I629" s="54"/>
      <c r="J629" s="56"/>
    </row>
    <row r="630" ht="15.75" customHeight="1">
      <c r="A630" s="54"/>
      <c r="B630" s="55"/>
      <c r="C630" s="54"/>
      <c r="D630" s="54"/>
      <c r="E630" s="55"/>
      <c r="F630" s="54"/>
      <c r="G630" s="54"/>
      <c r="H630" s="54"/>
      <c r="I630" s="54"/>
      <c r="J630" s="56"/>
    </row>
    <row r="631" ht="15.75" customHeight="1">
      <c r="A631" s="54"/>
      <c r="B631" s="55"/>
      <c r="C631" s="54"/>
      <c r="D631" s="54"/>
      <c r="E631" s="55"/>
      <c r="F631" s="54"/>
      <c r="G631" s="54"/>
      <c r="H631" s="54"/>
      <c r="I631" s="54"/>
      <c r="J631" s="56"/>
    </row>
    <row r="632" ht="15.75" customHeight="1">
      <c r="A632" s="54"/>
      <c r="B632" s="55"/>
      <c r="C632" s="54"/>
      <c r="D632" s="54"/>
      <c r="E632" s="55"/>
      <c r="F632" s="54"/>
      <c r="G632" s="54"/>
      <c r="H632" s="54"/>
      <c r="I632" s="54"/>
      <c r="J632" s="56"/>
    </row>
    <row r="633" ht="15.75" customHeight="1">
      <c r="A633" s="54"/>
      <c r="B633" s="55"/>
      <c r="C633" s="54"/>
      <c r="D633" s="54"/>
      <c r="E633" s="55"/>
      <c r="F633" s="54"/>
      <c r="G633" s="54"/>
      <c r="H633" s="54"/>
      <c r="I633" s="54"/>
      <c r="J633" s="56"/>
    </row>
    <row r="634" ht="15.75" customHeight="1">
      <c r="A634" s="54"/>
      <c r="B634" s="55"/>
      <c r="C634" s="54"/>
      <c r="D634" s="54"/>
      <c r="E634" s="55"/>
      <c r="F634" s="54"/>
      <c r="G634" s="54"/>
      <c r="H634" s="54"/>
      <c r="I634" s="54"/>
      <c r="J634" s="56"/>
    </row>
    <row r="635" ht="15.75" customHeight="1">
      <c r="A635" s="54"/>
      <c r="B635" s="55"/>
      <c r="C635" s="54"/>
      <c r="D635" s="54"/>
      <c r="E635" s="55"/>
      <c r="F635" s="54"/>
      <c r="G635" s="54"/>
      <c r="H635" s="54"/>
      <c r="I635" s="54"/>
      <c r="J635" s="56"/>
    </row>
    <row r="636" ht="15.75" customHeight="1">
      <c r="A636" s="54"/>
      <c r="B636" s="55"/>
      <c r="C636" s="54"/>
      <c r="D636" s="54"/>
      <c r="E636" s="55"/>
      <c r="F636" s="54"/>
      <c r="G636" s="54"/>
      <c r="H636" s="54"/>
      <c r="I636" s="54"/>
      <c r="J636" s="56"/>
    </row>
    <row r="637" ht="15.75" customHeight="1">
      <c r="A637" s="54"/>
      <c r="B637" s="55"/>
      <c r="C637" s="54"/>
      <c r="D637" s="54"/>
      <c r="E637" s="55"/>
      <c r="F637" s="54"/>
      <c r="G637" s="54"/>
      <c r="H637" s="54"/>
      <c r="I637" s="54"/>
      <c r="J637" s="56"/>
    </row>
    <row r="638" ht="15.75" customHeight="1">
      <c r="A638" s="54"/>
      <c r="B638" s="55"/>
      <c r="C638" s="54"/>
      <c r="D638" s="54"/>
      <c r="E638" s="55"/>
      <c r="F638" s="54"/>
      <c r="G638" s="54"/>
      <c r="H638" s="54"/>
      <c r="I638" s="54"/>
      <c r="J638" s="56"/>
    </row>
    <row r="639" ht="15.75" customHeight="1">
      <c r="A639" s="54"/>
      <c r="B639" s="55"/>
      <c r="C639" s="54"/>
      <c r="D639" s="54"/>
      <c r="E639" s="55"/>
      <c r="F639" s="54"/>
      <c r="G639" s="54"/>
      <c r="H639" s="54"/>
      <c r="I639" s="54"/>
      <c r="J639" s="56"/>
    </row>
    <row r="640" ht="15.75" customHeight="1">
      <c r="A640" s="54"/>
      <c r="B640" s="55"/>
      <c r="C640" s="54"/>
      <c r="D640" s="54"/>
      <c r="E640" s="55"/>
      <c r="F640" s="54"/>
      <c r="G640" s="54"/>
      <c r="H640" s="54"/>
      <c r="I640" s="54"/>
      <c r="J640" s="56"/>
    </row>
    <row r="641" ht="15.75" customHeight="1">
      <c r="A641" s="54"/>
      <c r="B641" s="55"/>
      <c r="C641" s="54"/>
      <c r="D641" s="54"/>
      <c r="E641" s="55"/>
      <c r="F641" s="54"/>
      <c r="G641" s="54"/>
      <c r="H641" s="54"/>
      <c r="I641" s="54"/>
      <c r="J641" s="56"/>
    </row>
    <row r="642" ht="15.75" customHeight="1">
      <c r="A642" s="54"/>
      <c r="B642" s="55"/>
      <c r="C642" s="54"/>
      <c r="D642" s="54"/>
      <c r="E642" s="55"/>
      <c r="F642" s="54"/>
      <c r="G642" s="54"/>
      <c r="H642" s="54"/>
      <c r="I642" s="54"/>
      <c r="J642" s="56"/>
    </row>
    <row r="643" ht="15.75" customHeight="1">
      <c r="A643" s="54"/>
      <c r="B643" s="55"/>
      <c r="C643" s="54"/>
      <c r="D643" s="54"/>
      <c r="E643" s="55"/>
      <c r="F643" s="54"/>
      <c r="G643" s="54"/>
      <c r="H643" s="54"/>
      <c r="I643" s="54"/>
      <c r="J643" s="56"/>
    </row>
    <row r="644" ht="15.75" customHeight="1">
      <c r="A644" s="54"/>
      <c r="B644" s="55"/>
      <c r="C644" s="54"/>
      <c r="D644" s="54"/>
      <c r="E644" s="55"/>
      <c r="F644" s="54"/>
      <c r="G644" s="54"/>
      <c r="H644" s="54"/>
      <c r="I644" s="54"/>
      <c r="J644" s="56"/>
    </row>
    <row r="645" ht="15.75" customHeight="1">
      <c r="A645" s="54"/>
      <c r="B645" s="55"/>
      <c r="C645" s="54"/>
      <c r="D645" s="54"/>
      <c r="E645" s="55"/>
      <c r="F645" s="54"/>
      <c r="G645" s="54"/>
      <c r="H645" s="54"/>
      <c r="I645" s="54"/>
      <c r="J645" s="56"/>
    </row>
    <row r="646" ht="15.75" customHeight="1">
      <c r="A646" s="54"/>
      <c r="B646" s="55"/>
      <c r="C646" s="54"/>
      <c r="D646" s="54"/>
      <c r="E646" s="55"/>
      <c r="F646" s="54"/>
      <c r="G646" s="54"/>
      <c r="H646" s="54"/>
      <c r="I646" s="54"/>
      <c r="J646" s="56"/>
    </row>
    <row r="647" ht="15.75" customHeight="1">
      <c r="A647" s="54"/>
      <c r="B647" s="55"/>
      <c r="C647" s="54"/>
      <c r="D647" s="54"/>
      <c r="E647" s="55"/>
      <c r="F647" s="54"/>
      <c r="G647" s="54"/>
      <c r="H647" s="54"/>
      <c r="I647" s="54"/>
      <c r="J647" s="56"/>
    </row>
    <row r="648" ht="15.75" customHeight="1">
      <c r="A648" s="54"/>
      <c r="B648" s="55"/>
      <c r="C648" s="54"/>
      <c r="D648" s="54"/>
      <c r="E648" s="55"/>
      <c r="F648" s="54"/>
      <c r="G648" s="54"/>
      <c r="H648" s="54"/>
      <c r="I648" s="54"/>
      <c r="J648" s="56"/>
    </row>
    <row r="649" ht="15.75" customHeight="1">
      <c r="A649" s="54"/>
      <c r="B649" s="55"/>
      <c r="C649" s="54"/>
      <c r="D649" s="54"/>
      <c r="E649" s="55"/>
      <c r="F649" s="54"/>
      <c r="G649" s="54"/>
      <c r="H649" s="54"/>
      <c r="I649" s="54"/>
      <c r="J649" s="56"/>
    </row>
    <row r="650" ht="15.75" customHeight="1">
      <c r="A650" s="54"/>
      <c r="B650" s="55"/>
      <c r="C650" s="54"/>
      <c r="D650" s="54"/>
      <c r="E650" s="55"/>
      <c r="F650" s="54"/>
      <c r="G650" s="54"/>
      <c r="H650" s="54"/>
      <c r="I650" s="54"/>
      <c r="J650" s="56"/>
    </row>
    <row r="651" ht="15.75" customHeight="1">
      <c r="A651" s="54"/>
      <c r="B651" s="55"/>
      <c r="C651" s="54"/>
      <c r="D651" s="54"/>
      <c r="E651" s="55"/>
      <c r="F651" s="54"/>
      <c r="G651" s="54"/>
      <c r="H651" s="54"/>
      <c r="I651" s="54"/>
      <c r="J651" s="56"/>
    </row>
    <row r="652" ht="15.75" customHeight="1">
      <c r="A652" s="54"/>
      <c r="B652" s="55"/>
      <c r="C652" s="54"/>
      <c r="D652" s="54"/>
      <c r="E652" s="55"/>
      <c r="F652" s="54"/>
      <c r="G652" s="54"/>
      <c r="H652" s="54"/>
      <c r="I652" s="54"/>
      <c r="J652" s="56"/>
    </row>
    <row r="653" ht="15.75" customHeight="1">
      <c r="A653" s="54"/>
      <c r="B653" s="55"/>
      <c r="C653" s="54"/>
      <c r="D653" s="54"/>
      <c r="E653" s="55"/>
      <c r="F653" s="54"/>
      <c r="G653" s="54"/>
      <c r="H653" s="54"/>
      <c r="I653" s="54"/>
      <c r="J653" s="56"/>
    </row>
    <row r="654" ht="15.75" customHeight="1">
      <c r="A654" s="54"/>
      <c r="B654" s="55"/>
      <c r="C654" s="54"/>
      <c r="D654" s="54"/>
      <c r="E654" s="55"/>
      <c r="F654" s="54"/>
      <c r="G654" s="54"/>
      <c r="H654" s="54"/>
      <c r="I654" s="54"/>
      <c r="J654" s="56"/>
    </row>
    <row r="655" ht="15.75" customHeight="1">
      <c r="A655" s="54"/>
      <c r="B655" s="55"/>
      <c r="C655" s="54"/>
      <c r="D655" s="54"/>
      <c r="E655" s="55"/>
      <c r="F655" s="54"/>
      <c r="G655" s="54"/>
      <c r="H655" s="54"/>
      <c r="I655" s="54"/>
      <c r="J655" s="56"/>
    </row>
    <row r="656" ht="15.75" customHeight="1">
      <c r="A656" s="54"/>
      <c r="B656" s="55"/>
      <c r="C656" s="54"/>
      <c r="D656" s="54"/>
      <c r="E656" s="55"/>
      <c r="F656" s="54"/>
      <c r="G656" s="54"/>
      <c r="H656" s="54"/>
      <c r="I656" s="54"/>
      <c r="J656" s="56"/>
    </row>
    <row r="657" ht="15.75" customHeight="1">
      <c r="A657" s="54"/>
      <c r="B657" s="55"/>
      <c r="C657" s="54"/>
      <c r="D657" s="54"/>
      <c r="E657" s="55"/>
      <c r="F657" s="54"/>
      <c r="G657" s="54"/>
      <c r="H657" s="54"/>
      <c r="I657" s="54"/>
      <c r="J657" s="56"/>
    </row>
    <row r="658" ht="15.75" customHeight="1">
      <c r="A658" s="54"/>
      <c r="B658" s="55"/>
      <c r="C658" s="54"/>
      <c r="D658" s="54"/>
      <c r="E658" s="55"/>
      <c r="F658" s="54"/>
      <c r="G658" s="54"/>
      <c r="H658" s="54"/>
      <c r="I658" s="54"/>
      <c r="J658" s="56"/>
    </row>
    <row r="659" ht="15.75" customHeight="1">
      <c r="A659" s="54"/>
      <c r="B659" s="55"/>
      <c r="C659" s="54"/>
      <c r="D659" s="54"/>
      <c r="E659" s="55"/>
      <c r="F659" s="54"/>
      <c r="G659" s="54"/>
      <c r="H659" s="54"/>
      <c r="I659" s="54"/>
      <c r="J659" s="56"/>
    </row>
    <row r="660" ht="15.75" customHeight="1">
      <c r="A660" s="54"/>
      <c r="B660" s="55"/>
      <c r="C660" s="54"/>
      <c r="D660" s="54"/>
      <c r="E660" s="55"/>
      <c r="F660" s="54"/>
      <c r="G660" s="54"/>
      <c r="H660" s="54"/>
      <c r="I660" s="54"/>
      <c r="J660" s="56"/>
    </row>
    <row r="661" ht="15.75" customHeight="1">
      <c r="A661" s="54"/>
      <c r="B661" s="55"/>
      <c r="C661" s="54"/>
      <c r="D661" s="54"/>
      <c r="E661" s="55"/>
      <c r="F661" s="54"/>
      <c r="G661" s="54"/>
      <c r="H661" s="54"/>
      <c r="I661" s="54"/>
      <c r="J661" s="56"/>
    </row>
    <row r="662" ht="15.75" customHeight="1">
      <c r="A662" s="54"/>
      <c r="B662" s="55"/>
      <c r="C662" s="54"/>
      <c r="D662" s="54"/>
      <c r="E662" s="55"/>
      <c r="F662" s="54"/>
      <c r="G662" s="54"/>
      <c r="H662" s="54"/>
      <c r="I662" s="54"/>
      <c r="J662" s="56"/>
    </row>
    <row r="663" ht="15.75" customHeight="1">
      <c r="A663" s="54"/>
      <c r="B663" s="55"/>
      <c r="C663" s="54"/>
      <c r="D663" s="54"/>
      <c r="E663" s="55"/>
      <c r="F663" s="54"/>
      <c r="G663" s="54"/>
      <c r="H663" s="54"/>
      <c r="I663" s="54"/>
      <c r="J663" s="56"/>
    </row>
    <row r="664" ht="15.75" customHeight="1">
      <c r="A664" s="54"/>
      <c r="B664" s="55"/>
      <c r="C664" s="54"/>
      <c r="D664" s="54"/>
      <c r="E664" s="55"/>
      <c r="F664" s="54"/>
      <c r="G664" s="54"/>
      <c r="H664" s="54"/>
      <c r="I664" s="54"/>
      <c r="J664" s="56"/>
    </row>
    <row r="665" ht="15.75" customHeight="1">
      <c r="A665" s="54"/>
      <c r="B665" s="55"/>
      <c r="C665" s="54"/>
      <c r="D665" s="54"/>
      <c r="E665" s="55"/>
      <c r="F665" s="54"/>
      <c r="G665" s="54"/>
      <c r="H665" s="54"/>
      <c r="I665" s="54"/>
      <c r="J665" s="56"/>
    </row>
    <row r="666" ht="15.75" customHeight="1">
      <c r="A666" s="54"/>
      <c r="B666" s="55"/>
      <c r="C666" s="54"/>
      <c r="D666" s="54"/>
      <c r="E666" s="55"/>
      <c r="F666" s="54"/>
      <c r="G666" s="54"/>
      <c r="H666" s="54"/>
      <c r="I666" s="54"/>
      <c r="J666" s="56"/>
    </row>
    <row r="667" ht="15.75" customHeight="1">
      <c r="A667" s="54"/>
      <c r="B667" s="55"/>
      <c r="C667" s="54"/>
      <c r="D667" s="54"/>
      <c r="E667" s="55"/>
      <c r="F667" s="54"/>
      <c r="G667" s="54"/>
      <c r="H667" s="54"/>
      <c r="I667" s="54"/>
      <c r="J667" s="56"/>
    </row>
    <row r="668" ht="15.75" customHeight="1">
      <c r="A668" s="54"/>
      <c r="B668" s="55"/>
      <c r="C668" s="54"/>
      <c r="D668" s="54"/>
      <c r="E668" s="55"/>
      <c r="F668" s="54"/>
      <c r="G668" s="54"/>
      <c r="H668" s="54"/>
      <c r="I668" s="54"/>
      <c r="J668" s="56"/>
    </row>
    <row r="669" ht="15.75" customHeight="1">
      <c r="A669" s="54"/>
      <c r="B669" s="55"/>
      <c r="C669" s="54"/>
      <c r="D669" s="54"/>
      <c r="E669" s="55"/>
      <c r="F669" s="54"/>
      <c r="G669" s="54"/>
      <c r="H669" s="54"/>
      <c r="I669" s="54"/>
      <c r="J669" s="56"/>
    </row>
    <row r="670" ht="15.75" customHeight="1">
      <c r="A670" s="54"/>
      <c r="B670" s="55"/>
      <c r="C670" s="54"/>
      <c r="D670" s="54"/>
      <c r="E670" s="55"/>
      <c r="F670" s="54"/>
      <c r="G670" s="54"/>
      <c r="H670" s="54"/>
      <c r="I670" s="54"/>
      <c r="J670" s="56"/>
    </row>
    <row r="671" ht="15.75" customHeight="1">
      <c r="A671" s="54"/>
      <c r="B671" s="55"/>
      <c r="C671" s="54"/>
      <c r="D671" s="54"/>
      <c r="E671" s="55"/>
      <c r="F671" s="54"/>
      <c r="G671" s="54"/>
      <c r="H671" s="54"/>
      <c r="I671" s="54"/>
      <c r="J671" s="56"/>
    </row>
    <row r="672" ht="15.75" customHeight="1">
      <c r="A672" s="54"/>
      <c r="B672" s="55"/>
      <c r="C672" s="54"/>
      <c r="D672" s="54"/>
      <c r="E672" s="55"/>
      <c r="F672" s="54"/>
      <c r="G672" s="54"/>
      <c r="H672" s="54"/>
      <c r="I672" s="54"/>
      <c r="J672" s="56"/>
    </row>
    <row r="673" ht="15.75" customHeight="1">
      <c r="A673" s="54"/>
      <c r="B673" s="55"/>
      <c r="C673" s="54"/>
      <c r="D673" s="54"/>
      <c r="E673" s="55"/>
      <c r="F673" s="54"/>
      <c r="G673" s="54"/>
      <c r="H673" s="54"/>
      <c r="I673" s="54"/>
      <c r="J673" s="56"/>
    </row>
    <row r="674" ht="15.75" customHeight="1">
      <c r="A674" s="54"/>
      <c r="B674" s="55"/>
      <c r="C674" s="54"/>
      <c r="D674" s="54"/>
      <c r="E674" s="55"/>
      <c r="F674" s="54"/>
      <c r="G674" s="54"/>
      <c r="H674" s="54"/>
      <c r="I674" s="54"/>
      <c r="J674" s="56"/>
    </row>
    <row r="675" ht="15.75" customHeight="1">
      <c r="A675" s="54"/>
      <c r="B675" s="55"/>
      <c r="C675" s="54"/>
      <c r="D675" s="54"/>
      <c r="E675" s="55"/>
      <c r="F675" s="54"/>
      <c r="G675" s="54"/>
      <c r="H675" s="54"/>
      <c r="I675" s="54"/>
      <c r="J675" s="56"/>
    </row>
    <row r="676" ht="15.75" customHeight="1">
      <c r="A676" s="54"/>
      <c r="B676" s="55"/>
      <c r="C676" s="54"/>
      <c r="D676" s="54"/>
      <c r="E676" s="55"/>
      <c r="F676" s="54"/>
      <c r="G676" s="54"/>
      <c r="H676" s="54"/>
      <c r="I676" s="54"/>
      <c r="J676" s="56"/>
    </row>
    <row r="677" ht="15.75" customHeight="1">
      <c r="A677" s="54"/>
      <c r="B677" s="55"/>
      <c r="C677" s="54"/>
      <c r="D677" s="54"/>
      <c r="E677" s="55"/>
      <c r="F677" s="54"/>
      <c r="G677" s="54"/>
      <c r="H677" s="54"/>
      <c r="I677" s="54"/>
      <c r="J677" s="56"/>
    </row>
    <row r="678" ht="15.75" customHeight="1">
      <c r="A678" s="54"/>
      <c r="B678" s="55"/>
      <c r="C678" s="54"/>
      <c r="D678" s="54"/>
      <c r="E678" s="55"/>
      <c r="F678" s="54"/>
      <c r="G678" s="54"/>
      <c r="H678" s="54"/>
      <c r="I678" s="54"/>
      <c r="J678" s="56"/>
    </row>
    <row r="679" ht="15.75" customHeight="1">
      <c r="A679" s="54"/>
      <c r="B679" s="55"/>
      <c r="C679" s="54"/>
      <c r="D679" s="54"/>
      <c r="E679" s="55"/>
      <c r="F679" s="54"/>
      <c r="G679" s="54"/>
      <c r="H679" s="54"/>
      <c r="I679" s="54"/>
      <c r="J679" s="56"/>
    </row>
    <row r="680" ht="15.75" customHeight="1">
      <c r="A680" s="54"/>
      <c r="B680" s="55"/>
      <c r="C680" s="54"/>
      <c r="D680" s="54"/>
      <c r="E680" s="55"/>
      <c r="F680" s="54"/>
      <c r="G680" s="54"/>
      <c r="H680" s="54"/>
      <c r="I680" s="54"/>
      <c r="J680" s="56"/>
    </row>
    <row r="681" ht="15.75" customHeight="1">
      <c r="A681" s="54"/>
      <c r="B681" s="55"/>
      <c r="C681" s="54"/>
      <c r="D681" s="54"/>
      <c r="E681" s="55"/>
      <c r="F681" s="54"/>
      <c r="G681" s="54"/>
      <c r="H681" s="54"/>
      <c r="I681" s="54"/>
      <c r="J681" s="56"/>
    </row>
    <row r="682" ht="15.75" customHeight="1">
      <c r="A682" s="54"/>
      <c r="B682" s="55"/>
      <c r="C682" s="54"/>
      <c r="D682" s="54"/>
      <c r="E682" s="55"/>
      <c r="F682" s="54"/>
      <c r="G682" s="54"/>
      <c r="H682" s="54"/>
      <c r="I682" s="54"/>
      <c r="J682" s="56"/>
    </row>
    <row r="683" ht="15.75" customHeight="1">
      <c r="A683" s="54"/>
      <c r="B683" s="55"/>
      <c r="C683" s="54"/>
      <c r="D683" s="54"/>
      <c r="E683" s="55"/>
      <c r="F683" s="54"/>
      <c r="G683" s="54"/>
      <c r="H683" s="54"/>
      <c r="I683" s="54"/>
      <c r="J683" s="56"/>
    </row>
    <row r="684" ht="15.75" customHeight="1">
      <c r="A684" s="54"/>
      <c r="B684" s="55"/>
      <c r="C684" s="54"/>
      <c r="D684" s="54"/>
      <c r="E684" s="55"/>
      <c r="F684" s="54"/>
      <c r="G684" s="54"/>
      <c r="H684" s="54"/>
      <c r="I684" s="54"/>
      <c r="J684" s="56"/>
    </row>
    <row r="685" ht="15.75" customHeight="1">
      <c r="A685" s="54"/>
      <c r="B685" s="55"/>
      <c r="C685" s="54"/>
      <c r="D685" s="54"/>
      <c r="E685" s="55"/>
      <c r="F685" s="54"/>
      <c r="G685" s="54"/>
      <c r="H685" s="54"/>
      <c r="I685" s="54"/>
      <c r="J685" s="56"/>
    </row>
    <row r="686" ht="15.75" customHeight="1">
      <c r="A686" s="54"/>
      <c r="B686" s="55"/>
      <c r="C686" s="54"/>
      <c r="D686" s="54"/>
      <c r="E686" s="55"/>
      <c r="F686" s="54"/>
      <c r="G686" s="54"/>
      <c r="H686" s="54"/>
      <c r="I686" s="54"/>
      <c r="J686" s="56"/>
    </row>
    <row r="687" ht="15.75" customHeight="1">
      <c r="A687" s="54"/>
      <c r="B687" s="55"/>
      <c r="C687" s="54"/>
      <c r="D687" s="54"/>
      <c r="E687" s="55"/>
      <c r="F687" s="54"/>
      <c r="G687" s="54"/>
      <c r="H687" s="54"/>
      <c r="I687" s="54"/>
      <c r="J687" s="56"/>
    </row>
    <row r="688" ht="15.75" customHeight="1">
      <c r="A688" s="54"/>
      <c r="B688" s="55"/>
      <c r="C688" s="54"/>
      <c r="D688" s="54"/>
      <c r="E688" s="55"/>
      <c r="F688" s="54"/>
      <c r="G688" s="54"/>
      <c r="H688" s="54"/>
      <c r="I688" s="54"/>
      <c r="J688" s="56"/>
    </row>
    <row r="689" ht="15.75" customHeight="1">
      <c r="A689" s="54"/>
      <c r="B689" s="55"/>
      <c r="C689" s="54"/>
      <c r="D689" s="54"/>
      <c r="E689" s="55"/>
      <c r="F689" s="54"/>
      <c r="G689" s="54"/>
      <c r="H689" s="54"/>
      <c r="I689" s="54"/>
      <c r="J689" s="56"/>
    </row>
    <row r="690" ht="15.75" customHeight="1">
      <c r="A690" s="54"/>
      <c r="B690" s="55"/>
      <c r="C690" s="54"/>
      <c r="D690" s="54"/>
      <c r="E690" s="55"/>
      <c r="F690" s="54"/>
      <c r="G690" s="54"/>
      <c r="H690" s="54"/>
      <c r="I690" s="54"/>
      <c r="J690" s="56"/>
    </row>
    <row r="691" ht="15.75" customHeight="1">
      <c r="A691" s="54"/>
      <c r="B691" s="55"/>
      <c r="C691" s="54"/>
      <c r="D691" s="54"/>
      <c r="E691" s="55"/>
      <c r="F691" s="54"/>
      <c r="G691" s="54"/>
      <c r="H691" s="54"/>
      <c r="I691" s="54"/>
      <c r="J691" s="56"/>
    </row>
    <row r="692" ht="15.75" customHeight="1">
      <c r="A692" s="54"/>
      <c r="B692" s="55"/>
      <c r="C692" s="54"/>
      <c r="D692" s="54"/>
      <c r="E692" s="55"/>
      <c r="F692" s="54"/>
      <c r="G692" s="54"/>
      <c r="H692" s="54"/>
      <c r="I692" s="54"/>
      <c r="J692" s="56"/>
    </row>
    <row r="693" ht="15.75" customHeight="1">
      <c r="A693" s="54"/>
      <c r="B693" s="55"/>
      <c r="C693" s="54"/>
      <c r="D693" s="54"/>
      <c r="E693" s="55"/>
      <c r="F693" s="54"/>
      <c r="G693" s="54"/>
      <c r="H693" s="54"/>
      <c r="I693" s="54"/>
      <c r="J693" s="56"/>
    </row>
    <row r="694" ht="15.75" customHeight="1">
      <c r="A694" s="54"/>
      <c r="B694" s="55"/>
      <c r="C694" s="54"/>
      <c r="D694" s="54"/>
      <c r="E694" s="55"/>
      <c r="F694" s="54"/>
      <c r="G694" s="54"/>
      <c r="H694" s="54"/>
      <c r="I694" s="54"/>
      <c r="J694" s="56"/>
    </row>
    <row r="695" ht="15.75" customHeight="1">
      <c r="A695" s="54"/>
      <c r="B695" s="55"/>
      <c r="C695" s="54"/>
      <c r="D695" s="54"/>
      <c r="E695" s="55"/>
      <c r="F695" s="54"/>
      <c r="G695" s="54"/>
      <c r="H695" s="54"/>
      <c r="I695" s="54"/>
      <c r="J695" s="56"/>
    </row>
    <row r="696" ht="15.75" customHeight="1">
      <c r="A696" s="54"/>
      <c r="B696" s="55"/>
      <c r="C696" s="54"/>
      <c r="D696" s="54"/>
      <c r="E696" s="55"/>
      <c r="F696" s="54"/>
      <c r="G696" s="54"/>
      <c r="H696" s="54"/>
      <c r="I696" s="54"/>
      <c r="J696" s="56"/>
    </row>
    <row r="697" ht="15.75" customHeight="1">
      <c r="A697" s="54"/>
      <c r="B697" s="55"/>
      <c r="C697" s="54"/>
      <c r="D697" s="54"/>
      <c r="E697" s="55"/>
      <c r="F697" s="54"/>
      <c r="G697" s="54"/>
      <c r="H697" s="54"/>
      <c r="I697" s="54"/>
      <c r="J697" s="56"/>
    </row>
    <row r="698" ht="15.75" customHeight="1">
      <c r="A698" s="54"/>
      <c r="B698" s="55"/>
      <c r="C698" s="54"/>
      <c r="D698" s="54"/>
      <c r="E698" s="55"/>
      <c r="F698" s="54"/>
      <c r="G698" s="54"/>
      <c r="H698" s="54"/>
      <c r="I698" s="54"/>
      <c r="J698" s="56"/>
    </row>
    <row r="699" ht="15.75" customHeight="1">
      <c r="A699" s="54"/>
      <c r="B699" s="55"/>
      <c r="C699" s="54"/>
      <c r="D699" s="54"/>
      <c r="E699" s="55"/>
      <c r="F699" s="54"/>
      <c r="G699" s="54"/>
      <c r="H699" s="54"/>
      <c r="I699" s="54"/>
      <c r="J699" s="56"/>
    </row>
    <row r="700" ht="15.75" customHeight="1">
      <c r="A700" s="54"/>
      <c r="B700" s="55"/>
      <c r="C700" s="54"/>
      <c r="D700" s="54"/>
      <c r="E700" s="55"/>
      <c r="F700" s="54"/>
      <c r="G700" s="54"/>
      <c r="H700" s="54"/>
      <c r="I700" s="54"/>
      <c r="J700" s="56"/>
    </row>
    <row r="701" ht="15.75" customHeight="1">
      <c r="A701" s="54"/>
      <c r="B701" s="55"/>
      <c r="C701" s="54"/>
      <c r="D701" s="54"/>
      <c r="E701" s="55"/>
      <c r="F701" s="54"/>
      <c r="G701" s="54"/>
      <c r="H701" s="54"/>
      <c r="I701" s="54"/>
      <c r="J701" s="56"/>
    </row>
    <row r="702" ht="15.75" customHeight="1">
      <c r="A702" s="54"/>
      <c r="B702" s="55"/>
      <c r="C702" s="54"/>
      <c r="D702" s="54"/>
      <c r="E702" s="55"/>
      <c r="F702" s="54"/>
      <c r="G702" s="54"/>
      <c r="H702" s="54"/>
      <c r="I702" s="54"/>
      <c r="J702" s="56"/>
    </row>
    <row r="703" ht="15.75" customHeight="1">
      <c r="A703" s="54"/>
      <c r="B703" s="55"/>
      <c r="C703" s="54"/>
      <c r="D703" s="54"/>
      <c r="E703" s="55"/>
      <c r="F703" s="54"/>
      <c r="G703" s="54"/>
      <c r="H703" s="54"/>
      <c r="I703" s="54"/>
      <c r="J703" s="56"/>
    </row>
    <row r="704" ht="15.75" customHeight="1">
      <c r="A704" s="54"/>
      <c r="B704" s="55"/>
      <c r="C704" s="54"/>
      <c r="D704" s="54"/>
      <c r="E704" s="55"/>
      <c r="F704" s="54"/>
      <c r="G704" s="54"/>
      <c r="H704" s="54"/>
      <c r="I704" s="54"/>
      <c r="J704" s="56"/>
    </row>
    <row r="705" ht="15.75" customHeight="1">
      <c r="A705" s="54"/>
      <c r="B705" s="55"/>
      <c r="C705" s="54"/>
      <c r="D705" s="54"/>
      <c r="E705" s="55"/>
      <c r="F705" s="54"/>
      <c r="G705" s="54"/>
      <c r="H705" s="54"/>
      <c r="I705" s="54"/>
      <c r="J705" s="56"/>
    </row>
    <row r="706" ht="15.75" customHeight="1">
      <c r="A706" s="54"/>
      <c r="B706" s="55"/>
      <c r="C706" s="54"/>
      <c r="D706" s="54"/>
      <c r="E706" s="55"/>
      <c r="F706" s="54"/>
      <c r="G706" s="54"/>
      <c r="H706" s="54"/>
      <c r="I706" s="54"/>
      <c r="J706" s="56"/>
    </row>
    <row r="707" ht="15.75" customHeight="1">
      <c r="A707" s="54"/>
      <c r="B707" s="55"/>
      <c r="C707" s="54"/>
      <c r="D707" s="54"/>
      <c r="E707" s="55"/>
      <c r="F707" s="54"/>
      <c r="G707" s="54"/>
      <c r="H707" s="54"/>
      <c r="I707" s="54"/>
      <c r="J707" s="56"/>
    </row>
    <row r="708" ht="15.75" customHeight="1">
      <c r="A708" s="54"/>
      <c r="B708" s="55"/>
      <c r="C708" s="54"/>
      <c r="D708" s="54"/>
      <c r="E708" s="55"/>
      <c r="F708" s="54"/>
      <c r="G708" s="54"/>
      <c r="H708" s="54"/>
      <c r="I708" s="54"/>
      <c r="J708" s="56"/>
    </row>
    <row r="709" ht="15.75" customHeight="1">
      <c r="A709" s="54"/>
      <c r="B709" s="55"/>
      <c r="C709" s="54"/>
      <c r="D709" s="54"/>
      <c r="E709" s="55"/>
      <c r="F709" s="54"/>
      <c r="G709" s="54"/>
      <c r="H709" s="54"/>
      <c r="I709" s="54"/>
      <c r="J709" s="56"/>
    </row>
    <row r="710" ht="15.75" customHeight="1">
      <c r="A710" s="54"/>
      <c r="B710" s="55"/>
      <c r="C710" s="54"/>
      <c r="D710" s="54"/>
      <c r="E710" s="55"/>
      <c r="F710" s="54"/>
      <c r="G710" s="54"/>
      <c r="H710" s="54"/>
      <c r="I710" s="54"/>
      <c r="J710" s="56"/>
    </row>
    <row r="711" ht="15.75" customHeight="1">
      <c r="A711" s="54"/>
      <c r="B711" s="55"/>
      <c r="C711" s="54"/>
      <c r="D711" s="54"/>
      <c r="E711" s="55"/>
      <c r="F711" s="54"/>
      <c r="G711" s="54"/>
      <c r="H711" s="54"/>
      <c r="I711" s="54"/>
      <c r="J711" s="56"/>
    </row>
    <row r="712" ht="15.75" customHeight="1">
      <c r="A712" s="54"/>
      <c r="B712" s="55"/>
      <c r="C712" s="54"/>
      <c r="D712" s="54"/>
      <c r="E712" s="55"/>
      <c r="F712" s="54"/>
      <c r="G712" s="54"/>
      <c r="H712" s="54"/>
      <c r="I712" s="54"/>
      <c r="J712" s="56"/>
    </row>
    <row r="713" ht="15.75" customHeight="1">
      <c r="A713" s="54"/>
      <c r="B713" s="55"/>
      <c r="C713" s="54"/>
      <c r="D713" s="54"/>
      <c r="E713" s="55"/>
      <c r="F713" s="54"/>
      <c r="G713" s="54"/>
      <c r="H713" s="54"/>
      <c r="I713" s="54"/>
      <c r="J713" s="56"/>
    </row>
    <row r="714" ht="15.75" customHeight="1">
      <c r="A714" s="54"/>
      <c r="B714" s="55"/>
      <c r="C714" s="54"/>
      <c r="D714" s="54"/>
      <c r="E714" s="55"/>
      <c r="F714" s="54"/>
      <c r="G714" s="54"/>
      <c r="H714" s="54"/>
      <c r="I714" s="54"/>
      <c r="J714" s="56"/>
    </row>
    <row r="715" ht="15.75" customHeight="1">
      <c r="A715" s="54"/>
      <c r="B715" s="55"/>
      <c r="C715" s="54"/>
      <c r="D715" s="54"/>
      <c r="E715" s="55"/>
      <c r="F715" s="54"/>
      <c r="G715" s="54"/>
      <c r="H715" s="54"/>
      <c r="I715" s="54"/>
      <c r="J715" s="56"/>
    </row>
    <row r="716" ht="15.75" customHeight="1">
      <c r="A716" s="54"/>
      <c r="B716" s="55"/>
      <c r="C716" s="54"/>
      <c r="D716" s="54"/>
      <c r="E716" s="55"/>
      <c r="F716" s="54"/>
      <c r="G716" s="54"/>
      <c r="H716" s="54"/>
      <c r="I716" s="54"/>
      <c r="J716" s="56"/>
    </row>
    <row r="717" ht="15.75" customHeight="1">
      <c r="A717" s="54"/>
      <c r="B717" s="55"/>
      <c r="C717" s="54"/>
      <c r="D717" s="54"/>
      <c r="E717" s="55"/>
      <c r="F717" s="54"/>
      <c r="G717" s="54"/>
      <c r="H717" s="54"/>
      <c r="I717" s="54"/>
      <c r="J717" s="56"/>
    </row>
    <row r="718" ht="15.75" customHeight="1">
      <c r="A718" s="54"/>
      <c r="B718" s="55"/>
      <c r="C718" s="54"/>
      <c r="D718" s="54"/>
      <c r="E718" s="55"/>
      <c r="F718" s="54"/>
      <c r="G718" s="54"/>
      <c r="H718" s="54"/>
      <c r="I718" s="54"/>
      <c r="J718" s="56"/>
    </row>
    <row r="719" ht="15.75" customHeight="1">
      <c r="A719" s="54"/>
      <c r="B719" s="55"/>
      <c r="C719" s="54"/>
      <c r="D719" s="54"/>
      <c r="E719" s="55"/>
      <c r="F719" s="54"/>
      <c r="G719" s="54"/>
      <c r="H719" s="54"/>
      <c r="I719" s="54"/>
      <c r="J719" s="56"/>
    </row>
    <row r="720" ht="15.75" customHeight="1">
      <c r="A720" s="54"/>
      <c r="B720" s="55"/>
      <c r="C720" s="54"/>
      <c r="D720" s="54"/>
      <c r="E720" s="55"/>
      <c r="F720" s="54"/>
      <c r="G720" s="54"/>
      <c r="H720" s="54"/>
      <c r="I720" s="54"/>
      <c r="J720" s="56"/>
    </row>
    <row r="721" ht="15.75" customHeight="1">
      <c r="A721" s="54"/>
      <c r="B721" s="55"/>
      <c r="C721" s="54"/>
      <c r="D721" s="54"/>
      <c r="E721" s="55"/>
      <c r="F721" s="54"/>
      <c r="G721" s="54"/>
      <c r="H721" s="54"/>
      <c r="I721" s="54"/>
      <c r="J721" s="56"/>
    </row>
    <row r="722" ht="15.75" customHeight="1">
      <c r="A722" s="54"/>
      <c r="B722" s="55"/>
      <c r="C722" s="54"/>
      <c r="D722" s="54"/>
      <c r="E722" s="55"/>
      <c r="F722" s="54"/>
      <c r="G722" s="54"/>
      <c r="H722" s="54"/>
      <c r="I722" s="54"/>
      <c r="J722" s="56"/>
    </row>
    <row r="723" ht="15.75" customHeight="1">
      <c r="A723" s="54"/>
      <c r="B723" s="55"/>
      <c r="C723" s="54"/>
      <c r="D723" s="54"/>
      <c r="E723" s="55"/>
      <c r="F723" s="54"/>
      <c r="G723" s="54"/>
      <c r="H723" s="54"/>
      <c r="I723" s="54"/>
      <c r="J723" s="56"/>
    </row>
    <row r="724" ht="15.75" customHeight="1">
      <c r="A724" s="54"/>
      <c r="B724" s="55"/>
      <c r="C724" s="54"/>
      <c r="D724" s="54"/>
      <c r="E724" s="55"/>
      <c r="F724" s="54"/>
      <c r="G724" s="54"/>
      <c r="H724" s="54"/>
      <c r="I724" s="54"/>
      <c r="J724" s="56"/>
    </row>
    <row r="725" ht="15.75" customHeight="1">
      <c r="A725" s="54"/>
      <c r="B725" s="55"/>
      <c r="C725" s="54"/>
      <c r="D725" s="54"/>
      <c r="E725" s="55"/>
      <c r="F725" s="54"/>
      <c r="G725" s="54"/>
      <c r="H725" s="54"/>
      <c r="I725" s="54"/>
      <c r="J725" s="56"/>
    </row>
    <row r="726" ht="15.75" customHeight="1">
      <c r="A726" s="54"/>
      <c r="B726" s="55"/>
      <c r="C726" s="54"/>
      <c r="D726" s="54"/>
      <c r="E726" s="55"/>
      <c r="F726" s="54"/>
      <c r="G726" s="54"/>
      <c r="H726" s="54"/>
      <c r="I726" s="54"/>
      <c r="J726" s="56"/>
    </row>
    <row r="727" ht="15.75" customHeight="1">
      <c r="A727" s="54"/>
      <c r="B727" s="55"/>
      <c r="C727" s="54"/>
      <c r="D727" s="54"/>
      <c r="E727" s="55"/>
      <c r="F727" s="54"/>
      <c r="G727" s="54"/>
      <c r="H727" s="54"/>
      <c r="I727" s="54"/>
      <c r="J727" s="56"/>
    </row>
    <row r="728" ht="15.75" customHeight="1">
      <c r="A728" s="54"/>
      <c r="B728" s="55"/>
      <c r="C728" s="54"/>
      <c r="D728" s="54"/>
      <c r="E728" s="55"/>
      <c r="F728" s="54"/>
      <c r="G728" s="54"/>
      <c r="H728" s="54"/>
      <c r="I728" s="54"/>
      <c r="J728" s="56"/>
    </row>
    <row r="729" ht="15.75" customHeight="1">
      <c r="A729" s="54"/>
      <c r="B729" s="55"/>
      <c r="C729" s="54"/>
      <c r="D729" s="54"/>
      <c r="E729" s="55"/>
      <c r="F729" s="54"/>
      <c r="G729" s="54"/>
      <c r="H729" s="54"/>
      <c r="I729" s="54"/>
      <c r="J729" s="56"/>
    </row>
    <row r="730" ht="15.75" customHeight="1">
      <c r="A730" s="54"/>
      <c r="B730" s="55"/>
      <c r="C730" s="54"/>
      <c r="D730" s="54"/>
      <c r="E730" s="55"/>
      <c r="F730" s="54"/>
      <c r="G730" s="54"/>
      <c r="H730" s="54"/>
      <c r="I730" s="54"/>
      <c r="J730" s="56"/>
    </row>
    <row r="731" ht="15.75" customHeight="1">
      <c r="A731" s="54"/>
      <c r="B731" s="55"/>
      <c r="C731" s="54"/>
      <c r="D731" s="54"/>
      <c r="E731" s="55"/>
      <c r="F731" s="54"/>
      <c r="G731" s="54"/>
      <c r="H731" s="54"/>
      <c r="I731" s="54"/>
      <c r="J731" s="56"/>
    </row>
    <row r="732" ht="15.75" customHeight="1">
      <c r="A732" s="54"/>
      <c r="B732" s="55"/>
      <c r="C732" s="54"/>
      <c r="D732" s="54"/>
      <c r="E732" s="55"/>
      <c r="F732" s="54"/>
      <c r="G732" s="54"/>
      <c r="H732" s="54"/>
      <c r="I732" s="54"/>
      <c r="J732" s="56"/>
    </row>
    <row r="733" ht="15.75" customHeight="1">
      <c r="A733" s="54"/>
      <c r="B733" s="55"/>
      <c r="C733" s="54"/>
      <c r="D733" s="54"/>
      <c r="E733" s="55"/>
      <c r="F733" s="54"/>
      <c r="G733" s="54"/>
      <c r="H733" s="54"/>
      <c r="I733" s="54"/>
      <c r="J733" s="56"/>
    </row>
    <row r="734" ht="15.75" customHeight="1">
      <c r="A734" s="54"/>
      <c r="B734" s="55"/>
      <c r="C734" s="54"/>
      <c r="D734" s="54"/>
      <c r="E734" s="55"/>
      <c r="F734" s="54"/>
      <c r="G734" s="54"/>
      <c r="H734" s="54"/>
      <c r="I734" s="54"/>
      <c r="J734" s="56"/>
    </row>
    <row r="735" ht="15.75" customHeight="1">
      <c r="A735" s="54"/>
      <c r="B735" s="55"/>
      <c r="C735" s="54"/>
      <c r="D735" s="54"/>
      <c r="E735" s="55"/>
      <c r="F735" s="54"/>
      <c r="G735" s="54"/>
      <c r="H735" s="54"/>
      <c r="I735" s="54"/>
      <c r="J735" s="56"/>
    </row>
    <row r="736" ht="15.75" customHeight="1">
      <c r="A736" s="54"/>
      <c r="B736" s="55"/>
      <c r="C736" s="54"/>
      <c r="D736" s="54"/>
      <c r="E736" s="55"/>
      <c r="F736" s="54"/>
      <c r="G736" s="54"/>
      <c r="H736" s="54"/>
      <c r="I736" s="54"/>
      <c r="J736" s="56"/>
    </row>
    <row r="737" ht="15.75" customHeight="1">
      <c r="A737" s="54"/>
      <c r="B737" s="55"/>
      <c r="C737" s="54"/>
      <c r="D737" s="54"/>
      <c r="E737" s="55"/>
      <c r="F737" s="54"/>
      <c r="G737" s="54"/>
      <c r="H737" s="54"/>
      <c r="I737" s="54"/>
      <c r="J737" s="56"/>
    </row>
    <row r="738" ht="15.75" customHeight="1">
      <c r="A738" s="54"/>
      <c r="B738" s="55"/>
      <c r="C738" s="54"/>
      <c r="D738" s="54"/>
      <c r="E738" s="55"/>
      <c r="F738" s="54"/>
      <c r="G738" s="54"/>
      <c r="H738" s="54"/>
      <c r="I738" s="54"/>
      <c r="J738" s="56"/>
    </row>
    <row r="739" ht="15.75" customHeight="1">
      <c r="A739" s="54"/>
      <c r="B739" s="55"/>
      <c r="C739" s="54"/>
      <c r="D739" s="54"/>
      <c r="E739" s="55"/>
      <c r="F739" s="54"/>
      <c r="G739" s="54"/>
      <c r="H739" s="54"/>
      <c r="I739" s="54"/>
      <c r="J739" s="56"/>
    </row>
    <row r="740" ht="15.75" customHeight="1">
      <c r="A740" s="54"/>
      <c r="B740" s="55"/>
      <c r="C740" s="54"/>
      <c r="D740" s="54"/>
      <c r="E740" s="55"/>
      <c r="F740" s="54"/>
      <c r="G740" s="54"/>
      <c r="H740" s="54"/>
      <c r="I740" s="54"/>
      <c r="J740" s="56"/>
    </row>
    <row r="741" ht="15.75" customHeight="1">
      <c r="A741" s="54"/>
      <c r="B741" s="55"/>
      <c r="C741" s="54"/>
      <c r="D741" s="54"/>
      <c r="E741" s="55"/>
      <c r="F741" s="54"/>
      <c r="G741" s="54"/>
      <c r="H741" s="54"/>
      <c r="I741" s="54"/>
      <c r="J741" s="56"/>
    </row>
    <row r="742" ht="15.75" customHeight="1">
      <c r="A742" s="54"/>
      <c r="B742" s="55"/>
      <c r="C742" s="54"/>
      <c r="D742" s="54"/>
      <c r="E742" s="55"/>
      <c r="F742" s="54"/>
      <c r="G742" s="54"/>
      <c r="H742" s="54"/>
      <c r="I742" s="54"/>
      <c r="J742" s="56"/>
    </row>
    <row r="743" ht="15.75" customHeight="1">
      <c r="A743" s="54"/>
      <c r="B743" s="55"/>
      <c r="C743" s="54"/>
      <c r="D743" s="54"/>
      <c r="E743" s="55"/>
      <c r="F743" s="54"/>
      <c r="G743" s="54"/>
      <c r="H743" s="54"/>
      <c r="I743" s="54"/>
      <c r="J743" s="56"/>
    </row>
    <row r="744" ht="15.75" customHeight="1">
      <c r="A744" s="54"/>
      <c r="B744" s="55"/>
      <c r="C744" s="54"/>
      <c r="D744" s="54"/>
      <c r="E744" s="55"/>
      <c r="F744" s="54"/>
      <c r="G744" s="54"/>
      <c r="H744" s="54"/>
      <c r="I744" s="54"/>
      <c r="J744" s="56"/>
    </row>
    <row r="745" ht="15.75" customHeight="1">
      <c r="A745" s="54"/>
      <c r="B745" s="55"/>
      <c r="C745" s="54"/>
      <c r="D745" s="54"/>
      <c r="E745" s="55"/>
      <c r="F745" s="54"/>
      <c r="G745" s="54"/>
      <c r="H745" s="54"/>
      <c r="I745" s="54"/>
      <c r="J745" s="56"/>
    </row>
    <row r="746" ht="15.75" customHeight="1">
      <c r="A746" s="54"/>
      <c r="B746" s="55"/>
      <c r="C746" s="54"/>
      <c r="D746" s="54"/>
      <c r="E746" s="55"/>
      <c r="F746" s="54"/>
      <c r="G746" s="54"/>
      <c r="H746" s="54"/>
      <c r="I746" s="54"/>
      <c r="J746" s="56"/>
    </row>
    <row r="747" ht="15.75" customHeight="1">
      <c r="A747" s="54"/>
      <c r="B747" s="55"/>
      <c r="C747" s="54"/>
      <c r="D747" s="54"/>
      <c r="E747" s="55"/>
      <c r="F747" s="54"/>
      <c r="G747" s="54"/>
      <c r="H747" s="54"/>
      <c r="I747" s="54"/>
      <c r="J747" s="56"/>
    </row>
    <row r="748" ht="15.75" customHeight="1">
      <c r="A748" s="54"/>
      <c r="B748" s="55"/>
      <c r="C748" s="54"/>
      <c r="D748" s="54"/>
      <c r="E748" s="55"/>
      <c r="F748" s="54"/>
      <c r="G748" s="54"/>
      <c r="H748" s="54"/>
      <c r="I748" s="54"/>
      <c r="J748" s="56"/>
    </row>
    <row r="749" ht="15.75" customHeight="1">
      <c r="A749" s="54"/>
      <c r="B749" s="55"/>
      <c r="C749" s="54"/>
      <c r="D749" s="54"/>
      <c r="E749" s="55"/>
      <c r="F749" s="54"/>
      <c r="G749" s="54"/>
      <c r="H749" s="54"/>
      <c r="I749" s="54"/>
      <c r="J749" s="56"/>
    </row>
    <row r="750" ht="15.75" customHeight="1">
      <c r="A750" s="54"/>
      <c r="B750" s="55"/>
      <c r="C750" s="54"/>
      <c r="D750" s="54"/>
      <c r="E750" s="55"/>
      <c r="F750" s="54"/>
      <c r="G750" s="54"/>
      <c r="H750" s="54"/>
      <c r="I750" s="54"/>
      <c r="J750" s="56"/>
    </row>
    <row r="751" ht="15.75" customHeight="1">
      <c r="A751" s="54"/>
      <c r="B751" s="55"/>
      <c r="C751" s="54"/>
      <c r="D751" s="54"/>
      <c r="E751" s="55"/>
      <c r="F751" s="54"/>
      <c r="G751" s="54"/>
      <c r="H751" s="54"/>
      <c r="I751" s="54"/>
      <c r="J751" s="56"/>
    </row>
    <row r="752" ht="15.75" customHeight="1">
      <c r="A752" s="54"/>
      <c r="B752" s="55"/>
      <c r="C752" s="54"/>
      <c r="D752" s="54"/>
      <c r="E752" s="55"/>
      <c r="F752" s="54"/>
      <c r="G752" s="54"/>
      <c r="H752" s="54"/>
      <c r="I752" s="54"/>
      <c r="J752" s="56"/>
    </row>
    <row r="753" ht="15.75" customHeight="1">
      <c r="A753" s="54"/>
      <c r="B753" s="55"/>
      <c r="C753" s="54"/>
      <c r="D753" s="54"/>
      <c r="E753" s="55"/>
      <c r="F753" s="54"/>
      <c r="G753" s="54"/>
      <c r="H753" s="54"/>
      <c r="I753" s="54"/>
      <c r="J753" s="56"/>
    </row>
    <row r="754" ht="15.75" customHeight="1">
      <c r="A754" s="54"/>
      <c r="B754" s="55"/>
      <c r="C754" s="54"/>
      <c r="D754" s="54"/>
      <c r="E754" s="55"/>
      <c r="F754" s="54"/>
      <c r="G754" s="54"/>
      <c r="H754" s="54"/>
      <c r="I754" s="54"/>
      <c r="J754" s="56"/>
    </row>
    <row r="755" ht="15.75" customHeight="1">
      <c r="A755" s="54"/>
      <c r="B755" s="55"/>
      <c r="C755" s="54"/>
      <c r="D755" s="54"/>
      <c r="E755" s="55"/>
      <c r="F755" s="54"/>
      <c r="G755" s="54"/>
      <c r="H755" s="54"/>
      <c r="I755" s="54"/>
      <c r="J755" s="56"/>
    </row>
    <row r="756" ht="15.75" customHeight="1">
      <c r="A756" s="54"/>
      <c r="B756" s="55"/>
      <c r="C756" s="54"/>
      <c r="D756" s="54"/>
      <c r="E756" s="55"/>
      <c r="F756" s="54"/>
      <c r="G756" s="54"/>
      <c r="H756" s="54"/>
      <c r="I756" s="54"/>
      <c r="J756" s="56"/>
    </row>
    <row r="757" ht="15.75" customHeight="1">
      <c r="A757" s="54"/>
      <c r="B757" s="55"/>
      <c r="C757" s="54"/>
      <c r="D757" s="54"/>
      <c r="E757" s="55"/>
      <c r="F757" s="54"/>
      <c r="G757" s="54"/>
      <c r="H757" s="54"/>
      <c r="I757" s="54"/>
      <c r="J757" s="56"/>
    </row>
    <row r="758" ht="15.75" customHeight="1">
      <c r="A758" s="54"/>
      <c r="B758" s="55"/>
      <c r="C758" s="54"/>
      <c r="D758" s="54"/>
      <c r="E758" s="55"/>
      <c r="F758" s="54"/>
      <c r="G758" s="54"/>
      <c r="H758" s="54"/>
      <c r="I758" s="54"/>
      <c r="J758" s="56"/>
    </row>
    <row r="759" ht="15.75" customHeight="1">
      <c r="A759" s="54"/>
      <c r="B759" s="55"/>
      <c r="C759" s="54"/>
      <c r="D759" s="54"/>
      <c r="E759" s="55"/>
      <c r="F759" s="54"/>
      <c r="G759" s="54"/>
      <c r="H759" s="54"/>
      <c r="I759" s="54"/>
      <c r="J759" s="56"/>
    </row>
    <row r="760" ht="15.75" customHeight="1">
      <c r="A760" s="54"/>
      <c r="B760" s="55"/>
      <c r="C760" s="54"/>
      <c r="D760" s="54"/>
      <c r="E760" s="55"/>
      <c r="F760" s="54"/>
      <c r="G760" s="54"/>
      <c r="H760" s="54"/>
      <c r="I760" s="54"/>
      <c r="J760" s="56"/>
    </row>
    <row r="761" ht="15.75" customHeight="1">
      <c r="A761" s="54"/>
      <c r="B761" s="55"/>
      <c r="C761" s="54"/>
      <c r="D761" s="54"/>
      <c r="E761" s="55"/>
      <c r="F761" s="54"/>
      <c r="G761" s="54"/>
      <c r="H761" s="54"/>
      <c r="I761" s="54"/>
      <c r="J761" s="56"/>
    </row>
    <row r="762" ht="15.75" customHeight="1">
      <c r="A762" s="54"/>
      <c r="B762" s="55"/>
      <c r="C762" s="54"/>
      <c r="D762" s="54"/>
      <c r="E762" s="55"/>
      <c r="F762" s="54"/>
      <c r="G762" s="54"/>
      <c r="H762" s="54"/>
      <c r="I762" s="54"/>
      <c r="J762" s="56"/>
    </row>
    <row r="763" ht="15.75" customHeight="1">
      <c r="A763" s="54"/>
      <c r="B763" s="55"/>
      <c r="C763" s="54"/>
      <c r="D763" s="54"/>
      <c r="E763" s="55"/>
      <c r="F763" s="54"/>
      <c r="G763" s="54"/>
      <c r="H763" s="54"/>
      <c r="I763" s="54"/>
      <c r="J763" s="56"/>
    </row>
    <row r="764" ht="15.75" customHeight="1">
      <c r="A764" s="54"/>
      <c r="B764" s="55"/>
      <c r="C764" s="54"/>
      <c r="D764" s="54"/>
      <c r="E764" s="55"/>
      <c r="F764" s="54"/>
      <c r="G764" s="54"/>
      <c r="H764" s="54"/>
      <c r="I764" s="54"/>
      <c r="J764" s="56"/>
    </row>
    <row r="765" ht="15.75" customHeight="1">
      <c r="A765" s="54"/>
      <c r="B765" s="55"/>
      <c r="C765" s="54"/>
      <c r="D765" s="54"/>
      <c r="E765" s="55"/>
      <c r="F765" s="54"/>
      <c r="G765" s="54"/>
      <c r="H765" s="54"/>
      <c r="I765" s="54"/>
      <c r="J765" s="56"/>
    </row>
    <row r="766" ht="15.75" customHeight="1">
      <c r="A766" s="54"/>
      <c r="B766" s="55"/>
      <c r="C766" s="54"/>
      <c r="D766" s="54"/>
      <c r="E766" s="55"/>
      <c r="F766" s="54"/>
      <c r="G766" s="54"/>
      <c r="H766" s="54"/>
      <c r="I766" s="54"/>
      <c r="J766" s="56"/>
    </row>
    <row r="767" ht="15.75" customHeight="1">
      <c r="A767" s="54"/>
      <c r="B767" s="55"/>
      <c r="C767" s="54"/>
      <c r="D767" s="54"/>
      <c r="E767" s="55"/>
      <c r="F767" s="54"/>
      <c r="G767" s="54"/>
      <c r="H767" s="54"/>
      <c r="I767" s="54"/>
      <c r="J767" s="56"/>
    </row>
    <row r="768" ht="15.75" customHeight="1">
      <c r="A768" s="54"/>
      <c r="B768" s="55"/>
      <c r="C768" s="54"/>
      <c r="D768" s="54"/>
      <c r="E768" s="55"/>
      <c r="F768" s="54"/>
      <c r="G768" s="54"/>
      <c r="H768" s="54"/>
      <c r="I768" s="54"/>
      <c r="J768" s="56"/>
    </row>
    <row r="769" ht="15.75" customHeight="1">
      <c r="A769" s="54"/>
      <c r="B769" s="55"/>
      <c r="C769" s="54"/>
      <c r="D769" s="54"/>
      <c r="E769" s="55"/>
      <c r="F769" s="54"/>
      <c r="G769" s="54"/>
      <c r="H769" s="54"/>
      <c r="I769" s="54"/>
      <c r="J769" s="56"/>
    </row>
    <row r="770" ht="15.75" customHeight="1">
      <c r="A770" s="54"/>
      <c r="B770" s="55"/>
      <c r="C770" s="54"/>
      <c r="D770" s="54"/>
      <c r="E770" s="55"/>
      <c r="F770" s="54"/>
      <c r="G770" s="54"/>
      <c r="H770" s="54"/>
      <c r="I770" s="54"/>
      <c r="J770" s="56"/>
    </row>
    <row r="771" ht="15.75" customHeight="1">
      <c r="A771" s="54"/>
      <c r="B771" s="55"/>
      <c r="C771" s="54"/>
      <c r="D771" s="54"/>
      <c r="E771" s="55"/>
      <c r="F771" s="54"/>
      <c r="G771" s="54"/>
      <c r="H771" s="54"/>
      <c r="I771" s="54"/>
      <c r="J771" s="56"/>
    </row>
    <row r="772" ht="15.75" customHeight="1">
      <c r="A772" s="54"/>
      <c r="B772" s="55"/>
      <c r="C772" s="54"/>
      <c r="D772" s="54"/>
      <c r="E772" s="55"/>
      <c r="F772" s="54"/>
      <c r="G772" s="54"/>
      <c r="H772" s="54"/>
      <c r="I772" s="54"/>
      <c r="J772" s="56"/>
    </row>
    <row r="773" ht="15.75" customHeight="1">
      <c r="A773" s="54"/>
      <c r="B773" s="55"/>
      <c r="C773" s="54"/>
      <c r="D773" s="54"/>
      <c r="E773" s="55"/>
      <c r="F773" s="54"/>
      <c r="G773" s="54"/>
      <c r="H773" s="54"/>
      <c r="I773" s="54"/>
      <c r="J773" s="56"/>
    </row>
    <row r="774" ht="15.75" customHeight="1">
      <c r="A774" s="54"/>
      <c r="B774" s="55"/>
      <c r="C774" s="54"/>
      <c r="D774" s="54"/>
      <c r="E774" s="55"/>
      <c r="F774" s="54"/>
      <c r="G774" s="54"/>
      <c r="H774" s="54"/>
      <c r="I774" s="54"/>
      <c r="J774" s="56"/>
    </row>
    <row r="775" ht="15.75" customHeight="1">
      <c r="A775" s="54"/>
      <c r="B775" s="55"/>
      <c r="C775" s="54"/>
      <c r="D775" s="54"/>
      <c r="E775" s="55"/>
      <c r="F775" s="54"/>
      <c r="G775" s="54"/>
      <c r="H775" s="54"/>
      <c r="I775" s="54"/>
      <c r="J775" s="56"/>
    </row>
    <row r="776" ht="15.75" customHeight="1">
      <c r="A776" s="54"/>
      <c r="B776" s="55"/>
      <c r="C776" s="54"/>
      <c r="D776" s="54"/>
      <c r="E776" s="55"/>
      <c r="F776" s="54"/>
      <c r="G776" s="54"/>
      <c r="H776" s="54"/>
      <c r="I776" s="54"/>
      <c r="J776" s="56"/>
    </row>
    <row r="777" ht="15.75" customHeight="1">
      <c r="A777" s="54"/>
      <c r="B777" s="55"/>
      <c r="C777" s="54"/>
      <c r="D777" s="54"/>
      <c r="E777" s="55"/>
      <c r="F777" s="54"/>
      <c r="G777" s="54"/>
      <c r="H777" s="54"/>
      <c r="I777" s="54"/>
      <c r="J777" s="56"/>
    </row>
    <row r="778" ht="15.75" customHeight="1">
      <c r="A778" s="54"/>
      <c r="B778" s="55"/>
      <c r="C778" s="54"/>
      <c r="D778" s="54"/>
      <c r="E778" s="55"/>
      <c r="F778" s="54"/>
      <c r="G778" s="54"/>
      <c r="H778" s="54"/>
      <c r="I778" s="54"/>
      <c r="J778" s="56"/>
    </row>
    <row r="779" ht="15.75" customHeight="1">
      <c r="A779" s="54"/>
      <c r="B779" s="55"/>
      <c r="C779" s="54"/>
      <c r="D779" s="54"/>
      <c r="E779" s="55"/>
      <c r="F779" s="54"/>
      <c r="G779" s="54"/>
      <c r="H779" s="54"/>
      <c r="I779" s="54"/>
      <c r="J779" s="56"/>
    </row>
    <row r="780" ht="15.75" customHeight="1">
      <c r="A780" s="54"/>
      <c r="B780" s="55"/>
      <c r="C780" s="54"/>
      <c r="D780" s="54"/>
      <c r="E780" s="55"/>
      <c r="F780" s="54"/>
      <c r="G780" s="54"/>
      <c r="H780" s="54"/>
      <c r="I780" s="54"/>
      <c r="J780" s="56"/>
    </row>
    <row r="781" ht="15.75" customHeight="1">
      <c r="A781" s="54"/>
      <c r="B781" s="55"/>
      <c r="C781" s="54"/>
      <c r="D781" s="54"/>
      <c r="E781" s="55"/>
      <c r="F781" s="54"/>
      <c r="G781" s="54"/>
      <c r="H781" s="54"/>
      <c r="I781" s="54"/>
      <c r="J781" s="56"/>
    </row>
    <row r="782" ht="15.75" customHeight="1">
      <c r="A782" s="54"/>
      <c r="B782" s="55"/>
      <c r="C782" s="54"/>
      <c r="D782" s="54"/>
      <c r="E782" s="55"/>
      <c r="F782" s="54"/>
      <c r="G782" s="54"/>
      <c r="H782" s="54"/>
      <c r="I782" s="54"/>
      <c r="J782" s="56"/>
    </row>
    <row r="783" ht="15.75" customHeight="1">
      <c r="A783" s="54"/>
      <c r="B783" s="55"/>
      <c r="C783" s="54"/>
      <c r="D783" s="54"/>
      <c r="E783" s="55"/>
      <c r="F783" s="54"/>
      <c r="G783" s="54"/>
      <c r="H783" s="54"/>
      <c r="I783" s="54"/>
      <c r="J783" s="56"/>
    </row>
    <row r="784" ht="15.75" customHeight="1">
      <c r="A784" s="54"/>
      <c r="B784" s="55"/>
      <c r="C784" s="54"/>
      <c r="D784" s="54"/>
      <c r="E784" s="55"/>
      <c r="F784" s="54"/>
      <c r="G784" s="54"/>
      <c r="H784" s="54"/>
      <c r="I784" s="54"/>
      <c r="J784" s="56"/>
    </row>
    <row r="785" ht="15.75" customHeight="1">
      <c r="A785" s="54"/>
      <c r="B785" s="55"/>
      <c r="C785" s="54"/>
      <c r="D785" s="54"/>
      <c r="E785" s="55"/>
      <c r="F785" s="54"/>
      <c r="G785" s="54"/>
      <c r="H785" s="54"/>
      <c r="I785" s="54"/>
      <c r="J785" s="56"/>
    </row>
    <row r="786" ht="15.75" customHeight="1">
      <c r="A786" s="54"/>
      <c r="B786" s="55"/>
      <c r="C786" s="54"/>
      <c r="D786" s="54"/>
      <c r="E786" s="55"/>
      <c r="F786" s="54"/>
      <c r="G786" s="54"/>
      <c r="H786" s="54"/>
      <c r="I786" s="54"/>
      <c r="J786" s="56"/>
    </row>
    <row r="787" ht="15.75" customHeight="1">
      <c r="A787" s="54"/>
      <c r="B787" s="55"/>
      <c r="C787" s="54"/>
      <c r="D787" s="54"/>
      <c r="E787" s="55"/>
      <c r="F787" s="54"/>
      <c r="G787" s="54"/>
      <c r="H787" s="54"/>
      <c r="I787" s="54"/>
      <c r="J787" s="56"/>
    </row>
    <row r="788" ht="15.75" customHeight="1">
      <c r="A788" s="54"/>
      <c r="B788" s="55"/>
      <c r="C788" s="54"/>
      <c r="D788" s="54"/>
      <c r="E788" s="55"/>
      <c r="F788" s="54"/>
      <c r="G788" s="54"/>
      <c r="H788" s="54"/>
      <c r="I788" s="54"/>
      <c r="J788" s="56"/>
    </row>
    <row r="789" ht="15.75" customHeight="1">
      <c r="A789" s="54"/>
      <c r="B789" s="55"/>
      <c r="C789" s="54"/>
      <c r="D789" s="54"/>
      <c r="E789" s="55"/>
      <c r="F789" s="54"/>
      <c r="G789" s="54"/>
      <c r="H789" s="54"/>
      <c r="I789" s="54"/>
      <c r="J789" s="56"/>
    </row>
    <row r="790" ht="15.75" customHeight="1">
      <c r="A790" s="54"/>
      <c r="B790" s="55"/>
      <c r="C790" s="54"/>
      <c r="D790" s="54"/>
      <c r="E790" s="55"/>
      <c r="F790" s="54"/>
      <c r="G790" s="54"/>
      <c r="H790" s="54"/>
      <c r="I790" s="54"/>
      <c r="J790" s="56"/>
    </row>
    <row r="791" ht="15.75" customHeight="1">
      <c r="A791" s="54"/>
      <c r="B791" s="55"/>
      <c r="C791" s="54"/>
      <c r="D791" s="54"/>
      <c r="E791" s="55"/>
      <c r="F791" s="54"/>
      <c r="G791" s="54"/>
      <c r="H791" s="54"/>
      <c r="I791" s="54"/>
      <c r="J791" s="56"/>
    </row>
    <row r="792" ht="15.75" customHeight="1">
      <c r="A792" s="54"/>
      <c r="B792" s="55"/>
      <c r="C792" s="54"/>
      <c r="D792" s="54"/>
      <c r="E792" s="55"/>
      <c r="F792" s="54"/>
      <c r="G792" s="54"/>
      <c r="H792" s="54"/>
      <c r="I792" s="54"/>
      <c r="J792" s="56"/>
    </row>
    <row r="793" ht="15.75" customHeight="1">
      <c r="A793" s="54"/>
      <c r="B793" s="55"/>
      <c r="C793" s="54"/>
      <c r="D793" s="54"/>
      <c r="E793" s="55"/>
      <c r="F793" s="54"/>
      <c r="G793" s="54"/>
      <c r="H793" s="54"/>
      <c r="I793" s="54"/>
      <c r="J793" s="56"/>
    </row>
    <row r="794" ht="15.75" customHeight="1">
      <c r="A794" s="54"/>
      <c r="B794" s="55"/>
      <c r="C794" s="54"/>
      <c r="D794" s="54"/>
      <c r="E794" s="55"/>
      <c r="F794" s="54"/>
      <c r="G794" s="54"/>
      <c r="H794" s="54"/>
      <c r="I794" s="54"/>
      <c r="J794" s="56"/>
    </row>
    <row r="795" ht="15.75" customHeight="1">
      <c r="A795" s="54"/>
      <c r="B795" s="55"/>
      <c r="C795" s="54"/>
      <c r="D795" s="54"/>
      <c r="E795" s="55"/>
      <c r="F795" s="54"/>
      <c r="G795" s="54"/>
      <c r="H795" s="54"/>
      <c r="I795" s="54"/>
      <c r="J795" s="56"/>
    </row>
    <row r="796" ht="15.75" customHeight="1">
      <c r="A796" s="54"/>
      <c r="B796" s="55"/>
      <c r="C796" s="54"/>
      <c r="D796" s="54"/>
      <c r="E796" s="55"/>
      <c r="F796" s="54"/>
      <c r="G796" s="54"/>
      <c r="H796" s="54"/>
      <c r="I796" s="54"/>
      <c r="J796" s="56"/>
    </row>
    <row r="797" ht="15.75" customHeight="1">
      <c r="A797" s="54"/>
      <c r="B797" s="55"/>
      <c r="C797" s="54"/>
      <c r="D797" s="54"/>
      <c r="E797" s="55"/>
      <c r="F797" s="54"/>
      <c r="G797" s="54"/>
      <c r="H797" s="54"/>
      <c r="I797" s="54"/>
      <c r="J797" s="56"/>
    </row>
    <row r="798" ht="15.75" customHeight="1">
      <c r="A798" s="54"/>
      <c r="B798" s="55"/>
      <c r="C798" s="54"/>
      <c r="D798" s="54"/>
      <c r="E798" s="55"/>
      <c r="F798" s="54"/>
      <c r="G798" s="54"/>
      <c r="H798" s="54"/>
      <c r="I798" s="54"/>
      <c r="J798" s="56"/>
    </row>
    <row r="799" ht="15.75" customHeight="1">
      <c r="A799" s="54"/>
      <c r="B799" s="55"/>
      <c r="C799" s="54"/>
      <c r="D799" s="54"/>
      <c r="E799" s="55"/>
      <c r="F799" s="54"/>
      <c r="G799" s="54"/>
      <c r="H799" s="54"/>
      <c r="I799" s="54"/>
      <c r="J799" s="56"/>
    </row>
    <row r="800" ht="15.75" customHeight="1">
      <c r="A800" s="54"/>
      <c r="B800" s="55"/>
      <c r="C800" s="54"/>
      <c r="D800" s="54"/>
      <c r="E800" s="55"/>
      <c r="F800" s="54"/>
      <c r="G800" s="54"/>
      <c r="H800" s="54"/>
      <c r="I800" s="54"/>
      <c r="J800" s="56"/>
    </row>
    <row r="801" ht="15.75" customHeight="1">
      <c r="A801" s="54"/>
      <c r="B801" s="55"/>
      <c r="C801" s="54"/>
      <c r="D801" s="54"/>
      <c r="E801" s="55"/>
      <c r="F801" s="54"/>
      <c r="G801" s="54"/>
      <c r="H801" s="54"/>
      <c r="I801" s="54"/>
      <c r="J801" s="56"/>
    </row>
    <row r="802" ht="15.75" customHeight="1">
      <c r="A802" s="54"/>
      <c r="B802" s="55"/>
      <c r="C802" s="54"/>
      <c r="D802" s="54"/>
      <c r="E802" s="55"/>
      <c r="F802" s="54"/>
      <c r="G802" s="54"/>
      <c r="H802" s="54"/>
      <c r="I802" s="54"/>
      <c r="J802" s="56"/>
    </row>
    <row r="803" ht="15.75" customHeight="1">
      <c r="A803" s="54"/>
      <c r="B803" s="55"/>
      <c r="C803" s="54"/>
      <c r="D803" s="54"/>
      <c r="E803" s="55"/>
      <c r="F803" s="54"/>
      <c r="G803" s="54"/>
      <c r="H803" s="54"/>
      <c r="I803" s="54"/>
      <c r="J803" s="56"/>
    </row>
    <row r="804" ht="15.75" customHeight="1">
      <c r="A804" s="54"/>
      <c r="B804" s="55"/>
      <c r="C804" s="54"/>
      <c r="D804" s="54"/>
      <c r="E804" s="55"/>
      <c r="F804" s="54"/>
      <c r="G804" s="54"/>
      <c r="H804" s="54"/>
      <c r="I804" s="54"/>
      <c r="J804" s="56"/>
    </row>
    <row r="805" ht="15.75" customHeight="1">
      <c r="A805" s="54"/>
      <c r="B805" s="55"/>
      <c r="C805" s="54"/>
      <c r="D805" s="54"/>
      <c r="E805" s="55"/>
      <c r="F805" s="54"/>
      <c r="G805" s="54"/>
      <c r="H805" s="54"/>
      <c r="I805" s="54"/>
      <c r="J805" s="56"/>
    </row>
    <row r="806" ht="15.75" customHeight="1">
      <c r="A806" s="54"/>
      <c r="B806" s="55"/>
      <c r="C806" s="54"/>
      <c r="D806" s="54"/>
      <c r="E806" s="55"/>
      <c r="F806" s="54"/>
      <c r="G806" s="54"/>
      <c r="H806" s="54"/>
      <c r="I806" s="54"/>
      <c r="J806" s="56"/>
    </row>
    <row r="807" ht="15.75" customHeight="1">
      <c r="A807" s="54"/>
      <c r="B807" s="55"/>
      <c r="C807" s="54"/>
      <c r="D807" s="54"/>
      <c r="E807" s="55"/>
      <c r="F807" s="54"/>
      <c r="G807" s="54"/>
      <c r="H807" s="54"/>
      <c r="I807" s="54"/>
      <c r="J807" s="56"/>
    </row>
    <row r="808" ht="15.75" customHeight="1">
      <c r="A808" s="54"/>
      <c r="B808" s="55"/>
      <c r="C808" s="54"/>
      <c r="D808" s="54"/>
      <c r="E808" s="55"/>
      <c r="F808" s="54"/>
      <c r="G808" s="54"/>
      <c r="H808" s="54"/>
      <c r="I808" s="54"/>
      <c r="J808" s="56"/>
    </row>
    <row r="809" ht="15.75" customHeight="1">
      <c r="A809" s="54"/>
      <c r="B809" s="55"/>
      <c r="C809" s="54"/>
      <c r="D809" s="54"/>
      <c r="E809" s="55"/>
      <c r="F809" s="54"/>
      <c r="G809" s="54"/>
      <c r="H809" s="54"/>
      <c r="I809" s="54"/>
      <c r="J809" s="56"/>
    </row>
    <row r="810" ht="15.75" customHeight="1">
      <c r="A810" s="54"/>
      <c r="B810" s="55"/>
      <c r="C810" s="54"/>
      <c r="D810" s="54"/>
      <c r="E810" s="55"/>
      <c r="F810" s="54"/>
      <c r="G810" s="54"/>
      <c r="H810" s="54"/>
      <c r="I810" s="54"/>
      <c r="J810" s="56"/>
    </row>
    <row r="811" ht="15.75" customHeight="1">
      <c r="A811" s="54"/>
      <c r="B811" s="55"/>
      <c r="C811" s="54"/>
      <c r="D811" s="54"/>
      <c r="E811" s="55"/>
      <c r="F811" s="54"/>
      <c r="G811" s="54"/>
      <c r="H811" s="54"/>
      <c r="I811" s="54"/>
      <c r="J811" s="56"/>
    </row>
    <row r="812" ht="15.75" customHeight="1">
      <c r="A812" s="54"/>
      <c r="B812" s="55"/>
      <c r="C812" s="54"/>
      <c r="D812" s="54"/>
      <c r="E812" s="55"/>
      <c r="F812" s="54"/>
      <c r="G812" s="54"/>
      <c r="H812" s="54"/>
      <c r="I812" s="54"/>
      <c r="J812" s="56"/>
    </row>
    <row r="813" ht="15.75" customHeight="1">
      <c r="A813" s="54"/>
      <c r="B813" s="55"/>
      <c r="C813" s="54"/>
      <c r="D813" s="54"/>
      <c r="E813" s="55"/>
      <c r="F813" s="54"/>
      <c r="G813" s="54"/>
      <c r="H813" s="54"/>
      <c r="I813" s="54"/>
      <c r="J813" s="56"/>
    </row>
    <row r="814" ht="15.75" customHeight="1">
      <c r="A814" s="54"/>
      <c r="B814" s="55"/>
      <c r="C814" s="54"/>
      <c r="D814" s="54"/>
      <c r="E814" s="55"/>
      <c r="F814" s="54"/>
      <c r="G814" s="54"/>
      <c r="H814" s="54"/>
      <c r="I814" s="54"/>
      <c r="J814" s="56"/>
    </row>
    <row r="815" ht="15.75" customHeight="1">
      <c r="A815" s="54"/>
      <c r="B815" s="55"/>
      <c r="C815" s="54"/>
      <c r="D815" s="54"/>
      <c r="E815" s="55"/>
      <c r="F815" s="54"/>
      <c r="G815" s="54"/>
      <c r="H815" s="54"/>
      <c r="I815" s="54"/>
      <c r="J815" s="56"/>
    </row>
    <row r="816" ht="15.75" customHeight="1">
      <c r="A816" s="54"/>
      <c r="B816" s="55"/>
      <c r="C816" s="54"/>
      <c r="D816" s="54"/>
      <c r="E816" s="55"/>
      <c r="F816" s="54"/>
      <c r="G816" s="54"/>
      <c r="H816" s="54"/>
      <c r="I816" s="54"/>
      <c r="J816" s="56"/>
    </row>
    <row r="817" ht="15.75" customHeight="1">
      <c r="A817" s="54"/>
      <c r="B817" s="55"/>
      <c r="C817" s="54"/>
      <c r="D817" s="54"/>
      <c r="E817" s="55"/>
      <c r="F817" s="54"/>
      <c r="G817" s="54"/>
      <c r="H817" s="54"/>
      <c r="I817" s="54"/>
      <c r="J817" s="56"/>
    </row>
    <row r="818" ht="15.75" customHeight="1">
      <c r="A818" s="54"/>
      <c r="B818" s="55"/>
      <c r="C818" s="54"/>
      <c r="D818" s="54"/>
      <c r="E818" s="55"/>
      <c r="F818" s="54"/>
      <c r="G818" s="54"/>
      <c r="H818" s="54"/>
      <c r="I818" s="54"/>
      <c r="J818" s="56"/>
    </row>
    <row r="819" ht="15.75" customHeight="1">
      <c r="A819" s="54"/>
      <c r="B819" s="55"/>
      <c r="C819" s="54"/>
      <c r="D819" s="54"/>
      <c r="E819" s="55"/>
      <c r="F819" s="54"/>
      <c r="G819" s="54"/>
      <c r="H819" s="54"/>
      <c r="I819" s="54"/>
      <c r="J819" s="56"/>
    </row>
    <row r="820" ht="15.75" customHeight="1">
      <c r="A820" s="54"/>
      <c r="B820" s="55"/>
      <c r="C820" s="54"/>
      <c r="D820" s="54"/>
      <c r="E820" s="55"/>
      <c r="F820" s="54"/>
      <c r="G820" s="54"/>
      <c r="H820" s="54"/>
      <c r="I820" s="54"/>
      <c r="J820" s="56"/>
    </row>
    <row r="821" ht="15.75" customHeight="1">
      <c r="A821" s="54"/>
      <c r="B821" s="55"/>
      <c r="C821" s="54"/>
      <c r="D821" s="54"/>
      <c r="E821" s="55"/>
      <c r="F821" s="54"/>
      <c r="G821" s="54"/>
      <c r="H821" s="54"/>
      <c r="I821" s="54"/>
      <c r="J821" s="56"/>
    </row>
    <row r="822" ht="15.75" customHeight="1">
      <c r="A822" s="54"/>
      <c r="B822" s="55"/>
      <c r="C822" s="54"/>
      <c r="D822" s="54"/>
      <c r="E822" s="55"/>
      <c r="F822" s="54"/>
      <c r="G822" s="54"/>
      <c r="H822" s="54"/>
      <c r="I822" s="54"/>
      <c r="J822" s="56"/>
    </row>
    <row r="823" ht="15.75" customHeight="1">
      <c r="A823" s="54"/>
      <c r="B823" s="55"/>
      <c r="C823" s="54"/>
      <c r="D823" s="54"/>
      <c r="E823" s="55"/>
      <c r="F823" s="54"/>
      <c r="G823" s="54"/>
      <c r="H823" s="54"/>
      <c r="I823" s="54"/>
      <c r="J823" s="56"/>
    </row>
    <row r="824" ht="15.75" customHeight="1">
      <c r="A824" s="54"/>
      <c r="B824" s="55"/>
      <c r="C824" s="54"/>
      <c r="D824" s="54"/>
      <c r="E824" s="55"/>
      <c r="F824" s="54"/>
      <c r="G824" s="54"/>
      <c r="H824" s="54"/>
      <c r="I824" s="54"/>
      <c r="J824" s="56"/>
    </row>
    <row r="825" ht="15.75" customHeight="1">
      <c r="A825" s="54"/>
      <c r="B825" s="55"/>
      <c r="C825" s="54"/>
      <c r="D825" s="54"/>
      <c r="E825" s="55"/>
      <c r="F825" s="54"/>
      <c r="G825" s="54"/>
      <c r="H825" s="54"/>
      <c r="I825" s="54"/>
      <c r="J825" s="56"/>
    </row>
    <row r="826" ht="15.75" customHeight="1">
      <c r="A826" s="54"/>
      <c r="B826" s="55"/>
      <c r="C826" s="54"/>
      <c r="D826" s="54"/>
      <c r="E826" s="55"/>
      <c r="F826" s="54"/>
      <c r="G826" s="54"/>
      <c r="H826" s="54"/>
      <c r="I826" s="54"/>
      <c r="J826" s="56"/>
    </row>
    <row r="827" ht="15.75" customHeight="1">
      <c r="A827" s="54"/>
      <c r="B827" s="55"/>
      <c r="C827" s="54"/>
      <c r="D827" s="54"/>
      <c r="E827" s="55"/>
      <c r="F827" s="54"/>
      <c r="G827" s="54"/>
      <c r="H827" s="54"/>
      <c r="I827" s="54"/>
      <c r="J827" s="56"/>
    </row>
    <row r="828" ht="15.75" customHeight="1">
      <c r="A828" s="54"/>
      <c r="B828" s="55"/>
      <c r="C828" s="54"/>
      <c r="D828" s="54"/>
      <c r="E828" s="55"/>
      <c r="F828" s="54"/>
      <c r="G828" s="54"/>
      <c r="H828" s="54"/>
      <c r="I828" s="54"/>
      <c r="J828" s="56"/>
    </row>
    <row r="829" ht="15.75" customHeight="1">
      <c r="A829" s="54"/>
      <c r="B829" s="55"/>
      <c r="C829" s="54"/>
      <c r="D829" s="54"/>
      <c r="E829" s="55"/>
      <c r="F829" s="54"/>
      <c r="G829" s="54"/>
      <c r="H829" s="54"/>
      <c r="I829" s="54"/>
      <c r="J829" s="56"/>
    </row>
    <row r="830" ht="15.75" customHeight="1">
      <c r="A830" s="54"/>
      <c r="B830" s="55"/>
      <c r="C830" s="54"/>
      <c r="D830" s="54"/>
      <c r="E830" s="55"/>
      <c r="F830" s="54"/>
      <c r="G830" s="54"/>
      <c r="H830" s="54"/>
      <c r="I830" s="54"/>
      <c r="J830" s="56"/>
    </row>
    <row r="831" ht="15.75" customHeight="1">
      <c r="A831" s="54"/>
      <c r="B831" s="55"/>
      <c r="C831" s="54"/>
      <c r="D831" s="54"/>
      <c r="E831" s="55"/>
      <c r="F831" s="54"/>
      <c r="G831" s="54"/>
      <c r="H831" s="54"/>
      <c r="I831" s="54"/>
      <c r="J831" s="56"/>
    </row>
    <row r="832" ht="15.75" customHeight="1">
      <c r="A832" s="54"/>
      <c r="B832" s="55"/>
      <c r="C832" s="54"/>
      <c r="D832" s="54"/>
      <c r="E832" s="55"/>
      <c r="F832" s="54"/>
      <c r="G832" s="54"/>
      <c r="H832" s="54"/>
      <c r="I832" s="54"/>
      <c r="J832" s="56"/>
    </row>
    <row r="833" ht="15.75" customHeight="1">
      <c r="A833" s="54"/>
      <c r="B833" s="55"/>
      <c r="C833" s="54"/>
      <c r="D833" s="54"/>
      <c r="E833" s="55"/>
      <c r="F833" s="54"/>
      <c r="G833" s="54"/>
      <c r="H833" s="54"/>
      <c r="I833" s="54"/>
      <c r="J833" s="56"/>
    </row>
    <row r="834" ht="15.75" customHeight="1">
      <c r="A834" s="54"/>
      <c r="B834" s="55"/>
      <c r="C834" s="54"/>
      <c r="D834" s="54"/>
      <c r="E834" s="55"/>
      <c r="F834" s="54"/>
      <c r="G834" s="54"/>
      <c r="H834" s="54"/>
      <c r="I834" s="54"/>
      <c r="J834" s="56"/>
    </row>
    <row r="835" ht="15.75" customHeight="1">
      <c r="A835" s="54"/>
      <c r="B835" s="55"/>
      <c r="C835" s="54"/>
      <c r="D835" s="54"/>
      <c r="E835" s="55"/>
      <c r="F835" s="54"/>
      <c r="G835" s="54"/>
      <c r="H835" s="54"/>
      <c r="I835" s="54"/>
      <c r="J835" s="56"/>
    </row>
    <row r="836" ht="15.75" customHeight="1">
      <c r="A836" s="54"/>
      <c r="B836" s="55"/>
      <c r="C836" s="54"/>
      <c r="D836" s="54"/>
      <c r="E836" s="55"/>
      <c r="F836" s="54"/>
      <c r="G836" s="54"/>
      <c r="H836" s="54"/>
      <c r="I836" s="54"/>
      <c r="J836" s="56"/>
    </row>
    <row r="837" ht="15.75" customHeight="1">
      <c r="A837" s="54"/>
      <c r="B837" s="55"/>
      <c r="C837" s="54"/>
      <c r="D837" s="54"/>
      <c r="E837" s="55"/>
      <c r="F837" s="54"/>
      <c r="G837" s="54"/>
      <c r="H837" s="54"/>
      <c r="I837" s="54"/>
      <c r="J837" s="56"/>
    </row>
    <row r="838" ht="15.75" customHeight="1">
      <c r="A838" s="54"/>
      <c r="B838" s="55"/>
      <c r="C838" s="54"/>
      <c r="D838" s="54"/>
      <c r="E838" s="55"/>
      <c r="F838" s="54"/>
      <c r="G838" s="54"/>
      <c r="H838" s="54"/>
      <c r="I838" s="54"/>
      <c r="J838" s="56"/>
    </row>
    <row r="839" ht="15.75" customHeight="1">
      <c r="A839" s="54"/>
      <c r="B839" s="55"/>
      <c r="C839" s="54"/>
      <c r="D839" s="54"/>
      <c r="E839" s="55"/>
      <c r="F839" s="54"/>
      <c r="G839" s="54"/>
      <c r="H839" s="54"/>
      <c r="I839" s="54"/>
      <c r="J839" s="56"/>
    </row>
    <row r="840" ht="15.75" customHeight="1">
      <c r="A840" s="54"/>
      <c r="B840" s="55"/>
      <c r="C840" s="54"/>
      <c r="D840" s="54"/>
      <c r="E840" s="55"/>
      <c r="F840" s="54"/>
      <c r="G840" s="54"/>
      <c r="H840" s="54"/>
      <c r="I840" s="54"/>
      <c r="J840" s="56"/>
    </row>
    <row r="841" ht="15.75" customHeight="1">
      <c r="A841" s="54"/>
      <c r="B841" s="55"/>
      <c r="C841" s="54"/>
      <c r="D841" s="54"/>
      <c r="E841" s="55"/>
      <c r="F841" s="54"/>
      <c r="G841" s="54"/>
      <c r="H841" s="54"/>
      <c r="I841" s="54"/>
      <c r="J841" s="56"/>
    </row>
    <row r="842" ht="15.75" customHeight="1">
      <c r="A842" s="54"/>
      <c r="B842" s="55"/>
      <c r="C842" s="54"/>
      <c r="D842" s="54"/>
      <c r="E842" s="55"/>
      <c r="F842" s="54"/>
      <c r="G842" s="54"/>
      <c r="H842" s="54"/>
      <c r="I842" s="54"/>
      <c r="J842" s="56"/>
    </row>
    <row r="843" ht="15.75" customHeight="1">
      <c r="A843" s="54"/>
      <c r="B843" s="55"/>
      <c r="C843" s="54"/>
      <c r="D843" s="54"/>
      <c r="E843" s="55"/>
      <c r="F843" s="54"/>
      <c r="G843" s="54"/>
      <c r="H843" s="54"/>
      <c r="I843" s="54"/>
      <c r="J843" s="56"/>
    </row>
    <row r="844" ht="15.75" customHeight="1">
      <c r="A844" s="54"/>
      <c r="B844" s="55"/>
      <c r="C844" s="54"/>
      <c r="D844" s="54"/>
      <c r="E844" s="55"/>
      <c r="F844" s="54"/>
      <c r="G844" s="54"/>
      <c r="H844" s="54"/>
      <c r="I844" s="54"/>
      <c r="J844" s="56"/>
    </row>
    <row r="845" ht="15.75" customHeight="1">
      <c r="A845" s="54"/>
      <c r="B845" s="55"/>
      <c r="C845" s="54"/>
      <c r="D845" s="54"/>
      <c r="E845" s="55"/>
      <c r="F845" s="54"/>
      <c r="G845" s="54"/>
      <c r="H845" s="54"/>
      <c r="I845" s="54"/>
      <c r="J845" s="56"/>
    </row>
    <row r="846" ht="15.75" customHeight="1">
      <c r="A846" s="54"/>
      <c r="B846" s="55"/>
      <c r="C846" s="54"/>
      <c r="D846" s="54"/>
      <c r="E846" s="55"/>
      <c r="F846" s="54"/>
      <c r="G846" s="54"/>
      <c r="H846" s="54"/>
      <c r="I846" s="54"/>
      <c r="J846" s="56"/>
    </row>
    <row r="847" ht="15.75" customHeight="1">
      <c r="A847" s="54"/>
      <c r="B847" s="55"/>
      <c r="C847" s="54"/>
      <c r="D847" s="54"/>
      <c r="E847" s="55"/>
      <c r="F847" s="54"/>
      <c r="G847" s="54"/>
      <c r="H847" s="54"/>
      <c r="I847" s="54"/>
      <c r="J847" s="56"/>
    </row>
    <row r="848" ht="15.75" customHeight="1">
      <c r="A848" s="54"/>
      <c r="B848" s="55"/>
      <c r="C848" s="54"/>
      <c r="D848" s="54"/>
      <c r="E848" s="55"/>
      <c r="F848" s="54"/>
      <c r="G848" s="54"/>
      <c r="H848" s="54"/>
      <c r="I848" s="54"/>
      <c r="J848" s="56"/>
    </row>
    <row r="849" ht="15.75" customHeight="1">
      <c r="A849" s="54"/>
      <c r="B849" s="55"/>
      <c r="C849" s="54"/>
      <c r="D849" s="54"/>
      <c r="E849" s="55"/>
      <c r="F849" s="54"/>
      <c r="G849" s="54"/>
      <c r="H849" s="54"/>
      <c r="I849" s="54"/>
      <c r="J849" s="56"/>
    </row>
    <row r="850" ht="15.75" customHeight="1">
      <c r="A850" s="54"/>
      <c r="B850" s="55"/>
      <c r="C850" s="54"/>
      <c r="D850" s="54"/>
      <c r="E850" s="55"/>
      <c r="F850" s="54"/>
      <c r="G850" s="54"/>
      <c r="H850" s="54"/>
      <c r="I850" s="54"/>
      <c r="J850" s="56"/>
    </row>
    <row r="851" ht="15.75" customHeight="1">
      <c r="A851" s="54"/>
      <c r="B851" s="55"/>
      <c r="C851" s="54"/>
      <c r="D851" s="54"/>
      <c r="E851" s="55"/>
      <c r="F851" s="54"/>
      <c r="G851" s="54"/>
      <c r="H851" s="54"/>
      <c r="I851" s="54"/>
      <c r="J851" s="56"/>
    </row>
    <row r="852" ht="15.75" customHeight="1">
      <c r="A852" s="54"/>
      <c r="B852" s="55"/>
      <c r="C852" s="54"/>
      <c r="D852" s="54"/>
      <c r="E852" s="55"/>
      <c r="F852" s="54"/>
      <c r="G852" s="54"/>
      <c r="H852" s="54"/>
      <c r="I852" s="54"/>
      <c r="J852" s="56"/>
    </row>
    <row r="853" ht="15.75" customHeight="1">
      <c r="A853" s="54"/>
      <c r="B853" s="55"/>
      <c r="C853" s="54"/>
      <c r="D853" s="54"/>
      <c r="E853" s="55"/>
      <c r="F853" s="54"/>
      <c r="G853" s="54"/>
      <c r="H853" s="54"/>
      <c r="I853" s="54"/>
      <c r="J853" s="56"/>
    </row>
    <row r="854" ht="15.75" customHeight="1">
      <c r="A854" s="54"/>
      <c r="B854" s="55"/>
      <c r="C854" s="54"/>
      <c r="D854" s="54"/>
      <c r="E854" s="55"/>
      <c r="F854" s="54"/>
      <c r="G854" s="54"/>
      <c r="H854" s="54"/>
      <c r="I854" s="54"/>
      <c r="J854" s="56"/>
    </row>
    <row r="855" ht="15.75" customHeight="1">
      <c r="A855" s="54"/>
      <c r="B855" s="55"/>
      <c r="C855" s="54"/>
      <c r="D855" s="54"/>
      <c r="E855" s="55"/>
      <c r="F855" s="54"/>
      <c r="G855" s="54"/>
      <c r="H855" s="54"/>
      <c r="I855" s="54"/>
      <c r="J855" s="56"/>
    </row>
    <row r="856" ht="15.75" customHeight="1">
      <c r="A856" s="54"/>
      <c r="B856" s="55"/>
      <c r="C856" s="54"/>
      <c r="D856" s="54"/>
      <c r="E856" s="55"/>
      <c r="F856" s="54"/>
      <c r="G856" s="54"/>
      <c r="H856" s="54"/>
      <c r="I856" s="54"/>
      <c r="J856" s="56"/>
    </row>
    <row r="857" ht="15.75" customHeight="1">
      <c r="A857" s="54"/>
      <c r="B857" s="55"/>
      <c r="C857" s="54"/>
      <c r="D857" s="54"/>
      <c r="E857" s="55"/>
      <c r="F857" s="54"/>
      <c r="G857" s="54"/>
      <c r="H857" s="54"/>
      <c r="I857" s="54"/>
      <c r="J857" s="56"/>
    </row>
    <row r="858" ht="15.75" customHeight="1">
      <c r="A858" s="54"/>
      <c r="B858" s="55"/>
      <c r="C858" s="54"/>
      <c r="D858" s="54"/>
      <c r="E858" s="55"/>
      <c r="F858" s="54"/>
      <c r="G858" s="54"/>
      <c r="H858" s="54"/>
      <c r="I858" s="54"/>
      <c r="J858" s="56"/>
    </row>
    <row r="859" ht="15.75" customHeight="1">
      <c r="A859" s="54"/>
      <c r="B859" s="55"/>
      <c r="C859" s="54"/>
      <c r="D859" s="54"/>
      <c r="E859" s="55"/>
      <c r="F859" s="54"/>
      <c r="G859" s="54"/>
      <c r="H859" s="54"/>
      <c r="I859" s="54"/>
      <c r="J859" s="56"/>
    </row>
    <row r="860" ht="15.75" customHeight="1">
      <c r="A860" s="54"/>
      <c r="B860" s="55"/>
      <c r="C860" s="54"/>
      <c r="D860" s="54"/>
      <c r="E860" s="55"/>
      <c r="F860" s="54"/>
      <c r="G860" s="54"/>
      <c r="H860" s="54"/>
      <c r="I860" s="54"/>
      <c r="J860" s="56"/>
    </row>
    <row r="861" ht="15.75" customHeight="1">
      <c r="A861" s="54"/>
      <c r="B861" s="55"/>
      <c r="C861" s="54"/>
      <c r="D861" s="54"/>
      <c r="E861" s="55"/>
      <c r="F861" s="54"/>
      <c r="G861" s="54"/>
      <c r="H861" s="54"/>
      <c r="I861" s="54"/>
      <c r="J861" s="56"/>
    </row>
    <row r="862" ht="15.75" customHeight="1">
      <c r="A862" s="54"/>
      <c r="B862" s="55"/>
      <c r="C862" s="54"/>
      <c r="D862" s="54"/>
      <c r="E862" s="55"/>
      <c r="F862" s="54"/>
      <c r="G862" s="54"/>
      <c r="H862" s="54"/>
      <c r="I862" s="54"/>
      <c r="J862" s="56"/>
    </row>
    <row r="863" ht="15.75" customHeight="1">
      <c r="A863" s="54"/>
      <c r="B863" s="55"/>
      <c r="C863" s="54"/>
      <c r="D863" s="54"/>
      <c r="E863" s="55"/>
      <c r="F863" s="54"/>
      <c r="G863" s="54"/>
      <c r="H863" s="54"/>
      <c r="I863" s="54"/>
      <c r="J863" s="56"/>
    </row>
    <row r="864" ht="15.75" customHeight="1">
      <c r="A864" s="54"/>
      <c r="B864" s="55"/>
      <c r="C864" s="54"/>
      <c r="D864" s="54"/>
      <c r="E864" s="55"/>
      <c r="F864" s="54"/>
      <c r="G864" s="54"/>
      <c r="H864" s="54"/>
      <c r="I864" s="54"/>
      <c r="J864" s="56"/>
    </row>
    <row r="865" ht="15.75" customHeight="1">
      <c r="A865" s="54"/>
      <c r="B865" s="55"/>
      <c r="C865" s="54"/>
      <c r="D865" s="54"/>
      <c r="E865" s="55"/>
      <c r="F865" s="54"/>
      <c r="G865" s="54"/>
      <c r="H865" s="54"/>
      <c r="I865" s="54"/>
      <c r="J865" s="56"/>
    </row>
    <row r="866" ht="15.75" customHeight="1">
      <c r="A866" s="54"/>
      <c r="B866" s="55"/>
      <c r="C866" s="54"/>
      <c r="D866" s="54"/>
      <c r="E866" s="55"/>
      <c r="F866" s="54"/>
      <c r="G866" s="54"/>
      <c r="H866" s="54"/>
      <c r="I866" s="54"/>
      <c r="J866" s="56"/>
    </row>
    <row r="867" ht="15.75" customHeight="1">
      <c r="A867" s="54"/>
      <c r="B867" s="55"/>
      <c r="C867" s="54"/>
      <c r="D867" s="54"/>
      <c r="E867" s="55"/>
      <c r="F867" s="54"/>
      <c r="G867" s="54"/>
      <c r="H867" s="54"/>
      <c r="I867" s="54"/>
      <c r="J867" s="56"/>
    </row>
    <row r="868" ht="15.75" customHeight="1">
      <c r="A868" s="54"/>
      <c r="B868" s="55"/>
      <c r="C868" s="54"/>
      <c r="D868" s="54"/>
      <c r="E868" s="55"/>
      <c r="F868" s="54"/>
      <c r="G868" s="54"/>
      <c r="H868" s="54"/>
      <c r="I868" s="54"/>
      <c r="J868" s="56"/>
    </row>
    <row r="869" ht="15.75" customHeight="1">
      <c r="A869" s="54"/>
      <c r="B869" s="55"/>
      <c r="C869" s="54"/>
      <c r="D869" s="54"/>
      <c r="E869" s="55"/>
      <c r="F869" s="54"/>
      <c r="G869" s="54"/>
      <c r="H869" s="54"/>
      <c r="I869" s="54"/>
      <c r="J869" s="56"/>
    </row>
    <row r="870" ht="15.75" customHeight="1">
      <c r="A870" s="54"/>
      <c r="B870" s="55"/>
      <c r="C870" s="54"/>
      <c r="D870" s="54"/>
      <c r="E870" s="55"/>
      <c r="F870" s="54"/>
      <c r="G870" s="54"/>
      <c r="H870" s="54"/>
      <c r="I870" s="54"/>
      <c r="J870" s="56"/>
    </row>
    <row r="871" ht="15.75" customHeight="1">
      <c r="A871" s="54"/>
      <c r="B871" s="55"/>
      <c r="C871" s="54"/>
      <c r="D871" s="54"/>
      <c r="E871" s="55"/>
      <c r="F871" s="54"/>
      <c r="G871" s="54"/>
      <c r="H871" s="54"/>
      <c r="I871" s="54"/>
      <c r="J871" s="56"/>
    </row>
    <row r="872" ht="15.75" customHeight="1">
      <c r="A872" s="54"/>
      <c r="B872" s="55"/>
      <c r="C872" s="54"/>
      <c r="D872" s="54"/>
      <c r="E872" s="55"/>
      <c r="F872" s="54"/>
      <c r="G872" s="54"/>
      <c r="H872" s="54"/>
      <c r="I872" s="54"/>
      <c r="J872" s="56"/>
    </row>
    <row r="873" ht="15.75" customHeight="1">
      <c r="A873" s="54"/>
      <c r="B873" s="55"/>
      <c r="C873" s="54"/>
      <c r="D873" s="54"/>
      <c r="E873" s="55"/>
      <c r="F873" s="54"/>
      <c r="G873" s="54"/>
      <c r="H873" s="54"/>
      <c r="I873" s="54"/>
      <c r="J873" s="56"/>
    </row>
    <row r="874" ht="15.75" customHeight="1">
      <c r="A874" s="54"/>
      <c r="B874" s="55"/>
      <c r="C874" s="54"/>
      <c r="D874" s="54"/>
      <c r="E874" s="55"/>
      <c r="F874" s="54"/>
      <c r="G874" s="54"/>
      <c r="H874" s="54"/>
      <c r="I874" s="54"/>
      <c r="J874" s="56"/>
    </row>
    <row r="875" ht="15.75" customHeight="1">
      <c r="A875" s="54"/>
      <c r="B875" s="55"/>
      <c r="C875" s="54"/>
      <c r="D875" s="54"/>
      <c r="E875" s="55"/>
      <c r="F875" s="54"/>
      <c r="G875" s="54"/>
      <c r="H875" s="54"/>
      <c r="I875" s="54"/>
      <c r="J875" s="56"/>
    </row>
    <row r="876" ht="15.75" customHeight="1">
      <c r="A876" s="54"/>
      <c r="B876" s="55"/>
      <c r="C876" s="54"/>
      <c r="D876" s="54"/>
      <c r="E876" s="55"/>
      <c r="F876" s="54"/>
      <c r="G876" s="54"/>
      <c r="H876" s="54"/>
      <c r="I876" s="54"/>
      <c r="J876" s="56"/>
    </row>
    <row r="877" ht="15.75" customHeight="1">
      <c r="A877" s="54"/>
      <c r="B877" s="55"/>
      <c r="C877" s="54"/>
      <c r="D877" s="54"/>
      <c r="E877" s="55"/>
      <c r="F877" s="54"/>
      <c r="G877" s="54"/>
      <c r="H877" s="54"/>
      <c r="I877" s="54"/>
      <c r="J877" s="56"/>
    </row>
    <row r="878" ht="15.75" customHeight="1">
      <c r="A878" s="54"/>
      <c r="B878" s="55"/>
      <c r="C878" s="54"/>
      <c r="D878" s="54"/>
      <c r="E878" s="55"/>
      <c r="F878" s="54"/>
      <c r="G878" s="54"/>
      <c r="H878" s="54"/>
      <c r="I878" s="54"/>
      <c r="J878" s="56"/>
    </row>
    <row r="879" ht="15.75" customHeight="1">
      <c r="A879" s="54"/>
      <c r="B879" s="55"/>
      <c r="C879" s="54"/>
      <c r="D879" s="54"/>
      <c r="E879" s="55"/>
      <c r="F879" s="54"/>
      <c r="G879" s="54"/>
      <c r="H879" s="54"/>
      <c r="I879" s="54"/>
      <c r="J879" s="56"/>
    </row>
    <row r="880" ht="15.75" customHeight="1">
      <c r="A880" s="54"/>
      <c r="B880" s="55"/>
      <c r="C880" s="54"/>
      <c r="D880" s="54"/>
      <c r="E880" s="55"/>
      <c r="F880" s="54"/>
      <c r="G880" s="54"/>
      <c r="H880" s="54"/>
      <c r="I880" s="54"/>
      <c r="J880" s="56"/>
    </row>
    <row r="881" ht="15.75" customHeight="1">
      <c r="A881" s="54"/>
      <c r="B881" s="55"/>
      <c r="C881" s="54"/>
      <c r="D881" s="54"/>
      <c r="E881" s="55"/>
      <c r="F881" s="54"/>
      <c r="G881" s="54"/>
      <c r="H881" s="54"/>
      <c r="I881" s="54"/>
      <c r="J881" s="56"/>
    </row>
    <row r="882" ht="15.75" customHeight="1">
      <c r="A882" s="54"/>
      <c r="B882" s="55"/>
      <c r="C882" s="54"/>
      <c r="D882" s="54"/>
      <c r="E882" s="55"/>
      <c r="F882" s="54"/>
      <c r="G882" s="54"/>
      <c r="H882" s="54"/>
      <c r="I882" s="54"/>
      <c r="J882" s="56"/>
    </row>
    <row r="883" ht="15.75" customHeight="1">
      <c r="A883" s="54"/>
      <c r="B883" s="55"/>
      <c r="C883" s="54"/>
      <c r="D883" s="54"/>
      <c r="E883" s="55"/>
      <c r="F883" s="54"/>
      <c r="G883" s="54"/>
      <c r="H883" s="54"/>
      <c r="I883" s="54"/>
      <c r="J883" s="56"/>
    </row>
    <row r="884" ht="15.75" customHeight="1">
      <c r="A884" s="54"/>
      <c r="B884" s="55"/>
      <c r="C884" s="54"/>
      <c r="D884" s="54"/>
      <c r="E884" s="55"/>
      <c r="F884" s="54"/>
      <c r="G884" s="54"/>
      <c r="H884" s="54"/>
      <c r="I884" s="54"/>
      <c r="J884" s="56"/>
    </row>
    <row r="885" ht="15.75" customHeight="1">
      <c r="A885" s="54"/>
      <c r="B885" s="55"/>
      <c r="C885" s="54"/>
      <c r="D885" s="54"/>
      <c r="E885" s="55"/>
      <c r="F885" s="54"/>
      <c r="G885" s="54"/>
      <c r="H885" s="54"/>
      <c r="I885" s="54"/>
      <c r="J885" s="56"/>
    </row>
    <row r="886" ht="15.75" customHeight="1">
      <c r="A886" s="54"/>
      <c r="B886" s="55"/>
      <c r="C886" s="54"/>
      <c r="D886" s="54"/>
      <c r="E886" s="55"/>
      <c r="F886" s="54"/>
      <c r="G886" s="54"/>
      <c r="H886" s="54"/>
      <c r="I886" s="54"/>
      <c r="J886" s="56"/>
    </row>
    <row r="887" ht="15.75" customHeight="1">
      <c r="A887" s="54"/>
      <c r="B887" s="55"/>
      <c r="C887" s="54"/>
      <c r="D887" s="54"/>
      <c r="E887" s="55"/>
      <c r="F887" s="54"/>
      <c r="G887" s="54"/>
      <c r="H887" s="54"/>
      <c r="I887" s="54"/>
      <c r="J887" s="56"/>
    </row>
    <row r="888" ht="15.75" customHeight="1">
      <c r="A888" s="54"/>
      <c r="B888" s="55"/>
      <c r="C888" s="54"/>
      <c r="D888" s="54"/>
      <c r="E888" s="55"/>
      <c r="F888" s="54"/>
      <c r="G888" s="54"/>
      <c r="H888" s="54"/>
      <c r="I888" s="54"/>
      <c r="J888" s="56"/>
    </row>
    <row r="889" ht="15.75" customHeight="1">
      <c r="A889" s="54"/>
      <c r="B889" s="55"/>
      <c r="C889" s="54"/>
      <c r="D889" s="54"/>
      <c r="E889" s="55"/>
      <c r="F889" s="54"/>
      <c r="G889" s="54"/>
      <c r="H889" s="54"/>
      <c r="I889" s="54"/>
      <c r="J889" s="56"/>
    </row>
    <row r="890" ht="15.75" customHeight="1">
      <c r="A890" s="54"/>
      <c r="B890" s="55"/>
      <c r="C890" s="54"/>
      <c r="D890" s="54"/>
      <c r="E890" s="55"/>
      <c r="F890" s="54"/>
      <c r="G890" s="54"/>
      <c r="H890" s="54"/>
      <c r="I890" s="54"/>
      <c r="J890" s="56"/>
    </row>
    <row r="891" ht="15.75" customHeight="1">
      <c r="A891" s="54"/>
      <c r="B891" s="55"/>
      <c r="C891" s="54"/>
      <c r="D891" s="54"/>
      <c r="E891" s="55"/>
      <c r="F891" s="54"/>
      <c r="G891" s="54"/>
      <c r="H891" s="54"/>
      <c r="I891" s="54"/>
      <c r="J891" s="56"/>
    </row>
    <row r="892" ht="15.75" customHeight="1">
      <c r="A892" s="54"/>
      <c r="B892" s="55"/>
      <c r="C892" s="54"/>
      <c r="D892" s="54"/>
      <c r="E892" s="55"/>
      <c r="F892" s="54"/>
      <c r="G892" s="54"/>
      <c r="H892" s="54"/>
      <c r="I892" s="54"/>
      <c r="J892" s="56"/>
    </row>
    <row r="893" ht="15.75" customHeight="1">
      <c r="A893" s="54"/>
      <c r="B893" s="55"/>
      <c r="C893" s="54"/>
      <c r="D893" s="54"/>
      <c r="E893" s="55"/>
      <c r="F893" s="54"/>
      <c r="G893" s="54"/>
      <c r="H893" s="54"/>
      <c r="I893" s="54"/>
      <c r="J893" s="56"/>
    </row>
    <row r="894" ht="15.75" customHeight="1">
      <c r="A894" s="54"/>
      <c r="B894" s="55"/>
      <c r="C894" s="54"/>
      <c r="D894" s="54"/>
      <c r="E894" s="55"/>
      <c r="F894" s="54"/>
      <c r="G894" s="54"/>
      <c r="H894" s="54"/>
      <c r="I894" s="54"/>
      <c r="J894" s="56"/>
    </row>
    <row r="895" ht="15.75" customHeight="1">
      <c r="A895" s="54"/>
      <c r="B895" s="55"/>
      <c r="C895" s="54"/>
      <c r="D895" s="54"/>
      <c r="E895" s="55"/>
      <c r="F895" s="54"/>
      <c r="G895" s="54"/>
      <c r="H895" s="54"/>
      <c r="I895" s="54"/>
      <c r="J895" s="56"/>
    </row>
    <row r="896" ht="15.75" customHeight="1">
      <c r="A896" s="54"/>
      <c r="B896" s="55"/>
      <c r="C896" s="54"/>
      <c r="D896" s="54"/>
      <c r="E896" s="55"/>
      <c r="F896" s="54"/>
      <c r="G896" s="54"/>
      <c r="H896" s="54"/>
      <c r="I896" s="54"/>
      <c r="J896" s="56"/>
    </row>
    <row r="897" ht="15.75" customHeight="1">
      <c r="A897" s="54"/>
      <c r="B897" s="55"/>
      <c r="C897" s="54"/>
      <c r="D897" s="54"/>
      <c r="E897" s="55"/>
      <c r="F897" s="54"/>
      <c r="G897" s="54"/>
      <c r="H897" s="54"/>
      <c r="I897" s="54"/>
      <c r="J897" s="56"/>
    </row>
    <row r="898" ht="15.75" customHeight="1">
      <c r="A898" s="54"/>
      <c r="B898" s="55"/>
      <c r="C898" s="54"/>
      <c r="D898" s="54"/>
      <c r="E898" s="55"/>
      <c r="F898" s="54"/>
      <c r="G898" s="54"/>
      <c r="H898" s="54"/>
      <c r="I898" s="54"/>
      <c r="J898" s="56"/>
    </row>
    <row r="899" ht="15.75" customHeight="1">
      <c r="A899" s="54"/>
      <c r="B899" s="55"/>
      <c r="C899" s="54"/>
      <c r="D899" s="54"/>
      <c r="E899" s="55"/>
      <c r="F899" s="54"/>
      <c r="G899" s="54"/>
      <c r="H899" s="54"/>
      <c r="I899" s="54"/>
      <c r="J899" s="56"/>
    </row>
    <row r="900" ht="15.75" customHeight="1">
      <c r="A900" s="54"/>
      <c r="B900" s="55"/>
      <c r="C900" s="54"/>
      <c r="D900" s="54"/>
      <c r="E900" s="55"/>
      <c r="F900" s="54"/>
      <c r="G900" s="54"/>
      <c r="H900" s="54"/>
      <c r="I900" s="54"/>
      <c r="J900" s="56"/>
    </row>
    <row r="901" ht="15.75" customHeight="1">
      <c r="A901" s="54"/>
      <c r="B901" s="55"/>
      <c r="C901" s="54"/>
      <c r="D901" s="54"/>
      <c r="E901" s="55"/>
      <c r="F901" s="54"/>
      <c r="G901" s="54"/>
      <c r="H901" s="54"/>
      <c r="I901" s="54"/>
      <c r="J901" s="56"/>
    </row>
    <row r="902" ht="15.75" customHeight="1">
      <c r="A902" s="54"/>
      <c r="B902" s="55"/>
      <c r="C902" s="54"/>
      <c r="D902" s="54"/>
      <c r="E902" s="55"/>
      <c r="F902" s="54"/>
      <c r="G902" s="54"/>
      <c r="H902" s="54"/>
      <c r="I902" s="54"/>
      <c r="J902" s="56"/>
    </row>
    <row r="903" ht="15.75" customHeight="1">
      <c r="A903" s="54"/>
      <c r="B903" s="55"/>
      <c r="C903" s="54"/>
      <c r="D903" s="54"/>
      <c r="E903" s="55"/>
      <c r="F903" s="54"/>
      <c r="G903" s="54"/>
      <c r="H903" s="54"/>
      <c r="I903" s="54"/>
      <c r="J903" s="56"/>
    </row>
    <row r="904" ht="15.75" customHeight="1">
      <c r="A904" s="54"/>
      <c r="B904" s="55"/>
      <c r="C904" s="54"/>
      <c r="D904" s="54"/>
      <c r="E904" s="55"/>
      <c r="F904" s="54"/>
      <c r="G904" s="54"/>
      <c r="H904" s="54"/>
      <c r="I904" s="54"/>
      <c r="J904" s="56"/>
    </row>
    <row r="905" ht="15.75" customHeight="1">
      <c r="A905" s="54"/>
      <c r="B905" s="55"/>
      <c r="C905" s="54"/>
      <c r="D905" s="54"/>
      <c r="E905" s="55"/>
      <c r="F905" s="54"/>
      <c r="G905" s="54"/>
      <c r="H905" s="54"/>
      <c r="I905" s="54"/>
      <c r="J905" s="56"/>
    </row>
    <row r="906" ht="15.75" customHeight="1">
      <c r="A906" s="54"/>
      <c r="B906" s="55"/>
      <c r="C906" s="54"/>
      <c r="D906" s="54"/>
      <c r="E906" s="55"/>
      <c r="F906" s="54"/>
      <c r="G906" s="54"/>
      <c r="H906" s="54"/>
      <c r="I906" s="54"/>
      <c r="J906" s="56"/>
    </row>
    <row r="907" ht="15.75" customHeight="1">
      <c r="A907" s="54"/>
      <c r="B907" s="55"/>
      <c r="C907" s="54"/>
      <c r="D907" s="54"/>
      <c r="E907" s="55"/>
      <c r="F907" s="54"/>
      <c r="G907" s="54"/>
      <c r="H907" s="54"/>
      <c r="I907" s="54"/>
      <c r="J907" s="56"/>
    </row>
    <row r="908" ht="15.75" customHeight="1">
      <c r="A908" s="54"/>
      <c r="B908" s="55"/>
      <c r="C908" s="54"/>
      <c r="D908" s="54"/>
      <c r="E908" s="55"/>
      <c r="F908" s="54"/>
      <c r="G908" s="54"/>
      <c r="H908" s="54"/>
      <c r="I908" s="54"/>
      <c r="J908" s="56"/>
    </row>
    <row r="909" ht="15.75" customHeight="1">
      <c r="A909" s="54"/>
      <c r="B909" s="55"/>
      <c r="C909" s="54"/>
      <c r="D909" s="54"/>
      <c r="E909" s="55"/>
      <c r="F909" s="54"/>
      <c r="G909" s="54"/>
      <c r="H909" s="54"/>
      <c r="I909" s="54"/>
      <c r="J909" s="56"/>
    </row>
    <row r="910" ht="15.75" customHeight="1">
      <c r="A910" s="54"/>
      <c r="B910" s="55"/>
      <c r="C910" s="54"/>
      <c r="D910" s="54"/>
      <c r="E910" s="55"/>
      <c r="F910" s="54"/>
      <c r="G910" s="54"/>
      <c r="H910" s="54"/>
      <c r="I910" s="54"/>
      <c r="J910" s="56"/>
    </row>
    <row r="911" ht="15.75" customHeight="1">
      <c r="A911" s="54"/>
      <c r="B911" s="55"/>
      <c r="C911" s="54"/>
      <c r="D911" s="54"/>
      <c r="E911" s="55"/>
      <c r="F911" s="54"/>
      <c r="G911" s="54"/>
      <c r="H911" s="54"/>
      <c r="I911" s="54"/>
      <c r="J911" s="56"/>
    </row>
    <row r="912" ht="15.75" customHeight="1">
      <c r="A912" s="54"/>
      <c r="B912" s="55"/>
      <c r="C912" s="54"/>
      <c r="D912" s="54"/>
      <c r="E912" s="55"/>
      <c r="F912" s="54"/>
      <c r="G912" s="54"/>
      <c r="H912" s="54"/>
      <c r="I912" s="54"/>
      <c r="J912" s="56"/>
    </row>
    <row r="913" ht="15.75" customHeight="1">
      <c r="A913" s="54"/>
      <c r="B913" s="55"/>
      <c r="C913" s="54"/>
      <c r="D913" s="54"/>
      <c r="E913" s="55"/>
      <c r="F913" s="54"/>
      <c r="G913" s="54"/>
      <c r="H913" s="54"/>
      <c r="I913" s="54"/>
      <c r="J913" s="56"/>
    </row>
    <row r="914" ht="15.75" customHeight="1">
      <c r="A914" s="54"/>
      <c r="B914" s="55"/>
      <c r="C914" s="54"/>
      <c r="D914" s="54"/>
      <c r="E914" s="55"/>
      <c r="F914" s="54"/>
      <c r="G914" s="54"/>
      <c r="H914" s="54"/>
      <c r="I914" s="54"/>
      <c r="J914" s="56"/>
    </row>
    <row r="915" ht="15.75" customHeight="1">
      <c r="A915" s="54"/>
      <c r="B915" s="55"/>
      <c r="C915" s="54"/>
      <c r="D915" s="54"/>
      <c r="E915" s="55"/>
      <c r="F915" s="54"/>
      <c r="G915" s="54"/>
      <c r="H915" s="54"/>
      <c r="I915" s="54"/>
      <c r="J915" s="56"/>
    </row>
    <row r="916" ht="15.75" customHeight="1">
      <c r="A916" s="54"/>
      <c r="B916" s="55"/>
      <c r="C916" s="54"/>
      <c r="D916" s="54"/>
      <c r="E916" s="55"/>
      <c r="F916" s="54"/>
      <c r="G916" s="54"/>
      <c r="H916" s="54"/>
      <c r="I916" s="54"/>
      <c r="J916" s="56"/>
    </row>
    <row r="917" ht="15.75" customHeight="1">
      <c r="A917" s="54"/>
      <c r="B917" s="55"/>
      <c r="C917" s="54"/>
      <c r="D917" s="54"/>
      <c r="E917" s="55"/>
      <c r="F917" s="54"/>
      <c r="G917" s="54"/>
      <c r="H917" s="54"/>
      <c r="I917" s="54"/>
      <c r="J917" s="56"/>
    </row>
    <row r="918" ht="15.75" customHeight="1">
      <c r="A918" s="54"/>
      <c r="B918" s="55"/>
      <c r="C918" s="54"/>
      <c r="D918" s="54"/>
      <c r="E918" s="55"/>
      <c r="F918" s="54"/>
      <c r="G918" s="54"/>
      <c r="H918" s="54"/>
      <c r="I918" s="54"/>
      <c r="J918" s="56"/>
    </row>
    <row r="919" ht="15.75" customHeight="1">
      <c r="A919" s="54"/>
      <c r="B919" s="55"/>
      <c r="C919" s="54"/>
      <c r="D919" s="54"/>
      <c r="E919" s="55"/>
      <c r="F919" s="54"/>
      <c r="G919" s="54"/>
      <c r="H919" s="54"/>
      <c r="I919" s="54"/>
      <c r="J919" s="56"/>
    </row>
    <row r="920" ht="15.75" customHeight="1">
      <c r="A920" s="54"/>
      <c r="B920" s="55"/>
      <c r="C920" s="54"/>
      <c r="D920" s="54"/>
      <c r="E920" s="55"/>
      <c r="F920" s="54"/>
      <c r="G920" s="54"/>
      <c r="H920" s="54"/>
      <c r="I920" s="54"/>
      <c r="J920" s="56"/>
    </row>
    <row r="921" ht="15.75" customHeight="1">
      <c r="A921" s="54"/>
      <c r="B921" s="55"/>
      <c r="C921" s="54"/>
      <c r="D921" s="54"/>
      <c r="E921" s="55"/>
      <c r="F921" s="54"/>
      <c r="G921" s="54"/>
      <c r="H921" s="54"/>
      <c r="I921" s="54"/>
      <c r="J921" s="56"/>
    </row>
    <row r="922" ht="15.75" customHeight="1">
      <c r="A922" s="54"/>
      <c r="B922" s="55"/>
      <c r="C922" s="54"/>
      <c r="D922" s="54"/>
      <c r="E922" s="55"/>
      <c r="F922" s="54"/>
      <c r="G922" s="54"/>
      <c r="H922" s="54"/>
      <c r="I922" s="54"/>
      <c r="J922" s="56"/>
    </row>
    <row r="923" ht="15.75" customHeight="1">
      <c r="A923" s="54"/>
      <c r="B923" s="55"/>
      <c r="C923" s="54"/>
      <c r="D923" s="54"/>
      <c r="E923" s="55"/>
      <c r="F923" s="54"/>
      <c r="G923" s="54"/>
      <c r="H923" s="54"/>
      <c r="I923" s="54"/>
      <c r="J923" s="56"/>
    </row>
    <row r="924" ht="15.75" customHeight="1">
      <c r="A924" s="54"/>
      <c r="B924" s="55"/>
      <c r="C924" s="54"/>
      <c r="D924" s="54"/>
      <c r="E924" s="55"/>
      <c r="F924" s="54"/>
      <c r="G924" s="54"/>
      <c r="H924" s="54"/>
      <c r="I924" s="54"/>
      <c r="J924" s="56"/>
    </row>
    <row r="925" ht="15.75" customHeight="1">
      <c r="A925" s="54"/>
      <c r="B925" s="55"/>
      <c r="C925" s="54"/>
      <c r="D925" s="54"/>
      <c r="E925" s="55"/>
      <c r="F925" s="54"/>
      <c r="G925" s="54"/>
      <c r="H925" s="54"/>
      <c r="I925" s="54"/>
      <c r="J925" s="56"/>
    </row>
    <row r="926" ht="15.75" customHeight="1">
      <c r="A926" s="54"/>
      <c r="B926" s="55"/>
      <c r="C926" s="54"/>
      <c r="D926" s="54"/>
      <c r="E926" s="55"/>
      <c r="F926" s="54"/>
      <c r="G926" s="54"/>
      <c r="H926" s="54"/>
      <c r="I926" s="54"/>
      <c r="J926" s="56"/>
    </row>
    <row r="927" ht="15.75" customHeight="1">
      <c r="A927" s="54"/>
      <c r="B927" s="55"/>
      <c r="C927" s="54"/>
      <c r="D927" s="54"/>
      <c r="E927" s="55"/>
      <c r="F927" s="54"/>
      <c r="G927" s="54"/>
      <c r="H927" s="54"/>
      <c r="I927" s="54"/>
      <c r="J927" s="56"/>
    </row>
    <row r="928" ht="15.75" customHeight="1">
      <c r="A928" s="54"/>
      <c r="B928" s="55"/>
      <c r="C928" s="54"/>
      <c r="D928" s="54"/>
      <c r="E928" s="55"/>
      <c r="F928" s="54"/>
      <c r="G928" s="54"/>
      <c r="H928" s="54"/>
      <c r="I928" s="54"/>
      <c r="J928" s="56"/>
    </row>
    <row r="929" ht="15.75" customHeight="1">
      <c r="A929" s="54"/>
      <c r="B929" s="55"/>
      <c r="C929" s="54"/>
      <c r="D929" s="54"/>
      <c r="E929" s="55"/>
      <c r="F929" s="54"/>
      <c r="G929" s="54"/>
      <c r="H929" s="54"/>
      <c r="I929" s="54"/>
      <c r="J929" s="56"/>
    </row>
    <row r="930" ht="15.75" customHeight="1">
      <c r="A930" s="54"/>
      <c r="B930" s="55"/>
      <c r="C930" s="54"/>
      <c r="D930" s="54"/>
      <c r="E930" s="55"/>
      <c r="F930" s="54"/>
      <c r="G930" s="54"/>
      <c r="H930" s="54"/>
      <c r="I930" s="54"/>
      <c r="J930" s="56"/>
    </row>
    <row r="931" ht="15.75" customHeight="1">
      <c r="A931" s="54"/>
      <c r="B931" s="55"/>
      <c r="C931" s="54"/>
      <c r="D931" s="54"/>
      <c r="E931" s="55"/>
      <c r="F931" s="54"/>
      <c r="G931" s="54"/>
      <c r="H931" s="54"/>
      <c r="I931" s="54"/>
      <c r="J931" s="56"/>
    </row>
    <row r="932" ht="15.75" customHeight="1">
      <c r="A932" s="54"/>
      <c r="B932" s="55"/>
      <c r="C932" s="54"/>
      <c r="D932" s="54"/>
      <c r="E932" s="55"/>
      <c r="F932" s="54"/>
      <c r="G932" s="54"/>
      <c r="H932" s="54"/>
      <c r="I932" s="54"/>
      <c r="J932" s="56"/>
    </row>
    <row r="933" ht="15.75" customHeight="1">
      <c r="A933" s="54"/>
      <c r="B933" s="55"/>
      <c r="C933" s="54"/>
      <c r="D933" s="54"/>
      <c r="E933" s="55"/>
      <c r="F933" s="54"/>
      <c r="G933" s="54"/>
      <c r="H933" s="54"/>
      <c r="I933" s="54"/>
      <c r="J933" s="56"/>
    </row>
    <row r="934" ht="15.75" customHeight="1">
      <c r="A934" s="54"/>
      <c r="B934" s="55"/>
      <c r="C934" s="54"/>
      <c r="D934" s="54"/>
      <c r="E934" s="55"/>
      <c r="F934" s="54"/>
      <c r="G934" s="54"/>
      <c r="H934" s="54"/>
      <c r="I934" s="54"/>
      <c r="J934" s="56"/>
    </row>
    <row r="935" ht="15.75" customHeight="1">
      <c r="A935" s="54"/>
      <c r="B935" s="55"/>
      <c r="C935" s="54"/>
      <c r="D935" s="54"/>
      <c r="E935" s="55"/>
      <c r="F935" s="54"/>
      <c r="G935" s="54"/>
      <c r="H935" s="54"/>
      <c r="I935" s="54"/>
      <c r="J935" s="56"/>
    </row>
    <row r="936" ht="15.75" customHeight="1">
      <c r="A936" s="54"/>
      <c r="B936" s="55"/>
      <c r="C936" s="54"/>
      <c r="D936" s="54"/>
      <c r="E936" s="55"/>
      <c r="F936" s="54"/>
      <c r="G936" s="54"/>
      <c r="H936" s="54"/>
      <c r="I936" s="54"/>
      <c r="J936" s="56"/>
    </row>
    <row r="937" ht="15.75" customHeight="1">
      <c r="A937" s="54"/>
      <c r="B937" s="55"/>
      <c r="C937" s="54"/>
      <c r="D937" s="54"/>
      <c r="E937" s="55"/>
      <c r="F937" s="54"/>
      <c r="G937" s="54"/>
      <c r="H937" s="54"/>
      <c r="I937" s="54"/>
      <c r="J937" s="56"/>
    </row>
    <row r="938" ht="15.75" customHeight="1">
      <c r="A938" s="54"/>
      <c r="B938" s="55"/>
      <c r="C938" s="54"/>
      <c r="D938" s="54"/>
      <c r="E938" s="55"/>
      <c r="F938" s="54"/>
      <c r="G938" s="54"/>
      <c r="H938" s="54"/>
      <c r="I938" s="54"/>
      <c r="J938" s="56"/>
    </row>
    <row r="939" ht="15.75" customHeight="1">
      <c r="A939" s="54"/>
      <c r="B939" s="55"/>
      <c r="C939" s="54"/>
      <c r="D939" s="54"/>
      <c r="E939" s="55"/>
      <c r="F939" s="54"/>
      <c r="G939" s="54"/>
      <c r="H939" s="54"/>
      <c r="I939" s="54"/>
      <c r="J939" s="56"/>
    </row>
    <row r="940" ht="15.75" customHeight="1">
      <c r="A940" s="54"/>
      <c r="B940" s="55"/>
      <c r="C940" s="54"/>
      <c r="D940" s="54"/>
      <c r="E940" s="55"/>
      <c r="F940" s="54"/>
      <c r="G940" s="54"/>
      <c r="H940" s="54"/>
      <c r="I940" s="54"/>
      <c r="J940" s="56"/>
    </row>
    <row r="941" ht="15.75" customHeight="1">
      <c r="A941" s="54"/>
      <c r="B941" s="55"/>
      <c r="C941" s="54"/>
      <c r="D941" s="54"/>
      <c r="E941" s="55"/>
      <c r="F941" s="54"/>
      <c r="G941" s="54"/>
      <c r="H941" s="54"/>
      <c r="I941" s="54"/>
      <c r="J941" s="56"/>
    </row>
    <row r="942" ht="15.75" customHeight="1">
      <c r="A942" s="54"/>
      <c r="B942" s="55"/>
      <c r="C942" s="54"/>
      <c r="D942" s="54"/>
      <c r="E942" s="55"/>
      <c r="F942" s="54"/>
      <c r="G942" s="54"/>
      <c r="H942" s="54"/>
      <c r="I942" s="54"/>
      <c r="J942" s="56"/>
    </row>
    <row r="943" ht="15.75" customHeight="1">
      <c r="A943" s="54"/>
      <c r="B943" s="55"/>
      <c r="C943" s="54"/>
      <c r="D943" s="54"/>
      <c r="E943" s="55"/>
      <c r="F943" s="54"/>
      <c r="G943" s="54"/>
      <c r="H943" s="54"/>
      <c r="I943" s="54"/>
      <c r="J943" s="56"/>
    </row>
    <row r="944" ht="15.75" customHeight="1">
      <c r="A944" s="54"/>
      <c r="B944" s="55"/>
      <c r="C944" s="54"/>
      <c r="D944" s="54"/>
      <c r="E944" s="55"/>
      <c r="F944" s="54"/>
      <c r="G944" s="54"/>
      <c r="H944" s="54"/>
      <c r="I944" s="54"/>
      <c r="J944" s="56"/>
    </row>
    <row r="945" ht="15.75" customHeight="1">
      <c r="A945" s="54"/>
      <c r="B945" s="55"/>
      <c r="C945" s="54"/>
      <c r="D945" s="54"/>
      <c r="E945" s="55"/>
      <c r="F945" s="54"/>
      <c r="G945" s="54"/>
      <c r="H945" s="54"/>
      <c r="I945" s="54"/>
      <c r="J945" s="56"/>
    </row>
    <row r="946" ht="15.75" customHeight="1">
      <c r="A946" s="54"/>
      <c r="B946" s="55"/>
      <c r="C946" s="54"/>
      <c r="D946" s="54"/>
      <c r="E946" s="55"/>
      <c r="F946" s="54"/>
      <c r="G946" s="54"/>
      <c r="H946" s="54"/>
      <c r="I946" s="54"/>
      <c r="J946" s="56"/>
    </row>
    <row r="947" ht="15.75" customHeight="1">
      <c r="A947" s="54"/>
      <c r="B947" s="55"/>
      <c r="C947" s="54"/>
      <c r="D947" s="54"/>
      <c r="E947" s="55"/>
      <c r="F947" s="54"/>
      <c r="G947" s="54"/>
      <c r="H947" s="54"/>
      <c r="I947" s="54"/>
      <c r="J947" s="56"/>
    </row>
    <row r="948" ht="15.75" customHeight="1">
      <c r="A948" s="54"/>
      <c r="B948" s="55"/>
      <c r="C948" s="54"/>
      <c r="D948" s="54"/>
      <c r="E948" s="55"/>
      <c r="F948" s="54"/>
      <c r="G948" s="54"/>
      <c r="H948" s="54"/>
      <c r="I948" s="54"/>
      <c r="J948" s="56"/>
    </row>
    <row r="949" ht="15.75" customHeight="1">
      <c r="A949" s="54"/>
      <c r="B949" s="55"/>
      <c r="C949" s="54"/>
      <c r="D949" s="54"/>
      <c r="E949" s="55"/>
      <c r="F949" s="54"/>
      <c r="G949" s="54"/>
      <c r="H949" s="54"/>
      <c r="I949" s="54"/>
      <c r="J949" s="56"/>
    </row>
    <row r="950" ht="15.75" customHeight="1">
      <c r="A950" s="54"/>
      <c r="B950" s="55"/>
      <c r="C950" s="54"/>
      <c r="D950" s="54"/>
      <c r="E950" s="55"/>
      <c r="F950" s="54"/>
      <c r="G950" s="54"/>
      <c r="H950" s="54"/>
      <c r="I950" s="54"/>
      <c r="J950" s="56"/>
    </row>
    <row r="951" ht="15.75" customHeight="1">
      <c r="A951" s="54"/>
      <c r="B951" s="55"/>
      <c r="C951" s="54"/>
      <c r="D951" s="54"/>
      <c r="E951" s="55"/>
      <c r="F951" s="54"/>
      <c r="G951" s="54"/>
      <c r="H951" s="54"/>
      <c r="I951" s="54"/>
      <c r="J951" s="56"/>
    </row>
    <row r="952" ht="15.75" customHeight="1">
      <c r="A952" s="54"/>
      <c r="B952" s="55"/>
      <c r="C952" s="54"/>
      <c r="D952" s="54"/>
      <c r="E952" s="55"/>
      <c r="F952" s="54"/>
      <c r="G952" s="54"/>
      <c r="H952" s="54"/>
      <c r="I952" s="54"/>
      <c r="J952" s="56"/>
    </row>
    <row r="953" ht="15.75" customHeight="1">
      <c r="A953" s="54"/>
      <c r="B953" s="55"/>
      <c r="C953" s="54"/>
      <c r="D953" s="54"/>
      <c r="E953" s="55"/>
      <c r="F953" s="54"/>
      <c r="G953" s="54"/>
      <c r="H953" s="54"/>
      <c r="I953" s="54"/>
      <c r="J953" s="56"/>
    </row>
    <row r="954" ht="15.75" customHeight="1">
      <c r="A954" s="54"/>
      <c r="B954" s="55"/>
      <c r="C954" s="54"/>
      <c r="D954" s="54"/>
      <c r="E954" s="55"/>
      <c r="F954" s="54"/>
      <c r="G954" s="54"/>
      <c r="H954" s="54"/>
      <c r="I954" s="54"/>
      <c r="J954" s="56"/>
    </row>
    <row r="955" ht="15.75" customHeight="1">
      <c r="A955" s="54"/>
      <c r="B955" s="55"/>
      <c r="C955" s="54"/>
      <c r="D955" s="54"/>
      <c r="E955" s="55"/>
      <c r="F955" s="54"/>
      <c r="G955" s="54"/>
      <c r="H955" s="54"/>
      <c r="I955" s="54"/>
      <c r="J955" s="56"/>
    </row>
    <row r="956" ht="15.75" customHeight="1">
      <c r="A956" s="54"/>
      <c r="B956" s="55"/>
      <c r="C956" s="54"/>
      <c r="D956" s="54"/>
      <c r="E956" s="55"/>
      <c r="F956" s="54"/>
      <c r="G956" s="54"/>
      <c r="H956" s="54"/>
      <c r="I956" s="54"/>
      <c r="J956" s="56"/>
    </row>
    <row r="957" ht="15.75" customHeight="1">
      <c r="A957" s="54"/>
      <c r="B957" s="55"/>
      <c r="C957" s="54"/>
      <c r="D957" s="54"/>
      <c r="E957" s="55"/>
      <c r="F957" s="54"/>
      <c r="G957" s="54"/>
      <c r="H957" s="54"/>
      <c r="I957" s="54"/>
      <c r="J957" s="56"/>
    </row>
    <row r="958" ht="15.75" customHeight="1">
      <c r="A958" s="54"/>
      <c r="B958" s="55"/>
      <c r="C958" s="54"/>
      <c r="D958" s="54"/>
      <c r="E958" s="55"/>
      <c r="F958" s="54"/>
      <c r="G958" s="54"/>
      <c r="H958" s="54"/>
      <c r="I958" s="54"/>
      <c r="J958" s="56"/>
    </row>
    <row r="959" ht="15.75" customHeight="1">
      <c r="A959" s="54"/>
      <c r="B959" s="55"/>
      <c r="C959" s="54"/>
      <c r="D959" s="54"/>
      <c r="E959" s="55"/>
      <c r="F959" s="54"/>
      <c r="G959" s="54"/>
      <c r="H959" s="54"/>
      <c r="I959" s="54"/>
      <c r="J959" s="56"/>
    </row>
    <row r="960" ht="15.75" customHeight="1">
      <c r="A960" s="54"/>
      <c r="B960" s="55"/>
      <c r="C960" s="54"/>
      <c r="D960" s="54"/>
      <c r="E960" s="55"/>
      <c r="F960" s="54"/>
      <c r="G960" s="54"/>
      <c r="H960" s="54"/>
      <c r="I960" s="54"/>
      <c r="J960" s="56"/>
    </row>
    <row r="961" ht="15.75" customHeight="1">
      <c r="A961" s="54"/>
      <c r="B961" s="55"/>
      <c r="C961" s="54"/>
      <c r="D961" s="54"/>
      <c r="E961" s="55"/>
      <c r="F961" s="54"/>
      <c r="G961" s="54"/>
      <c r="H961" s="54"/>
      <c r="I961" s="54"/>
      <c r="J961" s="56"/>
    </row>
    <row r="962" ht="15.75" customHeight="1">
      <c r="A962" s="54"/>
      <c r="B962" s="55"/>
      <c r="C962" s="54"/>
      <c r="D962" s="54"/>
      <c r="E962" s="55"/>
      <c r="F962" s="54"/>
      <c r="G962" s="54"/>
      <c r="H962" s="54"/>
      <c r="I962" s="54"/>
      <c r="J962" s="56"/>
    </row>
    <row r="963" ht="15.75" customHeight="1">
      <c r="A963" s="54"/>
      <c r="B963" s="55"/>
      <c r="C963" s="54"/>
      <c r="D963" s="54"/>
      <c r="E963" s="55"/>
      <c r="F963" s="54"/>
      <c r="G963" s="54"/>
      <c r="H963" s="54"/>
      <c r="I963" s="54"/>
      <c r="J963" s="56"/>
    </row>
    <row r="964" ht="15.75" customHeight="1">
      <c r="A964" s="54"/>
      <c r="B964" s="55"/>
      <c r="C964" s="54"/>
      <c r="D964" s="54"/>
      <c r="E964" s="55"/>
      <c r="F964" s="54"/>
      <c r="G964" s="54"/>
      <c r="H964" s="54"/>
      <c r="I964" s="54"/>
      <c r="J964" s="56"/>
    </row>
    <row r="965" ht="15.75" customHeight="1">
      <c r="A965" s="54"/>
      <c r="B965" s="55"/>
      <c r="C965" s="54"/>
      <c r="D965" s="54"/>
      <c r="E965" s="55"/>
      <c r="F965" s="54"/>
      <c r="G965" s="54"/>
      <c r="H965" s="54"/>
      <c r="I965" s="54"/>
      <c r="J965" s="56"/>
    </row>
    <row r="966" ht="15.75" customHeight="1">
      <c r="A966" s="54"/>
      <c r="B966" s="55"/>
      <c r="C966" s="54"/>
      <c r="D966" s="54"/>
      <c r="E966" s="55"/>
      <c r="F966" s="54"/>
      <c r="G966" s="54"/>
      <c r="H966" s="54"/>
      <c r="I966" s="54"/>
      <c r="J966" s="56"/>
    </row>
    <row r="967" ht="15.75" customHeight="1">
      <c r="A967" s="54"/>
      <c r="B967" s="55"/>
      <c r="C967" s="54"/>
      <c r="D967" s="54"/>
      <c r="E967" s="55"/>
      <c r="F967" s="54"/>
      <c r="G967" s="54"/>
      <c r="H967" s="54"/>
      <c r="I967" s="54"/>
      <c r="J967" s="56"/>
    </row>
    <row r="968" ht="15.75" customHeight="1">
      <c r="A968" s="54"/>
      <c r="B968" s="55"/>
      <c r="C968" s="54"/>
      <c r="D968" s="54"/>
      <c r="E968" s="55"/>
      <c r="F968" s="54"/>
      <c r="G968" s="54"/>
      <c r="H968" s="54"/>
      <c r="I968" s="54"/>
      <c r="J968" s="56"/>
    </row>
    <row r="969" ht="15.75" customHeight="1">
      <c r="A969" s="54"/>
      <c r="B969" s="55"/>
      <c r="C969" s="54"/>
      <c r="D969" s="54"/>
      <c r="E969" s="55"/>
      <c r="F969" s="54"/>
      <c r="G969" s="54"/>
      <c r="H969" s="54"/>
      <c r="I969" s="54"/>
      <c r="J969" s="56"/>
    </row>
    <row r="970" ht="15.75" customHeight="1">
      <c r="A970" s="54"/>
      <c r="B970" s="55"/>
      <c r="C970" s="54"/>
      <c r="D970" s="54"/>
      <c r="E970" s="55"/>
      <c r="F970" s="54"/>
      <c r="G970" s="54"/>
      <c r="H970" s="54"/>
      <c r="I970" s="54"/>
      <c r="J970" s="56"/>
    </row>
    <row r="971" ht="15.75" customHeight="1">
      <c r="A971" s="54"/>
      <c r="B971" s="55"/>
      <c r="C971" s="54"/>
      <c r="D971" s="54"/>
      <c r="E971" s="55"/>
      <c r="F971" s="54"/>
      <c r="G971" s="54"/>
      <c r="H971" s="54"/>
      <c r="I971" s="54"/>
      <c r="J971" s="56"/>
    </row>
    <row r="972" ht="15.75" customHeight="1">
      <c r="A972" s="54"/>
      <c r="B972" s="55"/>
      <c r="C972" s="54"/>
      <c r="D972" s="54"/>
      <c r="E972" s="55"/>
      <c r="F972" s="54"/>
      <c r="G972" s="54"/>
      <c r="H972" s="54"/>
      <c r="I972" s="54"/>
      <c r="J972" s="56"/>
    </row>
    <row r="973" ht="15.75" customHeight="1">
      <c r="A973" s="54"/>
      <c r="B973" s="55"/>
      <c r="C973" s="54"/>
      <c r="D973" s="54"/>
      <c r="E973" s="55"/>
      <c r="F973" s="54"/>
      <c r="G973" s="54"/>
      <c r="H973" s="54"/>
      <c r="I973" s="54"/>
      <c r="J973" s="56"/>
    </row>
    <row r="974" ht="15.75" customHeight="1">
      <c r="A974" s="54"/>
      <c r="B974" s="55"/>
      <c r="C974" s="54"/>
      <c r="D974" s="54"/>
      <c r="E974" s="55"/>
      <c r="F974" s="54"/>
      <c r="G974" s="54"/>
      <c r="H974" s="54"/>
      <c r="I974" s="54"/>
      <c r="J974" s="56"/>
    </row>
    <row r="975" ht="15.75" customHeight="1">
      <c r="A975" s="54"/>
      <c r="B975" s="55"/>
      <c r="C975" s="54"/>
      <c r="D975" s="54"/>
      <c r="E975" s="55"/>
      <c r="F975" s="54"/>
      <c r="G975" s="54"/>
      <c r="H975" s="54"/>
      <c r="I975" s="54"/>
      <c r="J975" s="56"/>
    </row>
    <row r="976" ht="15.75" customHeight="1">
      <c r="A976" s="54"/>
      <c r="B976" s="55"/>
      <c r="C976" s="54"/>
      <c r="D976" s="54"/>
      <c r="E976" s="55"/>
      <c r="F976" s="54"/>
      <c r="G976" s="54"/>
      <c r="H976" s="54"/>
      <c r="I976" s="54"/>
      <c r="J976" s="56"/>
    </row>
    <row r="977" ht="15.75" customHeight="1">
      <c r="A977" s="54"/>
      <c r="B977" s="55"/>
      <c r="C977" s="54"/>
      <c r="D977" s="54"/>
      <c r="E977" s="55"/>
      <c r="F977" s="54"/>
      <c r="G977" s="54"/>
      <c r="H977" s="54"/>
      <c r="I977" s="54"/>
      <c r="J977" s="56"/>
    </row>
    <row r="978" ht="15.75" customHeight="1">
      <c r="A978" s="54"/>
      <c r="B978" s="55"/>
      <c r="C978" s="54"/>
      <c r="D978" s="54"/>
      <c r="E978" s="55"/>
      <c r="F978" s="54"/>
      <c r="G978" s="54"/>
      <c r="H978" s="54"/>
      <c r="I978" s="54"/>
      <c r="J978" s="56"/>
    </row>
    <row r="979" ht="15.75" customHeight="1">
      <c r="A979" s="54"/>
      <c r="B979" s="55"/>
      <c r="C979" s="54"/>
      <c r="D979" s="54"/>
      <c r="E979" s="55"/>
      <c r="F979" s="54"/>
      <c r="G979" s="54"/>
      <c r="H979" s="54"/>
      <c r="I979" s="54"/>
      <c r="J979" s="56"/>
    </row>
    <row r="980" ht="15.75" customHeight="1">
      <c r="A980" s="54"/>
      <c r="B980" s="55"/>
      <c r="C980" s="54"/>
      <c r="D980" s="54"/>
      <c r="E980" s="55"/>
      <c r="F980" s="54"/>
      <c r="G980" s="54"/>
      <c r="H980" s="54"/>
      <c r="I980" s="54"/>
      <c r="J980" s="56"/>
    </row>
    <row r="981" ht="15.75" customHeight="1">
      <c r="A981" s="54"/>
      <c r="B981" s="55"/>
      <c r="C981" s="54"/>
      <c r="D981" s="54"/>
      <c r="E981" s="55"/>
      <c r="F981" s="54"/>
      <c r="G981" s="54"/>
      <c r="H981" s="54"/>
      <c r="I981" s="54"/>
      <c r="J981" s="56"/>
    </row>
    <row r="982" ht="15.75" customHeight="1">
      <c r="A982" s="54"/>
      <c r="B982" s="55"/>
      <c r="C982" s="54"/>
      <c r="D982" s="54"/>
      <c r="E982" s="55"/>
      <c r="F982" s="54"/>
      <c r="G982" s="54"/>
      <c r="H982" s="54"/>
      <c r="I982" s="54"/>
      <c r="J982" s="56"/>
    </row>
    <row r="983" ht="15.75" customHeight="1">
      <c r="A983" s="54"/>
      <c r="B983" s="55"/>
      <c r="C983" s="54"/>
      <c r="D983" s="54"/>
      <c r="E983" s="55"/>
      <c r="F983" s="54"/>
      <c r="G983" s="54"/>
      <c r="H983" s="54"/>
      <c r="I983" s="54"/>
      <c r="J983" s="56"/>
    </row>
    <row r="984" ht="15.75" customHeight="1">
      <c r="A984" s="54"/>
      <c r="B984" s="55"/>
      <c r="C984" s="54"/>
      <c r="D984" s="54"/>
      <c r="E984" s="55"/>
      <c r="F984" s="54"/>
      <c r="G984" s="54"/>
      <c r="H984" s="54"/>
      <c r="I984" s="54"/>
      <c r="J984" s="56"/>
    </row>
    <row r="985" ht="15.75" customHeight="1">
      <c r="A985" s="54"/>
      <c r="B985" s="55"/>
      <c r="C985" s="54"/>
      <c r="D985" s="54"/>
      <c r="E985" s="55"/>
      <c r="F985" s="54"/>
      <c r="G985" s="54"/>
      <c r="H985" s="54"/>
      <c r="I985" s="54"/>
      <c r="J985" s="56"/>
    </row>
    <row r="986" ht="15.75" customHeight="1">
      <c r="A986" s="54"/>
      <c r="B986" s="55"/>
      <c r="C986" s="54"/>
      <c r="D986" s="54"/>
      <c r="E986" s="55"/>
      <c r="F986" s="54"/>
      <c r="G986" s="54"/>
      <c r="H986" s="54"/>
      <c r="I986" s="54"/>
      <c r="J986" s="56"/>
    </row>
    <row r="987" ht="15.75" customHeight="1">
      <c r="A987" s="54"/>
      <c r="B987" s="55"/>
      <c r="C987" s="54"/>
      <c r="D987" s="54"/>
      <c r="E987" s="55"/>
      <c r="F987" s="54"/>
      <c r="G987" s="54"/>
      <c r="H987" s="54"/>
      <c r="I987" s="54"/>
      <c r="J987" s="56"/>
    </row>
    <row r="988" ht="15.75" customHeight="1">
      <c r="A988" s="54"/>
      <c r="B988" s="55"/>
      <c r="C988" s="54"/>
      <c r="D988" s="54"/>
      <c r="E988" s="55"/>
      <c r="F988" s="54"/>
      <c r="G988" s="54"/>
      <c r="H988" s="54"/>
      <c r="I988" s="54"/>
      <c r="J988" s="56"/>
    </row>
    <row r="989" ht="15.75" customHeight="1">
      <c r="A989" s="54"/>
      <c r="B989" s="55"/>
      <c r="C989" s="54"/>
      <c r="D989" s="54"/>
      <c r="E989" s="55"/>
      <c r="F989" s="54"/>
      <c r="G989" s="54"/>
      <c r="H989" s="54"/>
      <c r="I989" s="54"/>
      <c r="J989" s="56"/>
    </row>
    <row r="990" ht="15.75" customHeight="1">
      <c r="A990" s="54"/>
      <c r="B990" s="55"/>
      <c r="C990" s="54"/>
      <c r="D990" s="54"/>
      <c r="E990" s="55"/>
      <c r="F990" s="54"/>
      <c r="G990" s="54"/>
      <c r="H990" s="54"/>
      <c r="I990" s="54"/>
      <c r="J990" s="56"/>
    </row>
  </sheetData>
  <mergeCells count="8">
    <mergeCell ref="A1:A2"/>
    <mergeCell ref="B1:B2"/>
    <mergeCell ref="C1:C2"/>
    <mergeCell ref="D1:D2"/>
    <mergeCell ref="E1:E2"/>
    <mergeCell ref="F1:G1"/>
    <mergeCell ref="H1:I1"/>
    <mergeCell ref="J1:J2"/>
  </mergeCells>
  <printOptions/>
  <pageMargins bottom="0.7875" footer="0.0" header="0.0" left="0.511805555555555" right="0.511805555555555" top="0.78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47.57"/>
    <col customWidth="1" min="2" max="2" width="27.14"/>
    <col customWidth="1" min="3" max="3" width="8.57"/>
    <col customWidth="1" min="4" max="4" width="18.86"/>
    <col customWidth="1" min="5" max="5" width="7.14"/>
    <col customWidth="1" min="6" max="6" width="8.0"/>
    <col customWidth="1" min="7" max="7" width="19.43"/>
    <col customWidth="1" min="8" max="8" width="6.0"/>
    <col customWidth="1" min="9" max="9" width="6.71"/>
    <col customWidth="1" min="10" max="10" width="48.14"/>
    <col customWidth="1" min="11" max="20" width="8.71"/>
  </cols>
  <sheetData>
    <row r="1" ht="33.0" customHeight="1">
      <c r="A1" s="57" t="s">
        <v>1391</v>
      </c>
      <c r="B1" s="58" t="s">
        <v>1392</v>
      </c>
      <c r="C1" s="58" t="s">
        <v>1393</v>
      </c>
      <c r="D1" s="59" t="s">
        <v>1394</v>
      </c>
      <c r="E1" s="60" t="s">
        <v>1395</v>
      </c>
      <c r="F1" s="61"/>
      <c r="G1" s="59" t="s">
        <v>1396</v>
      </c>
      <c r="H1" s="59" t="s">
        <v>1397</v>
      </c>
      <c r="I1" s="62" t="s">
        <v>1398</v>
      </c>
      <c r="J1" s="63" t="s">
        <v>4</v>
      </c>
    </row>
    <row r="2">
      <c r="A2" s="64"/>
      <c r="B2" s="64"/>
      <c r="C2" s="64"/>
      <c r="D2" s="64"/>
      <c r="E2" s="65" t="s">
        <v>1399</v>
      </c>
      <c r="F2" s="66" t="s">
        <v>1400</v>
      </c>
      <c r="G2" s="64"/>
      <c r="H2" s="64"/>
      <c r="I2" s="64"/>
      <c r="J2" s="67"/>
    </row>
    <row r="3" ht="15.75" customHeight="1">
      <c r="A3" s="68" t="s">
        <v>1401</v>
      </c>
      <c r="B3" s="69"/>
      <c r="C3" s="69"/>
      <c r="D3" s="69"/>
      <c r="E3" s="70"/>
      <c r="F3" s="70"/>
      <c r="G3" s="71"/>
      <c r="H3" s="72"/>
      <c r="I3" s="73"/>
      <c r="J3" s="74"/>
      <c r="L3" s="75"/>
      <c r="M3" s="75"/>
      <c r="N3" s="75"/>
      <c r="O3" s="75"/>
      <c r="P3" s="75"/>
      <c r="Q3" s="75"/>
      <c r="R3" s="75"/>
      <c r="S3" s="75"/>
      <c r="T3" s="75"/>
    </row>
    <row r="4" ht="15.75" customHeight="1">
      <c r="A4" s="76" t="s">
        <v>1402</v>
      </c>
      <c r="B4" s="77"/>
      <c r="C4" s="77"/>
      <c r="D4" s="77"/>
      <c r="E4" s="78"/>
      <c r="F4" s="78"/>
      <c r="G4" s="79"/>
      <c r="H4" s="80"/>
      <c r="I4" s="81"/>
      <c r="J4" s="82"/>
      <c r="L4" s="83"/>
      <c r="M4" s="83"/>
      <c r="N4" s="83"/>
      <c r="O4" s="83"/>
      <c r="P4" s="83"/>
      <c r="Q4" s="83"/>
      <c r="R4" s="83"/>
      <c r="S4" s="83"/>
      <c r="T4" s="83"/>
    </row>
    <row r="5" ht="15.75" customHeight="1">
      <c r="A5" s="84" t="s">
        <v>1403</v>
      </c>
      <c r="B5" s="85" t="s">
        <v>1404</v>
      </c>
      <c r="C5" s="86" t="s">
        <v>1405</v>
      </c>
      <c r="D5" s="87"/>
      <c r="E5" s="87"/>
      <c r="F5" s="87"/>
      <c r="G5" s="84" t="s">
        <v>1406</v>
      </c>
      <c r="H5" s="88">
        <f>IFERROR(__xludf.DUMMYFUNCTION("COUNTA(SPLIT(G5, "";""))"),17.0)</f>
        <v>17</v>
      </c>
      <c r="I5" s="89">
        <f t="shared" ref="I5:I7" si="1">H5/53</f>
        <v>0.320754717</v>
      </c>
      <c r="J5" s="90" t="s">
        <v>1407</v>
      </c>
      <c r="L5" s="91"/>
      <c r="M5" s="91"/>
      <c r="N5" s="91"/>
      <c r="O5" s="91"/>
      <c r="P5" s="91"/>
      <c r="Q5" s="91"/>
      <c r="R5" s="91"/>
      <c r="S5" s="91"/>
      <c r="T5" s="91"/>
    </row>
    <row r="6" ht="15.75" customHeight="1">
      <c r="A6" s="92" t="s">
        <v>1408</v>
      </c>
      <c r="B6" s="93" t="s">
        <v>1409</v>
      </c>
      <c r="C6" s="93" t="s">
        <v>1405</v>
      </c>
      <c r="D6" s="94"/>
      <c r="E6" s="95"/>
      <c r="F6" s="95"/>
      <c r="G6" s="96" t="s">
        <v>1410</v>
      </c>
      <c r="H6" s="97">
        <f>IFERROR(__xludf.DUMMYFUNCTION("COUNTA(SPLIT(G6, "";""))"),6.0)</f>
        <v>6</v>
      </c>
      <c r="I6" s="98">
        <f t="shared" si="1"/>
        <v>0.1132075472</v>
      </c>
      <c r="J6" s="99" t="s">
        <v>1411</v>
      </c>
    </row>
    <row r="7" ht="15.75" customHeight="1">
      <c r="A7" s="100" t="s">
        <v>1412</v>
      </c>
      <c r="B7" s="101" t="s">
        <v>1413</v>
      </c>
      <c r="C7" s="101" t="s">
        <v>1405</v>
      </c>
      <c r="D7" s="102"/>
      <c r="E7" s="103"/>
      <c r="F7" s="103"/>
      <c r="G7" s="104" t="s">
        <v>1414</v>
      </c>
      <c r="H7" s="105">
        <f>IFERROR(__xludf.DUMMYFUNCTION("COUNTA(SPLIT(G7, "";""))"),5.0)</f>
        <v>5</v>
      </c>
      <c r="I7" s="106">
        <f t="shared" si="1"/>
        <v>0.09433962264</v>
      </c>
      <c r="J7" s="107" t="s">
        <v>1415</v>
      </c>
    </row>
    <row r="8" ht="15.75" customHeight="1">
      <c r="A8" s="108" t="s">
        <v>1416</v>
      </c>
      <c r="B8" s="109"/>
      <c r="C8" s="109"/>
      <c r="D8" s="110"/>
      <c r="E8" s="110"/>
      <c r="F8" s="110"/>
      <c r="G8" s="111"/>
      <c r="H8" s="112"/>
      <c r="I8" s="113"/>
      <c r="J8" s="114"/>
      <c r="L8" s="115"/>
      <c r="M8" s="115"/>
      <c r="N8" s="115"/>
      <c r="O8" s="115"/>
      <c r="P8" s="115"/>
      <c r="Q8" s="115"/>
      <c r="R8" s="115"/>
      <c r="S8" s="115"/>
      <c r="T8" s="115"/>
    </row>
    <row r="9" ht="15.75" customHeight="1">
      <c r="A9" s="116" t="s">
        <v>1417</v>
      </c>
      <c r="B9" s="117"/>
      <c r="C9" s="117"/>
      <c r="D9" s="117"/>
      <c r="E9" s="117"/>
      <c r="F9" s="117"/>
      <c r="G9" s="118"/>
      <c r="H9" s="119"/>
      <c r="I9" s="120"/>
      <c r="J9" s="121"/>
      <c r="L9" s="91"/>
      <c r="M9" s="91"/>
      <c r="N9" s="91"/>
      <c r="O9" s="91"/>
      <c r="P9" s="91"/>
      <c r="Q9" s="91"/>
      <c r="R9" s="91"/>
      <c r="S9" s="91"/>
      <c r="T9" s="91"/>
    </row>
    <row r="10" ht="15.75" customHeight="1">
      <c r="A10" s="122" t="s">
        <v>1418</v>
      </c>
      <c r="B10" s="86" t="s">
        <v>1419</v>
      </c>
      <c r="C10" s="86" t="s">
        <v>1420</v>
      </c>
      <c r="D10" s="123"/>
      <c r="E10" s="123" t="s">
        <v>1421</v>
      </c>
      <c r="F10" s="123" t="s">
        <v>1422</v>
      </c>
      <c r="G10" s="84">
        <v>159.0</v>
      </c>
      <c r="H10" s="88">
        <f>IFERROR(__xludf.DUMMYFUNCTION("COUNTA(SPLIT(G10, "";""))"),1.0)</f>
        <v>1</v>
      </c>
      <c r="I10" s="89">
        <f>H10/53</f>
        <v>0.01886792453</v>
      </c>
      <c r="J10" s="124" t="s">
        <v>1423</v>
      </c>
    </row>
    <row r="11" ht="15.75" customHeight="1">
      <c r="A11" s="125" t="s">
        <v>1424</v>
      </c>
      <c r="B11" s="109"/>
      <c r="C11" s="109"/>
      <c r="D11" s="110"/>
      <c r="E11" s="110"/>
      <c r="F11" s="110"/>
      <c r="G11" s="111"/>
      <c r="H11" s="112"/>
      <c r="I11" s="113"/>
      <c r="J11" s="114"/>
      <c r="L11" s="115"/>
      <c r="M11" s="115"/>
      <c r="N11" s="115"/>
      <c r="O11" s="115"/>
      <c r="P11" s="115"/>
      <c r="Q11" s="115"/>
      <c r="R11" s="115"/>
      <c r="S11" s="115"/>
      <c r="T11" s="115"/>
    </row>
    <row r="12" ht="15.75" customHeight="1">
      <c r="A12" s="116" t="s">
        <v>1425</v>
      </c>
      <c r="B12" s="117"/>
      <c r="C12" s="117"/>
      <c r="D12" s="117"/>
      <c r="E12" s="117"/>
      <c r="F12" s="117"/>
      <c r="G12" s="118"/>
      <c r="H12" s="119"/>
      <c r="I12" s="120"/>
      <c r="J12" s="121"/>
      <c r="L12" s="91"/>
      <c r="M12" s="91"/>
      <c r="N12" s="91"/>
      <c r="O12" s="91"/>
      <c r="P12" s="91"/>
      <c r="Q12" s="91"/>
      <c r="R12" s="91"/>
      <c r="S12" s="91"/>
      <c r="T12" s="91"/>
    </row>
    <row r="13" ht="15.75" customHeight="1">
      <c r="A13" s="122" t="s">
        <v>1426</v>
      </c>
      <c r="B13" s="86" t="s">
        <v>1409</v>
      </c>
      <c r="C13" s="85" t="s">
        <v>1420</v>
      </c>
      <c r="D13" s="87"/>
      <c r="E13" s="87"/>
      <c r="F13" s="87"/>
      <c r="G13" s="84">
        <v>111.0</v>
      </c>
      <c r="H13" s="88">
        <f>IFERROR(__xludf.DUMMYFUNCTION("COUNTA(SPLIT(G13, "";""))"),1.0)</f>
        <v>1</v>
      </c>
      <c r="I13" s="89">
        <f>H13/53</f>
        <v>0.01886792453</v>
      </c>
      <c r="J13" s="124" t="s">
        <v>1427</v>
      </c>
    </row>
    <row r="14" ht="15.75" customHeight="1">
      <c r="A14" s="116" t="s">
        <v>1428</v>
      </c>
      <c r="B14" s="117"/>
      <c r="C14" s="117"/>
      <c r="D14" s="117"/>
      <c r="E14" s="117"/>
      <c r="F14" s="117"/>
      <c r="G14" s="118"/>
      <c r="H14" s="119"/>
      <c r="I14" s="120"/>
      <c r="J14" s="121"/>
      <c r="L14" s="91"/>
      <c r="M14" s="91"/>
      <c r="N14" s="91"/>
      <c r="O14" s="91"/>
      <c r="P14" s="91"/>
      <c r="Q14" s="91"/>
      <c r="R14" s="91"/>
      <c r="S14" s="91"/>
      <c r="T14" s="91"/>
    </row>
    <row r="15" ht="15.75" customHeight="1">
      <c r="A15" s="126" t="s">
        <v>1429</v>
      </c>
      <c r="B15" s="127" t="s">
        <v>1409</v>
      </c>
      <c r="C15" s="127" t="s">
        <v>1420</v>
      </c>
      <c r="D15" s="128"/>
      <c r="E15" s="128"/>
      <c r="F15" s="128"/>
      <c r="G15" s="129" t="s">
        <v>1430</v>
      </c>
      <c r="H15" s="130">
        <f>IFERROR(__xludf.DUMMYFUNCTION("COUNTA(SPLIT(G15, "";""))"),10.0)</f>
        <v>10</v>
      </c>
      <c r="I15" s="131">
        <f t="shared" ref="I15:I19" si="2">H15/53</f>
        <v>0.1886792453</v>
      </c>
      <c r="J15" s="90" t="s">
        <v>1431</v>
      </c>
    </row>
    <row r="16" ht="15.75" customHeight="1">
      <c r="A16" s="132" t="s">
        <v>1432</v>
      </c>
      <c r="B16" s="133" t="s">
        <v>1433</v>
      </c>
      <c r="C16" s="133" t="s">
        <v>1420</v>
      </c>
      <c r="D16" s="134"/>
      <c r="E16" s="134"/>
      <c r="F16" s="134"/>
      <c r="G16" s="135">
        <v>24.0</v>
      </c>
      <c r="H16" s="136">
        <f>IFERROR(__xludf.DUMMYFUNCTION("COUNTA(SPLIT(G16, "";""))"),1.0)</f>
        <v>1</v>
      </c>
      <c r="I16" s="137">
        <f t="shared" si="2"/>
        <v>0.01886792453</v>
      </c>
      <c r="J16" s="138" t="s">
        <v>1434</v>
      </c>
    </row>
    <row r="17" ht="15.75" customHeight="1">
      <c r="A17" s="139" t="s">
        <v>1435</v>
      </c>
      <c r="B17" s="101" t="s">
        <v>1436</v>
      </c>
      <c r="C17" s="101" t="s">
        <v>1437</v>
      </c>
      <c r="D17" s="102"/>
      <c r="E17" s="102" t="s">
        <v>1421</v>
      </c>
      <c r="F17" s="102" t="s">
        <v>1438</v>
      </c>
      <c r="G17" s="104">
        <v>159.0</v>
      </c>
      <c r="H17" s="105">
        <f>IFERROR(__xludf.DUMMYFUNCTION("COUNTA(SPLIT(G17, "";""))"),1.0)</f>
        <v>1</v>
      </c>
      <c r="I17" s="106">
        <f t="shared" si="2"/>
        <v>0.01886792453</v>
      </c>
      <c r="J17" s="107" t="s">
        <v>1423</v>
      </c>
    </row>
    <row r="18" ht="15.75" customHeight="1">
      <c r="A18" s="139" t="s">
        <v>1439</v>
      </c>
      <c r="B18" s="101" t="s">
        <v>1409</v>
      </c>
      <c r="C18" s="101" t="s">
        <v>1437</v>
      </c>
      <c r="D18" s="102"/>
      <c r="E18" s="102"/>
      <c r="F18" s="102"/>
      <c r="G18" s="104" t="s">
        <v>1440</v>
      </c>
      <c r="H18" s="105">
        <f>IFERROR(__xludf.DUMMYFUNCTION("COUNTA(SPLIT(G18, "";""))"),3.0)</f>
        <v>3</v>
      </c>
      <c r="I18" s="106">
        <f t="shared" si="2"/>
        <v>0.05660377358</v>
      </c>
      <c r="J18" s="107" t="s">
        <v>1441</v>
      </c>
    </row>
    <row r="19" ht="15.75" customHeight="1">
      <c r="A19" s="139" t="s">
        <v>1442</v>
      </c>
      <c r="B19" s="101" t="s">
        <v>1443</v>
      </c>
      <c r="C19" s="101" t="s">
        <v>1437</v>
      </c>
      <c r="D19" s="102"/>
      <c r="E19" s="102" t="s">
        <v>1421</v>
      </c>
      <c r="F19" s="102" t="s">
        <v>1444</v>
      </c>
      <c r="G19" s="104">
        <v>112.0</v>
      </c>
      <c r="H19" s="105">
        <f>IFERROR(__xludf.DUMMYFUNCTION("COUNTA(SPLIT(G19, "";""))"),1.0)</f>
        <v>1</v>
      </c>
      <c r="I19" s="106">
        <f t="shared" si="2"/>
        <v>0.01886792453</v>
      </c>
      <c r="J19" s="107" t="s">
        <v>1445</v>
      </c>
    </row>
    <row r="20" ht="15.75" customHeight="1">
      <c r="A20" s="140" t="s">
        <v>1446</v>
      </c>
      <c r="B20" s="141"/>
      <c r="C20" s="141"/>
      <c r="D20" s="142"/>
      <c r="E20" s="143"/>
      <c r="F20" s="143"/>
      <c r="G20" s="144"/>
      <c r="H20" s="145"/>
      <c r="I20" s="146"/>
      <c r="J20" s="147"/>
    </row>
    <row r="21" ht="15.75" customHeight="1">
      <c r="A21" s="126" t="s">
        <v>1447</v>
      </c>
      <c r="B21" s="127" t="s">
        <v>1409</v>
      </c>
      <c r="C21" s="148" t="s">
        <v>1437</v>
      </c>
      <c r="D21" s="149"/>
      <c r="E21" s="128"/>
      <c r="F21" s="128"/>
      <c r="G21" s="129" t="s">
        <v>1448</v>
      </c>
      <c r="H21" s="130">
        <f>IFERROR(__xludf.DUMMYFUNCTION("COUNTA(SPLIT(G21, "";""))"),6.0)</f>
        <v>6</v>
      </c>
      <c r="I21" s="131">
        <f>H21/53</f>
        <v>0.1132075472</v>
      </c>
      <c r="J21" s="90" t="s">
        <v>1449</v>
      </c>
      <c r="L21" s="91"/>
      <c r="M21" s="91"/>
      <c r="N21" s="91"/>
      <c r="O21" s="91"/>
      <c r="P21" s="91"/>
      <c r="Q21" s="91"/>
      <c r="R21" s="91"/>
      <c r="S21" s="91"/>
      <c r="T21" s="91"/>
    </row>
    <row r="22" ht="15.75" customHeight="1">
      <c r="A22" s="150" t="s">
        <v>1450</v>
      </c>
      <c r="B22" s="151"/>
      <c r="C22" s="151"/>
      <c r="D22" s="151"/>
      <c r="E22" s="151"/>
      <c r="F22" s="151"/>
      <c r="G22" s="152"/>
      <c r="H22" s="153"/>
      <c r="I22" s="154"/>
      <c r="J22" s="155"/>
      <c r="L22" s="91"/>
      <c r="M22" s="91"/>
      <c r="N22" s="91"/>
      <c r="O22" s="91"/>
      <c r="P22" s="91"/>
      <c r="Q22" s="91"/>
      <c r="R22" s="91"/>
      <c r="S22" s="91"/>
      <c r="T22" s="91"/>
    </row>
    <row r="23" ht="15.75" customHeight="1">
      <c r="A23" s="126" t="s">
        <v>1451</v>
      </c>
      <c r="B23" s="127" t="s">
        <v>1409</v>
      </c>
      <c r="C23" s="127" t="s">
        <v>1437</v>
      </c>
      <c r="D23" s="128"/>
      <c r="E23" s="128"/>
      <c r="F23" s="128"/>
      <c r="G23" s="129">
        <v>110.0</v>
      </c>
      <c r="H23" s="130">
        <f>IFERROR(__xludf.DUMMYFUNCTION("COUNTA(SPLIT(G23, "";""))"),1.0)</f>
        <v>1</v>
      </c>
      <c r="I23" s="131">
        <f t="shared" ref="I23:I24" si="3">H23/53</f>
        <v>0.01886792453</v>
      </c>
      <c r="J23" s="90" t="s">
        <v>1452</v>
      </c>
      <c r="L23" s="91"/>
      <c r="M23" s="91"/>
      <c r="N23" s="91"/>
      <c r="O23" s="91"/>
      <c r="P23" s="91"/>
      <c r="Q23" s="91"/>
      <c r="R23" s="91"/>
      <c r="S23" s="91"/>
      <c r="T23" s="91"/>
    </row>
    <row r="24" ht="15.75" customHeight="1">
      <c r="A24" s="126" t="s">
        <v>1453</v>
      </c>
      <c r="B24" s="127" t="s">
        <v>1454</v>
      </c>
      <c r="C24" s="127" t="s">
        <v>1420</v>
      </c>
      <c r="D24" s="128"/>
      <c r="E24" s="149" t="s">
        <v>1438</v>
      </c>
      <c r="F24" s="149"/>
      <c r="G24" s="129">
        <v>110.0</v>
      </c>
      <c r="H24" s="130">
        <f>IFERROR(__xludf.DUMMYFUNCTION("COUNTA(SPLIT(G24, "";""))"),1.0)</f>
        <v>1</v>
      </c>
      <c r="I24" s="131">
        <f t="shared" si="3"/>
        <v>0.01886792453</v>
      </c>
      <c r="J24" s="90" t="s">
        <v>1452</v>
      </c>
      <c r="L24" s="91"/>
      <c r="M24" s="91"/>
      <c r="N24" s="91"/>
      <c r="O24" s="91"/>
      <c r="P24" s="91"/>
      <c r="Q24" s="91"/>
      <c r="R24" s="91"/>
      <c r="S24" s="91"/>
      <c r="T24" s="91"/>
    </row>
    <row r="25" ht="15.75" customHeight="1">
      <c r="A25" s="150" t="s">
        <v>1455</v>
      </c>
      <c r="B25" s="151"/>
      <c r="C25" s="151"/>
      <c r="D25" s="151"/>
      <c r="E25" s="151"/>
      <c r="F25" s="151"/>
      <c r="G25" s="152"/>
      <c r="H25" s="153"/>
      <c r="I25" s="154"/>
      <c r="J25" s="155"/>
      <c r="L25" s="91"/>
      <c r="M25" s="91"/>
      <c r="N25" s="91"/>
      <c r="O25" s="91"/>
      <c r="P25" s="91"/>
      <c r="Q25" s="91"/>
      <c r="R25" s="91"/>
      <c r="S25" s="91"/>
      <c r="T25" s="91"/>
    </row>
    <row r="26" ht="15.75" customHeight="1">
      <c r="A26" s="126" t="s">
        <v>1456</v>
      </c>
      <c r="B26" s="127" t="s">
        <v>1409</v>
      </c>
      <c r="C26" s="127" t="s">
        <v>1420</v>
      </c>
      <c r="D26" s="128"/>
      <c r="E26" s="128"/>
      <c r="F26" s="128"/>
      <c r="G26" s="129" t="s">
        <v>1457</v>
      </c>
      <c r="H26" s="130">
        <f>IFERROR(__xludf.DUMMYFUNCTION("COUNTA(SPLIT(G26, "";""))"),3.0)</f>
        <v>3</v>
      </c>
      <c r="I26" s="131">
        <f>H26/53</f>
        <v>0.05660377358</v>
      </c>
      <c r="J26" s="90" t="s">
        <v>1458</v>
      </c>
      <c r="L26" s="91"/>
      <c r="M26" s="91"/>
      <c r="N26" s="91"/>
      <c r="O26" s="91"/>
      <c r="P26" s="91"/>
      <c r="Q26" s="91"/>
      <c r="R26" s="91"/>
      <c r="S26" s="91"/>
      <c r="T26" s="91"/>
    </row>
    <row r="27" ht="15.75" customHeight="1">
      <c r="A27" s="156" t="s">
        <v>1459</v>
      </c>
      <c r="B27" s="157"/>
      <c r="C27" s="157"/>
      <c r="D27" s="158"/>
      <c r="E27" s="158"/>
      <c r="F27" s="158"/>
      <c r="G27" s="159"/>
      <c r="H27" s="160"/>
      <c r="I27" s="161"/>
      <c r="J27" s="162"/>
      <c r="L27" s="115"/>
      <c r="M27" s="115"/>
      <c r="N27" s="115"/>
      <c r="O27" s="115"/>
      <c r="P27" s="115"/>
      <c r="Q27" s="115"/>
      <c r="R27" s="115"/>
      <c r="S27" s="115"/>
      <c r="T27" s="115"/>
    </row>
    <row r="28" ht="15.75" customHeight="1">
      <c r="A28" s="100" t="s">
        <v>1460</v>
      </c>
      <c r="B28" s="101" t="s">
        <v>1413</v>
      </c>
      <c r="C28" s="101" t="s">
        <v>1461</v>
      </c>
      <c r="D28" s="102"/>
      <c r="E28" s="102"/>
      <c r="F28" s="102"/>
      <c r="G28" s="104">
        <v>159.0</v>
      </c>
      <c r="H28" s="105">
        <f>IFERROR(__xludf.DUMMYFUNCTION("COUNTA(SPLIT(G28, "";""))"),1.0)</f>
        <v>1</v>
      </c>
      <c r="I28" s="106">
        <f>H28/53</f>
        <v>0.01886792453</v>
      </c>
      <c r="J28" s="107" t="s">
        <v>1423</v>
      </c>
    </row>
    <row r="29" ht="15.75" customHeight="1">
      <c r="A29" s="150" t="s">
        <v>1462</v>
      </c>
      <c r="B29" s="151"/>
      <c r="C29" s="151"/>
      <c r="D29" s="151"/>
      <c r="E29" s="151"/>
      <c r="F29" s="151"/>
      <c r="G29" s="152"/>
      <c r="H29" s="153"/>
      <c r="I29" s="154"/>
      <c r="J29" s="155"/>
      <c r="L29" s="91"/>
      <c r="M29" s="91"/>
      <c r="N29" s="91"/>
      <c r="O29" s="91"/>
      <c r="P29" s="91"/>
      <c r="Q29" s="91"/>
      <c r="R29" s="91"/>
      <c r="S29" s="91"/>
      <c r="T29" s="91"/>
    </row>
    <row r="30" ht="15.75" customHeight="1">
      <c r="A30" s="100" t="s">
        <v>1463</v>
      </c>
      <c r="B30" s="101" t="s">
        <v>1413</v>
      </c>
      <c r="C30" s="101" t="s">
        <v>1461</v>
      </c>
      <c r="D30" s="102"/>
      <c r="E30" s="102"/>
      <c r="F30" s="102"/>
      <c r="G30" s="104">
        <v>111.0</v>
      </c>
      <c r="H30" s="105">
        <f>IFERROR(__xludf.DUMMYFUNCTION("COUNTA(SPLIT(G30, "";""))"),1.0)</f>
        <v>1</v>
      </c>
      <c r="I30" s="106">
        <f t="shared" ref="I30:I44" si="4">H30/53</f>
        <v>0.01886792453</v>
      </c>
      <c r="J30" s="107" t="s">
        <v>1427</v>
      </c>
    </row>
    <row r="31" ht="15.75" customHeight="1">
      <c r="A31" s="139" t="s">
        <v>1464</v>
      </c>
      <c r="B31" s="101" t="s">
        <v>1465</v>
      </c>
      <c r="C31" s="101" t="s">
        <v>1437</v>
      </c>
      <c r="D31" s="102"/>
      <c r="E31" s="102" t="s">
        <v>1421</v>
      </c>
      <c r="F31" s="102" t="s">
        <v>1421</v>
      </c>
      <c r="G31" s="104" t="s">
        <v>1466</v>
      </c>
      <c r="H31" s="105">
        <f>IFERROR(__xludf.DUMMYFUNCTION("COUNTA(SPLIT(G31, "";""))"),3.0)</f>
        <v>3</v>
      </c>
      <c r="I31" s="106">
        <f t="shared" si="4"/>
        <v>0.05660377358</v>
      </c>
      <c r="J31" s="107" t="s">
        <v>1467</v>
      </c>
    </row>
    <row r="32" ht="15.75" customHeight="1">
      <c r="A32" s="139" t="s">
        <v>1468</v>
      </c>
      <c r="B32" s="101" t="s">
        <v>1413</v>
      </c>
      <c r="C32" s="148" t="s">
        <v>1461</v>
      </c>
      <c r="D32" s="163"/>
      <c r="E32" s="164"/>
      <c r="F32" s="164"/>
      <c r="G32" s="104" t="s">
        <v>1469</v>
      </c>
      <c r="H32" s="105">
        <f>IFERROR(__xludf.DUMMYFUNCTION("COUNTA(SPLIT(G32, "";""))"),4.0)</f>
        <v>4</v>
      </c>
      <c r="I32" s="106">
        <f t="shared" si="4"/>
        <v>0.07547169811</v>
      </c>
      <c r="J32" s="107" t="s">
        <v>1470</v>
      </c>
    </row>
    <row r="33" ht="15.75" customHeight="1">
      <c r="A33" s="165" t="s">
        <v>1471</v>
      </c>
      <c r="B33" s="85" t="s">
        <v>1472</v>
      </c>
      <c r="C33" s="85" t="s">
        <v>1420</v>
      </c>
      <c r="D33" s="87"/>
      <c r="E33" s="123" t="s">
        <v>1473</v>
      </c>
      <c r="F33" s="123" t="s">
        <v>1474</v>
      </c>
      <c r="G33" s="84" t="s">
        <v>1475</v>
      </c>
      <c r="H33" s="88">
        <f>IFERROR(__xludf.DUMMYFUNCTION("COUNTA(SPLIT(G33, "";""))"),2.0)</f>
        <v>2</v>
      </c>
      <c r="I33" s="89">
        <f t="shared" si="4"/>
        <v>0.03773584906</v>
      </c>
      <c r="J33" s="124" t="s">
        <v>1476</v>
      </c>
    </row>
    <row r="34" ht="15.75" customHeight="1">
      <c r="A34" s="126" t="s">
        <v>1477</v>
      </c>
      <c r="B34" s="148" t="s">
        <v>1478</v>
      </c>
      <c r="C34" s="148" t="s">
        <v>1461</v>
      </c>
      <c r="D34" s="149"/>
      <c r="E34" s="149" t="s">
        <v>1421</v>
      </c>
      <c r="F34" s="149" t="s">
        <v>1473</v>
      </c>
      <c r="G34" s="129" t="s">
        <v>1479</v>
      </c>
      <c r="H34" s="130">
        <f>IFERROR(__xludf.DUMMYFUNCTION("COUNTA(SPLIT(G34, "";""))"),2.0)</f>
        <v>2</v>
      </c>
      <c r="I34" s="131">
        <f t="shared" si="4"/>
        <v>0.03773584906</v>
      </c>
      <c r="J34" s="166" t="s">
        <v>1480</v>
      </c>
    </row>
    <row r="35" ht="15.75" customHeight="1">
      <c r="A35" s="126" t="s">
        <v>1481</v>
      </c>
      <c r="B35" s="148" t="s">
        <v>1482</v>
      </c>
      <c r="C35" s="148" t="s">
        <v>1437</v>
      </c>
      <c r="D35" s="149"/>
      <c r="E35" s="149" t="s">
        <v>1438</v>
      </c>
      <c r="F35" s="149" t="s">
        <v>1422</v>
      </c>
      <c r="G35" s="129" t="s">
        <v>1479</v>
      </c>
      <c r="H35" s="130">
        <f>IFERROR(__xludf.DUMMYFUNCTION("COUNTA(SPLIT(G35, "";""))"),2.0)</f>
        <v>2</v>
      </c>
      <c r="I35" s="131">
        <f t="shared" si="4"/>
        <v>0.03773584906</v>
      </c>
      <c r="J35" s="166" t="s">
        <v>1480</v>
      </c>
    </row>
    <row r="36" ht="15.75" customHeight="1">
      <c r="A36" s="126" t="s">
        <v>1483</v>
      </c>
      <c r="B36" s="148" t="s">
        <v>1484</v>
      </c>
      <c r="C36" s="148" t="s">
        <v>1437</v>
      </c>
      <c r="D36" s="149"/>
      <c r="E36" s="149" t="s">
        <v>1422</v>
      </c>
      <c r="F36" s="149" t="s">
        <v>1422</v>
      </c>
      <c r="G36" s="129">
        <v>103.0</v>
      </c>
      <c r="H36" s="130">
        <f>IFERROR(__xludf.DUMMYFUNCTION("COUNTA(SPLIT(G36, "";""))"),1.0)</f>
        <v>1</v>
      </c>
      <c r="I36" s="131">
        <f t="shared" si="4"/>
        <v>0.01886792453</v>
      </c>
      <c r="J36" s="166" t="s">
        <v>1485</v>
      </c>
    </row>
    <row r="37" ht="15.75" customHeight="1">
      <c r="A37" s="126" t="s">
        <v>1486</v>
      </c>
      <c r="B37" s="148" t="s">
        <v>1487</v>
      </c>
      <c r="C37" s="148" t="s">
        <v>1420</v>
      </c>
      <c r="D37" s="149"/>
      <c r="E37" s="149" t="s">
        <v>1473</v>
      </c>
      <c r="F37" s="149" t="s">
        <v>1444</v>
      </c>
      <c r="G37" s="129">
        <v>110.0</v>
      </c>
      <c r="H37" s="130">
        <f>IFERROR(__xludf.DUMMYFUNCTION("COUNTA(SPLIT(G37, "";""))"),1.0)</f>
        <v>1</v>
      </c>
      <c r="I37" s="131">
        <f t="shared" si="4"/>
        <v>0.01886792453</v>
      </c>
      <c r="J37" s="166" t="s">
        <v>1488</v>
      </c>
    </row>
    <row r="38" ht="15.75" customHeight="1">
      <c r="A38" s="126" t="s">
        <v>1489</v>
      </c>
      <c r="B38" s="148" t="s">
        <v>1490</v>
      </c>
      <c r="C38" s="148" t="s">
        <v>1437</v>
      </c>
      <c r="D38" s="149"/>
      <c r="E38" s="149" t="s">
        <v>1421</v>
      </c>
      <c r="F38" s="149" t="s">
        <v>1444</v>
      </c>
      <c r="G38" s="129" t="s">
        <v>1491</v>
      </c>
      <c r="H38" s="130">
        <f>IFERROR(__xludf.DUMMYFUNCTION("COUNTA(SPLIT(G38, "";""))"),2.0)</f>
        <v>2</v>
      </c>
      <c r="I38" s="131">
        <f t="shared" si="4"/>
        <v>0.03773584906</v>
      </c>
      <c r="J38" s="166" t="s">
        <v>1492</v>
      </c>
    </row>
    <row r="39" ht="15.75" customHeight="1">
      <c r="A39" s="126" t="s">
        <v>1493</v>
      </c>
      <c r="B39" s="148" t="s">
        <v>1494</v>
      </c>
      <c r="C39" s="148" t="s">
        <v>1437</v>
      </c>
      <c r="D39" s="149"/>
      <c r="E39" s="149" t="s">
        <v>1438</v>
      </c>
      <c r="F39" s="149" t="s">
        <v>1438</v>
      </c>
      <c r="G39" s="129">
        <v>110.0</v>
      </c>
      <c r="H39" s="130">
        <f>IFERROR(__xludf.DUMMYFUNCTION("COUNTA(SPLIT(G39, "";""))"),1.0)</f>
        <v>1</v>
      </c>
      <c r="I39" s="131">
        <f t="shared" si="4"/>
        <v>0.01886792453</v>
      </c>
      <c r="J39" s="166" t="s">
        <v>1495</v>
      </c>
    </row>
    <row r="40" ht="15.75" customHeight="1">
      <c r="A40" s="126" t="s">
        <v>1496</v>
      </c>
      <c r="B40" s="148" t="s">
        <v>1497</v>
      </c>
      <c r="C40" s="148" t="s">
        <v>1420</v>
      </c>
      <c r="D40" s="149"/>
      <c r="E40" s="149" t="s">
        <v>1422</v>
      </c>
      <c r="F40" s="149" t="s">
        <v>1421</v>
      </c>
      <c r="G40" s="129">
        <v>110.0</v>
      </c>
      <c r="H40" s="130">
        <f>IFERROR(__xludf.DUMMYFUNCTION("COUNTA(SPLIT(G40, "";""))"),1.0)</f>
        <v>1</v>
      </c>
      <c r="I40" s="131">
        <f t="shared" si="4"/>
        <v>0.01886792453</v>
      </c>
      <c r="J40" s="166" t="s">
        <v>1498</v>
      </c>
    </row>
    <row r="41" ht="15.75" customHeight="1">
      <c r="A41" s="126" t="s">
        <v>1499</v>
      </c>
      <c r="B41" s="148" t="s">
        <v>1500</v>
      </c>
      <c r="C41" s="148" t="s">
        <v>1420</v>
      </c>
      <c r="D41" s="149"/>
      <c r="E41" s="149" t="s">
        <v>1421</v>
      </c>
      <c r="F41" s="149" t="s">
        <v>1473</v>
      </c>
      <c r="G41" s="129">
        <v>110.0</v>
      </c>
      <c r="H41" s="130">
        <f>IFERROR(__xludf.DUMMYFUNCTION("COUNTA(SPLIT(G41, "";""))"),1.0)</f>
        <v>1</v>
      </c>
      <c r="I41" s="131">
        <f t="shared" si="4"/>
        <v>0.01886792453</v>
      </c>
      <c r="J41" s="166" t="s">
        <v>1501</v>
      </c>
    </row>
    <row r="42" ht="15.75" customHeight="1">
      <c r="A42" s="126" t="s">
        <v>1502</v>
      </c>
      <c r="B42" s="127" t="s">
        <v>1503</v>
      </c>
      <c r="C42" s="127" t="s">
        <v>1437</v>
      </c>
      <c r="D42" s="128"/>
      <c r="E42" s="149" t="s">
        <v>1473</v>
      </c>
      <c r="F42" s="149" t="s">
        <v>1473</v>
      </c>
      <c r="G42" s="129" t="s">
        <v>1504</v>
      </c>
      <c r="H42" s="130">
        <f>IFERROR(__xludf.DUMMYFUNCTION("COUNTA(SPLIT(G42, "";""))"),4.0)</f>
        <v>4</v>
      </c>
      <c r="I42" s="131">
        <f t="shared" si="4"/>
        <v>0.07547169811</v>
      </c>
      <c r="J42" s="166" t="s">
        <v>1505</v>
      </c>
    </row>
    <row r="43" ht="15.75" customHeight="1">
      <c r="A43" s="92" t="s">
        <v>1506</v>
      </c>
      <c r="B43" s="167" t="s">
        <v>1507</v>
      </c>
      <c r="C43" s="167" t="s">
        <v>1420</v>
      </c>
      <c r="D43" s="95"/>
      <c r="E43" s="94" t="s">
        <v>1473</v>
      </c>
      <c r="F43" s="94" t="s">
        <v>1473</v>
      </c>
      <c r="G43" s="96">
        <v>22.0</v>
      </c>
      <c r="H43" s="97">
        <f>IFERROR(__xludf.DUMMYFUNCTION("COUNTA(SPLIT(G43, "";""))"),1.0)</f>
        <v>1</v>
      </c>
      <c r="I43" s="98">
        <f t="shared" si="4"/>
        <v>0.01886792453</v>
      </c>
      <c r="J43" s="99" t="s">
        <v>1508</v>
      </c>
    </row>
    <row r="44" ht="15.75" customHeight="1">
      <c r="A44" s="100" t="s">
        <v>1509</v>
      </c>
      <c r="B44" s="101" t="s">
        <v>1413</v>
      </c>
      <c r="C44" s="101" t="s">
        <v>1461</v>
      </c>
      <c r="D44" s="102"/>
      <c r="E44" s="103"/>
      <c r="F44" s="103"/>
      <c r="G44" s="104" t="s">
        <v>1491</v>
      </c>
      <c r="H44" s="105">
        <f>IFERROR(__xludf.DUMMYFUNCTION("COUNTA(SPLIT(G44, "";""))"),2.0)</f>
        <v>2</v>
      </c>
      <c r="I44" s="106">
        <f t="shared" si="4"/>
        <v>0.03773584906</v>
      </c>
      <c r="J44" s="107" t="s">
        <v>1510</v>
      </c>
    </row>
    <row r="45" ht="15.75" customHeight="1">
      <c r="A45" s="168" t="s">
        <v>1511</v>
      </c>
      <c r="B45" s="169"/>
      <c r="C45" s="169"/>
      <c r="D45" s="169"/>
      <c r="E45" s="169"/>
      <c r="F45" s="169"/>
      <c r="G45" s="170"/>
      <c r="H45" s="171"/>
      <c r="I45" s="172"/>
      <c r="J45" s="173"/>
    </row>
    <row r="46" ht="15.75" customHeight="1">
      <c r="A46" s="174" t="s">
        <v>1512</v>
      </c>
      <c r="B46" s="175" t="s">
        <v>1413</v>
      </c>
      <c r="C46" s="175" t="s">
        <v>1437</v>
      </c>
      <c r="D46" s="176"/>
      <c r="E46" s="176"/>
      <c r="F46" s="176"/>
      <c r="G46" s="177">
        <v>110.0</v>
      </c>
      <c r="H46" s="178">
        <f>IFERROR(__xludf.DUMMYFUNCTION("COUNTA(SPLIT(G46, "";""))"),1.0)</f>
        <v>1</v>
      </c>
      <c r="I46" s="179">
        <f t="shared" ref="I46:I47" si="5">H46/53</f>
        <v>0.01886792453</v>
      </c>
      <c r="J46" s="180" t="s">
        <v>1452</v>
      </c>
    </row>
    <row r="47" ht="15.75" customHeight="1">
      <c r="A47" s="181" t="s">
        <v>1513</v>
      </c>
      <c r="B47" s="148" t="s">
        <v>1514</v>
      </c>
      <c r="C47" s="148" t="s">
        <v>1437</v>
      </c>
      <c r="D47" s="149"/>
      <c r="E47" s="149" t="s">
        <v>1473</v>
      </c>
      <c r="F47" s="149" t="s">
        <v>1438</v>
      </c>
      <c r="G47" s="129">
        <v>103.0</v>
      </c>
      <c r="H47" s="130">
        <f>IFERROR(__xludf.DUMMYFUNCTION("COUNTA(SPLIT(G47, "";""))"),1.0)</f>
        <v>1</v>
      </c>
      <c r="I47" s="131">
        <f t="shared" si="5"/>
        <v>0.01886792453</v>
      </c>
      <c r="J47" s="90" t="s">
        <v>1485</v>
      </c>
    </row>
    <row r="48" ht="15.75" customHeight="1">
      <c r="A48" s="182" t="s">
        <v>1515</v>
      </c>
      <c r="B48" s="151"/>
      <c r="C48" s="151"/>
      <c r="D48" s="151"/>
      <c r="E48" s="151"/>
      <c r="F48" s="151"/>
      <c r="G48" s="152"/>
      <c r="H48" s="153"/>
      <c r="I48" s="154"/>
      <c r="J48" s="155"/>
    </row>
    <row r="49" ht="15.75" customHeight="1">
      <c r="A49" s="100" t="s">
        <v>1516</v>
      </c>
      <c r="B49" s="101" t="s">
        <v>1413</v>
      </c>
      <c r="C49" s="101" t="s">
        <v>1437</v>
      </c>
      <c r="D49" s="102"/>
      <c r="E49" s="103"/>
      <c r="F49" s="103"/>
      <c r="G49" s="104">
        <v>111.0</v>
      </c>
      <c r="H49" s="105">
        <f>IFERROR(__xludf.DUMMYFUNCTION("COUNTA(SPLIT(G49, "";""))"),1.0)</f>
        <v>1</v>
      </c>
      <c r="I49" s="106">
        <f t="shared" ref="I49:I51" si="6">H49/53</f>
        <v>0.01886792453</v>
      </c>
      <c r="J49" s="107" t="s">
        <v>1427</v>
      </c>
    </row>
    <row r="50" ht="15.75" customHeight="1">
      <c r="A50" s="183" t="s">
        <v>1517</v>
      </c>
      <c r="B50" s="133" t="s">
        <v>1413</v>
      </c>
      <c r="C50" s="133" t="s">
        <v>1437</v>
      </c>
      <c r="D50" s="134"/>
      <c r="E50" s="134"/>
      <c r="F50" s="134"/>
      <c r="G50" s="135" t="s">
        <v>1518</v>
      </c>
      <c r="H50" s="136">
        <f>IFERROR(__xludf.DUMMYFUNCTION("COUNTA(SPLIT(G50, "";""))"),3.0)</f>
        <v>3</v>
      </c>
      <c r="I50" s="137">
        <f t="shared" si="6"/>
        <v>0.05660377358</v>
      </c>
      <c r="J50" s="138" t="s">
        <v>1519</v>
      </c>
    </row>
    <row r="51" ht="15.75" customHeight="1">
      <c r="A51" s="139" t="s">
        <v>1520</v>
      </c>
      <c r="B51" s="101" t="s">
        <v>1521</v>
      </c>
      <c r="C51" s="101" t="s">
        <v>1437</v>
      </c>
      <c r="D51" s="102"/>
      <c r="E51" s="102" t="s">
        <v>1422</v>
      </c>
      <c r="F51" s="102" t="s">
        <v>1438</v>
      </c>
      <c r="G51" s="104">
        <v>103.0</v>
      </c>
      <c r="H51" s="105">
        <f>IFERROR(__xludf.DUMMYFUNCTION("COUNTA(SPLIT(G51, "";""))"),1.0)</f>
        <v>1</v>
      </c>
      <c r="I51" s="106">
        <f t="shared" si="6"/>
        <v>0.01886792453</v>
      </c>
      <c r="J51" s="107" t="s">
        <v>1485</v>
      </c>
    </row>
    <row r="52" ht="15.75" customHeight="1">
      <c r="A52" s="140" t="s">
        <v>1522</v>
      </c>
      <c r="B52" s="141"/>
      <c r="C52" s="141"/>
      <c r="D52" s="142"/>
      <c r="E52" s="142"/>
      <c r="F52" s="142"/>
      <c r="G52" s="144"/>
      <c r="H52" s="145"/>
      <c r="I52" s="146"/>
      <c r="J52" s="147"/>
      <c r="L52" s="115"/>
      <c r="M52" s="115"/>
      <c r="N52" s="115"/>
      <c r="O52" s="115"/>
      <c r="P52" s="115"/>
      <c r="Q52" s="115"/>
      <c r="R52" s="115"/>
      <c r="S52" s="115"/>
      <c r="T52" s="115"/>
    </row>
    <row r="53" ht="15.75" customHeight="1">
      <c r="A53" s="184" t="s">
        <v>1523</v>
      </c>
      <c r="B53" s="117"/>
      <c r="C53" s="117"/>
      <c r="D53" s="117"/>
      <c r="E53" s="117"/>
      <c r="F53" s="117"/>
      <c r="G53" s="118"/>
      <c r="H53" s="119"/>
      <c r="I53" s="120"/>
      <c r="J53" s="121"/>
      <c r="L53" s="91"/>
      <c r="M53" s="91"/>
      <c r="N53" s="91"/>
      <c r="O53" s="91"/>
      <c r="P53" s="91"/>
      <c r="Q53" s="91"/>
      <c r="R53" s="91"/>
      <c r="S53" s="91"/>
      <c r="T53" s="91"/>
    </row>
    <row r="54" ht="15.75" customHeight="1">
      <c r="A54" s="181" t="s">
        <v>1524</v>
      </c>
      <c r="B54" s="127" t="s">
        <v>1525</v>
      </c>
      <c r="C54" s="127" t="s">
        <v>1420</v>
      </c>
      <c r="D54" s="128"/>
      <c r="E54" s="185" t="s">
        <v>1421</v>
      </c>
      <c r="F54" s="185" t="s">
        <v>1421</v>
      </c>
      <c r="G54" s="129">
        <v>27.0</v>
      </c>
      <c r="H54" s="130">
        <f>IFERROR(__xludf.DUMMYFUNCTION("COUNTA(SPLIT(G54, "";""))"),1.0)</f>
        <v>1</v>
      </c>
      <c r="I54" s="131">
        <f>H54/53</f>
        <v>0.01886792453</v>
      </c>
      <c r="J54" s="90" t="s">
        <v>1526</v>
      </c>
    </row>
    <row r="55" ht="15.75" customHeight="1">
      <c r="A55" s="150" t="s">
        <v>1527</v>
      </c>
      <c r="B55" s="151"/>
      <c r="C55" s="151"/>
      <c r="D55" s="151"/>
      <c r="E55" s="151"/>
      <c r="F55" s="151"/>
      <c r="G55" s="152"/>
      <c r="H55" s="153"/>
      <c r="I55" s="154"/>
      <c r="J55" s="155"/>
    </row>
    <row r="56" ht="15.75" customHeight="1">
      <c r="A56" s="100" t="s">
        <v>1528</v>
      </c>
      <c r="B56" s="101" t="s">
        <v>1413</v>
      </c>
      <c r="C56" s="101" t="s">
        <v>1420</v>
      </c>
      <c r="D56" s="102"/>
      <c r="E56" s="103"/>
      <c r="F56" s="103"/>
      <c r="G56" s="104" t="s">
        <v>1529</v>
      </c>
      <c r="H56" s="105">
        <f>IFERROR(__xludf.DUMMYFUNCTION("COUNTA(SPLIT(G56, "";""))"),2.0)</f>
        <v>2</v>
      </c>
      <c r="I56" s="106">
        <f t="shared" ref="I56:I60" si="7">H56/53</f>
        <v>0.03773584906</v>
      </c>
      <c r="J56" s="186" t="s">
        <v>1530</v>
      </c>
    </row>
    <row r="57" ht="15.75" customHeight="1">
      <c r="A57" s="165" t="s">
        <v>1531</v>
      </c>
      <c r="B57" s="85" t="s">
        <v>1532</v>
      </c>
      <c r="C57" s="85" t="s">
        <v>1437</v>
      </c>
      <c r="D57" s="87"/>
      <c r="E57" s="123" t="s">
        <v>1421</v>
      </c>
      <c r="F57" s="123" t="s">
        <v>1421</v>
      </c>
      <c r="G57" s="84" t="s">
        <v>1533</v>
      </c>
      <c r="H57" s="88">
        <f>IFERROR(__xludf.DUMMYFUNCTION("COUNTA(SPLIT(G57, "";""))"),4.0)</f>
        <v>4</v>
      </c>
      <c r="I57" s="89">
        <f t="shared" si="7"/>
        <v>0.07547169811</v>
      </c>
      <c r="J57" s="187" t="s">
        <v>1534</v>
      </c>
    </row>
    <row r="58" ht="15.75" customHeight="1">
      <c r="A58" s="181" t="s">
        <v>1535</v>
      </c>
      <c r="B58" s="148" t="s">
        <v>1536</v>
      </c>
      <c r="C58" s="148" t="s">
        <v>1420</v>
      </c>
      <c r="D58" s="149"/>
      <c r="E58" s="149" t="s">
        <v>1438</v>
      </c>
      <c r="F58" s="149" t="s">
        <v>1444</v>
      </c>
      <c r="G58" s="129" t="s">
        <v>1466</v>
      </c>
      <c r="H58" s="130">
        <f>IFERROR(__xludf.DUMMYFUNCTION("COUNTA(SPLIT(G58, "";""))"),3.0)</f>
        <v>3</v>
      </c>
      <c r="I58" s="131">
        <f t="shared" si="7"/>
        <v>0.05660377358</v>
      </c>
      <c r="J58" s="90" t="s">
        <v>1467</v>
      </c>
    </row>
    <row r="59" ht="15.75" customHeight="1">
      <c r="A59" s="188" t="s">
        <v>1537</v>
      </c>
      <c r="B59" s="167" t="s">
        <v>1538</v>
      </c>
      <c r="C59" s="167" t="s">
        <v>1420</v>
      </c>
      <c r="D59" s="95"/>
      <c r="E59" s="94" t="s">
        <v>1438</v>
      </c>
      <c r="F59" s="94" t="s">
        <v>1473</v>
      </c>
      <c r="G59" s="96" t="s">
        <v>1539</v>
      </c>
      <c r="H59" s="97">
        <f>IFERROR(__xludf.DUMMYFUNCTION("COUNTA(SPLIT(G59, "";""))"),2.0)</f>
        <v>2</v>
      </c>
      <c r="I59" s="98">
        <f t="shared" si="7"/>
        <v>0.03773584906</v>
      </c>
      <c r="J59" s="99" t="s">
        <v>1540</v>
      </c>
    </row>
    <row r="60" ht="15.75" customHeight="1">
      <c r="A60" s="139" t="s">
        <v>1541</v>
      </c>
      <c r="B60" s="101" t="s">
        <v>1542</v>
      </c>
      <c r="C60" s="101" t="s">
        <v>1420</v>
      </c>
      <c r="D60" s="102"/>
      <c r="E60" s="102" t="s">
        <v>1421</v>
      </c>
      <c r="F60" s="102" t="s">
        <v>1444</v>
      </c>
      <c r="G60" s="104">
        <v>110.0</v>
      </c>
      <c r="H60" s="105">
        <f>IFERROR(__xludf.DUMMYFUNCTION("COUNTA(SPLIT(G60, "";""))"),1.0)</f>
        <v>1</v>
      </c>
      <c r="I60" s="106">
        <f t="shared" si="7"/>
        <v>0.01886792453</v>
      </c>
      <c r="J60" s="107" t="s">
        <v>1488</v>
      </c>
    </row>
    <row r="61" ht="15.75" customHeight="1">
      <c r="A61" s="189" t="s">
        <v>1543</v>
      </c>
      <c r="B61" s="190"/>
      <c r="C61" s="190"/>
      <c r="D61" s="190"/>
      <c r="E61" s="190"/>
      <c r="F61" s="190"/>
      <c r="G61" s="191"/>
      <c r="H61" s="192"/>
      <c r="I61" s="193"/>
      <c r="J61" s="194"/>
    </row>
    <row r="62" ht="15.75" customHeight="1">
      <c r="A62" s="100" t="s">
        <v>1544</v>
      </c>
      <c r="B62" s="101" t="s">
        <v>531</v>
      </c>
      <c r="C62" s="101" t="s">
        <v>1420</v>
      </c>
      <c r="D62" s="102"/>
      <c r="E62" s="103"/>
      <c r="F62" s="103"/>
      <c r="G62" s="104" t="s">
        <v>1529</v>
      </c>
      <c r="H62" s="105">
        <f>IFERROR(__xludf.DUMMYFUNCTION("COUNTA(SPLIT(G62, "";""))"),2.0)</f>
        <v>2</v>
      </c>
      <c r="I62" s="106">
        <f t="shared" ref="I62:I65" si="8">H62/53</f>
        <v>0.03773584906</v>
      </c>
      <c r="J62" s="107" t="s">
        <v>1530</v>
      </c>
    </row>
    <row r="63" ht="15.75" customHeight="1">
      <c r="A63" s="195" t="s">
        <v>1545</v>
      </c>
      <c r="B63" s="86" t="s">
        <v>531</v>
      </c>
      <c r="C63" s="85" t="s">
        <v>1420</v>
      </c>
      <c r="D63" s="87"/>
      <c r="E63" s="87"/>
      <c r="F63" s="87"/>
      <c r="G63" s="84">
        <v>24.0</v>
      </c>
      <c r="H63" s="88">
        <f>IFERROR(__xludf.DUMMYFUNCTION("COUNTA(SPLIT(G63, "";""))"),1.0)</f>
        <v>1</v>
      </c>
      <c r="I63" s="89">
        <f t="shared" si="8"/>
        <v>0.01886792453</v>
      </c>
      <c r="J63" s="124" t="s">
        <v>1434</v>
      </c>
    </row>
    <row r="64" ht="15.75" customHeight="1">
      <c r="A64" s="188" t="s">
        <v>1546</v>
      </c>
      <c r="B64" s="167" t="s">
        <v>1547</v>
      </c>
      <c r="C64" s="167" t="s">
        <v>1420</v>
      </c>
      <c r="D64" s="95"/>
      <c r="E64" s="94" t="s">
        <v>1422</v>
      </c>
      <c r="F64" s="94" t="s">
        <v>1422</v>
      </c>
      <c r="G64" s="96" t="s">
        <v>1548</v>
      </c>
      <c r="H64" s="97">
        <f>IFERROR(__xludf.DUMMYFUNCTION("COUNTA(SPLIT(G64, "";""))"),10.0)</f>
        <v>10</v>
      </c>
      <c r="I64" s="98">
        <f t="shared" si="8"/>
        <v>0.1886792453</v>
      </c>
      <c r="J64" s="196" t="s">
        <v>1549</v>
      </c>
    </row>
    <row r="65" ht="15.75" customHeight="1">
      <c r="A65" s="139" t="s">
        <v>1550</v>
      </c>
      <c r="B65" s="101" t="s">
        <v>531</v>
      </c>
      <c r="C65" s="101" t="s">
        <v>1420</v>
      </c>
      <c r="D65" s="102"/>
      <c r="E65" s="103"/>
      <c r="F65" s="103"/>
      <c r="G65" s="104">
        <v>116.0</v>
      </c>
      <c r="H65" s="105">
        <f>IFERROR(__xludf.DUMMYFUNCTION("COUNTA(SPLIT(G65, "";""))"),1.0)</f>
        <v>1</v>
      </c>
      <c r="I65" s="106">
        <f t="shared" si="8"/>
        <v>0.01886792453</v>
      </c>
      <c r="J65" s="186" t="s">
        <v>1551</v>
      </c>
    </row>
    <row r="66" ht="15.75" customHeight="1">
      <c r="A66" s="197" t="s">
        <v>1552</v>
      </c>
      <c r="B66" s="141"/>
      <c r="C66" s="141"/>
      <c r="D66" s="142"/>
      <c r="E66" s="142"/>
      <c r="F66" s="142"/>
      <c r="G66" s="144"/>
      <c r="H66" s="145"/>
      <c r="I66" s="146"/>
      <c r="J66" s="147"/>
      <c r="L66" s="115"/>
      <c r="M66" s="115"/>
      <c r="N66" s="115"/>
      <c r="O66" s="115"/>
      <c r="P66" s="115"/>
      <c r="Q66" s="115"/>
      <c r="R66" s="115"/>
      <c r="S66" s="115"/>
      <c r="T66" s="115"/>
    </row>
    <row r="67" ht="15.75" customHeight="1">
      <c r="A67" s="150" t="s">
        <v>1553</v>
      </c>
      <c r="B67" s="151"/>
      <c r="C67" s="151"/>
      <c r="D67" s="151"/>
      <c r="E67" s="151"/>
      <c r="F67" s="151"/>
      <c r="G67" s="152"/>
      <c r="H67" s="153"/>
      <c r="I67" s="154"/>
      <c r="J67" s="155"/>
      <c r="L67" s="91"/>
      <c r="M67" s="91"/>
      <c r="N67" s="91"/>
      <c r="O67" s="91"/>
      <c r="P67" s="91"/>
      <c r="Q67" s="91"/>
      <c r="R67" s="91"/>
      <c r="S67" s="91"/>
      <c r="T67" s="91"/>
    </row>
    <row r="68" ht="15.75" customHeight="1">
      <c r="A68" s="100" t="s">
        <v>1554</v>
      </c>
      <c r="B68" s="101" t="s">
        <v>531</v>
      </c>
      <c r="C68" s="101" t="s">
        <v>1437</v>
      </c>
      <c r="D68" s="102"/>
      <c r="E68" s="198"/>
      <c r="F68" s="198"/>
      <c r="G68" s="104">
        <v>159.0</v>
      </c>
      <c r="H68" s="105">
        <f>IFERROR(__xludf.DUMMYFUNCTION("COUNTA(SPLIT(G68, "";""))"),1.0)</f>
        <v>1</v>
      </c>
      <c r="I68" s="106">
        <f t="shared" ref="I68:I69" si="9">H68/53</f>
        <v>0.01886792453</v>
      </c>
      <c r="J68" s="107" t="s">
        <v>1423</v>
      </c>
    </row>
    <row r="69" ht="15.75" customHeight="1">
      <c r="A69" s="165" t="s">
        <v>1555</v>
      </c>
      <c r="B69" s="86" t="s">
        <v>1556</v>
      </c>
      <c r="C69" s="86" t="s">
        <v>1437</v>
      </c>
      <c r="D69" s="123"/>
      <c r="E69" s="199"/>
      <c r="F69" s="199"/>
      <c r="G69" s="84" t="s">
        <v>1557</v>
      </c>
      <c r="H69" s="88">
        <f>IFERROR(__xludf.DUMMYFUNCTION("COUNTA(SPLIT(G69, "";""))"),2.0)</f>
        <v>2</v>
      </c>
      <c r="I69" s="89">
        <f t="shared" si="9"/>
        <v>0.03773584906</v>
      </c>
      <c r="J69" s="124" t="s">
        <v>1558</v>
      </c>
    </row>
    <row r="70" ht="15.75" customHeight="1">
      <c r="A70" s="200" t="s">
        <v>1559</v>
      </c>
      <c r="B70" s="77"/>
      <c r="C70" s="77"/>
      <c r="D70" s="77"/>
      <c r="E70" s="77"/>
      <c r="F70" s="77"/>
      <c r="G70" s="79"/>
      <c r="H70" s="80"/>
      <c r="I70" s="81"/>
      <c r="J70" s="82"/>
      <c r="L70" s="83"/>
      <c r="M70" s="83"/>
      <c r="N70" s="83"/>
      <c r="O70" s="83"/>
      <c r="P70" s="83"/>
      <c r="Q70" s="83"/>
      <c r="R70" s="83"/>
      <c r="S70" s="83"/>
      <c r="T70" s="83"/>
    </row>
    <row r="71" ht="15.75" customHeight="1">
      <c r="A71" s="96" t="s">
        <v>1560</v>
      </c>
      <c r="B71" s="93" t="s">
        <v>1561</v>
      </c>
      <c r="C71" s="93" t="s">
        <v>1461</v>
      </c>
      <c r="D71" s="95"/>
      <c r="E71" s="95"/>
      <c r="F71" s="95"/>
      <c r="G71" s="196" t="s">
        <v>1562</v>
      </c>
      <c r="H71" s="201">
        <f>IFERROR(__xludf.DUMMYFUNCTION("COUNTA(SPLIT(G71, "";""))"),29.0)</f>
        <v>29</v>
      </c>
      <c r="I71" s="202">
        <f t="shared" ref="I71:I73" si="10">H71/53</f>
        <v>0.5471698113</v>
      </c>
      <c r="J71" s="196" t="s">
        <v>1563</v>
      </c>
      <c r="L71" s="44"/>
      <c r="M71" s="44"/>
      <c r="N71" s="44"/>
      <c r="O71" s="44"/>
      <c r="P71" s="44"/>
      <c r="Q71" s="44"/>
      <c r="R71" s="44"/>
      <c r="S71" s="44"/>
      <c r="T71" s="44"/>
    </row>
    <row r="72" ht="15.75" customHeight="1">
      <c r="A72" s="104" t="s">
        <v>1564</v>
      </c>
      <c r="B72" s="101" t="s">
        <v>1561</v>
      </c>
      <c r="C72" s="101" t="s">
        <v>1461</v>
      </c>
      <c r="D72" s="102"/>
      <c r="E72" s="103"/>
      <c r="F72" s="103"/>
      <c r="G72" s="104">
        <v>116.0</v>
      </c>
      <c r="H72" s="105">
        <f>IFERROR(__xludf.DUMMYFUNCTION("COUNTA(SPLIT(G72, "";""))"),1.0)</f>
        <v>1</v>
      </c>
      <c r="I72" s="106">
        <f t="shared" si="10"/>
        <v>0.01886792453</v>
      </c>
      <c r="J72" s="186" t="s">
        <v>1551</v>
      </c>
      <c r="L72" s="44"/>
      <c r="M72" s="44"/>
      <c r="N72" s="44"/>
      <c r="O72" s="44"/>
      <c r="P72" s="44"/>
      <c r="Q72" s="44"/>
      <c r="R72" s="44"/>
      <c r="S72" s="44"/>
      <c r="T72" s="44"/>
    </row>
    <row r="73" ht="15.75" customHeight="1">
      <c r="A73" s="104" t="s">
        <v>1565</v>
      </c>
      <c r="B73" s="101" t="s">
        <v>1561</v>
      </c>
      <c r="C73" s="101" t="s">
        <v>1461</v>
      </c>
      <c r="D73" s="102"/>
      <c r="E73" s="103"/>
      <c r="F73" s="103"/>
      <c r="G73" s="104">
        <v>116.0</v>
      </c>
      <c r="H73" s="105">
        <f>IFERROR(__xludf.DUMMYFUNCTION("COUNTA(SPLIT(G73, "";""))"),1.0)</f>
        <v>1</v>
      </c>
      <c r="I73" s="106">
        <f t="shared" si="10"/>
        <v>0.01886792453</v>
      </c>
      <c r="J73" s="186" t="s">
        <v>1551</v>
      </c>
      <c r="L73" s="44"/>
      <c r="M73" s="44"/>
      <c r="N73" s="44"/>
      <c r="O73" s="44"/>
      <c r="P73" s="44"/>
      <c r="Q73" s="44"/>
      <c r="R73" s="44"/>
      <c r="S73" s="44"/>
      <c r="T73" s="44"/>
    </row>
    <row r="74" ht="15.75" customHeight="1">
      <c r="A74" s="156" t="s">
        <v>1566</v>
      </c>
      <c r="B74" s="157"/>
      <c r="C74" s="157"/>
      <c r="D74" s="158"/>
      <c r="E74" s="158"/>
      <c r="F74" s="158"/>
      <c r="G74" s="159"/>
      <c r="H74" s="160"/>
      <c r="I74" s="161"/>
      <c r="J74" s="162"/>
      <c r="L74" s="115"/>
      <c r="M74" s="115"/>
      <c r="N74" s="115"/>
      <c r="O74" s="115"/>
      <c r="P74" s="115"/>
      <c r="Q74" s="115"/>
      <c r="R74" s="115"/>
      <c r="S74" s="115"/>
      <c r="T74" s="115"/>
    </row>
    <row r="75" ht="15.75" customHeight="1">
      <c r="A75" s="182" t="s">
        <v>1567</v>
      </c>
      <c r="B75" s="151"/>
      <c r="C75" s="151"/>
      <c r="D75" s="151"/>
      <c r="E75" s="151"/>
      <c r="F75" s="151"/>
      <c r="G75" s="152"/>
      <c r="H75" s="153"/>
      <c r="I75" s="154"/>
      <c r="J75" s="155"/>
      <c r="L75" s="91"/>
      <c r="M75" s="91"/>
      <c r="N75" s="91"/>
      <c r="O75" s="91"/>
      <c r="P75" s="91"/>
      <c r="Q75" s="91"/>
      <c r="R75" s="91"/>
      <c r="S75" s="91"/>
      <c r="T75" s="91"/>
    </row>
    <row r="76" ht="15.75" customHeight="1">
      <c r="A76" s="100" t="s">
        <v>1568</v>
      </c>
      <c r="B76" s="101" t="s">
        <v>531</v>
      </c>
      <c r="C76" s="101" t="s">
        <v>1420</v>
      </c>
      <c r="D76" s="102"/>
      <c r="E76" s="103"/>
      <c r="F76" s="103"/>
      <c r="G76" s="104">
        <v>5.0</v>
      </c>
      <c r="H76" s="105">
        <f>IFERROR(__xludf.DUMMYFUNCTION("COUNTA(SPLIT(G76, "";""))"),1.0)</f>
        <v>1</v>
      </c>
      <c r="I76" s="106">
        <f>H76/53</f>
        <v>0.01886792453</v>
      </c>
      <c r="J76" s="203" t="s">
        <v>1476</v>
      </c>
    </row>
    <row r="77" ht="15.75" customHeight="1">
      <c r="A77" s="204" t="s">
        <v>1569</v>
      </c>
      <c r="B77" s="157"/>
      <c r="C77" s="157"/>
      <c r="D77" s="158"/>
      <c r="E77" s="158"/>
      <c r="F77" s="158"/>
      <c r="G77" s="159"/>
      <c r="H77" s="160"/>
      <c r="I77" s="161"/>
      <c r="J77" s="162"/>
      <c r="L77" s="115"/>
      <c r="M77" s="115"/>
      <c r="N77" s="115"/>
      <c r="O77" s="115"/>
      <c r="P77" s="115"/>
      <c r="Q77" s="115"/>
      <c r="R77" s="115"/>
      <c r="S77" s="115"/>
      <c r="T77" s="115"/>
    </row>
    <row r="78" ht="15.75" customHeight="1">
      <c r="A78" s="116" t="s">
        <v>1570</v>
      </c>
      <c r="B78" s="117"/>
      <c r="C78" s="117"/>
      <c r="D78" s="117"/>
      <c r="E78" s="117"/>
      <c r="F78" s="117"/>
      <c r="G78" s="118"/>
      <c r="H78" s="119"/>
      <c r="I78" s="120"/>
      <c r="J78" s="121"/>
      <c r="L78" s="91"/>
      <c r="M78" s="91"/>
      <c r="N78" s="91"/>
      <c r="O78" s="91"/>
      <c r="P78" s="91"/>
      <c r="Q78" s="91"/>
      <c r="R78" s="91"/>
      <c r="S78" s="91"/>
      <c r="T78" s="91"/>
    </row>
    <row r="79" ht="15.75" customHeight="1">
      <c r="A79" s="181" t="s">
        <v>1571</v>
      </c>
      <c r="B79" s="148" t="s">
        <v>531</v>
      </c>
      <c r="C79" s="148" t="s">
        <v>1461</v>
      </c>
      <c r="D79" s="149"/>
      <c r="E79" s="128"/>
      <c r="F79" s="128"/>
      <c r="G79" s="166">
        <v>160.0</v>
      </c>
      <c r="H79" s="205">
        <f>IFERROR(__xludf.DUMMYFUNCTION("COUNTA(SPLIT(G79, "";""))"),1.0)</f>
        <v>1</v>
      </c>
      <c r="I79" s="206">
        <f>H79/53</f>
        <v>0.01886792453</v>
      </c>
      <c r="J79" s="90" t="s">
        <v>1423</v>
      </c>
    </row>
    <row r="80" ht="15.75" customHeight="1">
      <c r="A80" s="204" t="s">
        <v>1572</v>
      </c>
      <c r="B80" s="207"/>
      <c r="C80" s="157"/>
      <c r="D80" s="158"/>
      <c r="E80" s="158"/>
      <c r="F80" s="158"/>
      <c r="G80" s="159"/>
      <c r="H80" s="160"/>
      <c r="I80" s="161"/>
      <c r="J80" s="162"/>
      <c r="L80" s="115"/>
      <c r="M80" s="115"/>
      <c r="N80" s="115"/>
      <c r="O80" s="115"/>
      <c r="P80" s="115"/>
      <c r="Q80" s="115"/>
      <c r="R80" s="115"/>
      <c r="S80" s="115"/>
      <c r="T80" s="115"/>
    </row>
    <row r="81" ht="15.75" customHeight="1">
      <c r="A81" s="116" t="s">
        <v>1573</v>
      </c>
      <c r="B81" s="117"/>
      <c r="C81" s="117"/>
      <c r="D81" s="117"/>
      <c r="E81" s="117"/>
      <c r="F81" s="117"/>
      <c r="G81" s="118"/>
      <c r="H81" s="119"/>
      <c r="I81" s="120"/>
      <c r="J81" s="121"/>
      <c r="L81" s="91"/>
      <c r="M81" s="91"/>
      <c r="N81" s="91"/>
      <c r="O81" s="91"/>
      <c r="P81" s="91"/>
      <c r="Q81" s="91"/>
      <c r="R81" s="91"/>
      <c r="S81" s="91"/>
      <c r="T81" s="91"/>
    </row>
    <row r="82" ht="15.75" customHeight="1">
      <c r="A82" s="126" t="s">
        <v>1574</v>
      </c>
      <c r="B82" s="148" t="s">
        <v>531</v>
      </c>
      <c r="C82" s="148" t="s">
        <v>1420</v>
      </c>
      <c r="D82" s="149"/>
      <c r="E82" s="128"/>
      <c r="F82" s="128"/>
      <c r="G82" s="166">
        <v>106.0</v>
      </c>
      <c r="H82" s="205">
        <f>IFERROR(__xludf.DUMMYFUNCTION("COUNTA(SPLIT(G82, "";""))"),1.0)</f>
        <v>1</v>
      </c>
      <c r="I82" s="206">
        <f>H82/53</f>
        <v>0.01886792453</v>
      </c>
      <c r="J82" s="90" t="s">
        <v>1575</v>
      </c>
    </row>
    <row r="83" ht="15.75" customHeight="1">
      <c r="A83" s="156" t="s">
        <v>1576</v>
      </c>
      <c r="B83" s="207"/>
      <c r="C83" s="157"/>
      <c r="D83" s="158"/>
      <c r="E83" s="158"/>
      <c r="F83" s="158"/>
      <c r="G83" s="159"/>
      <c r="H83" s="160"/>
      <c r="I83" s="161"/>
      <c r="J83" s="162"/>
      <c r="L83" s="115"/>
      <c r="M83" s="115"/>
      <c r="N83" s="115"/>
      <c r="O83" s="115"/>
      <c r="P83" s="115"/>
      <c r="Q83" s="115"/>
      <c r="R83" s="115"/>
      <c r="S83" s="115"/>
      <c r="T83" s="115"/>
    </row>
    <row r="84" ht="15.75" customHeight="1">
      <c r="A84" s="208" t="s">
        <v>1577</v>
      </c>
      <c r="B84" s="190"/>
      <c r="C84" s="190"/>
      <c r="D84" s="190"/>
      <c r="E84" s="190"/>
      <c r="F84" s="190"/>
      <c r="G84" s="191"/>
      <c r="H84" s="192"/>
      <c r="I84" s="193"/>
      <c r="J84" s="194"/>
    </row>
    <row r="85" ht="15.75" customHeight="1">
      <c r="A85" s="100" t="s">
        <v>1578</v>
      </c>
      <c r="B85" s="101" t="s">
        <v>531</v>
      </c>
      <c r="C85" s="101" t="s">
        <v>1420</v>
      </c>
      <c r="D85" s="102"/>
      <c r="E85" s="103"/>
      <c r="F85" s="103"/>
      <c r="G85" s="104">
        <v>106.0</v>
      </c>
      <c r="H85" s="105">
        <f>IFERROR(__xludf.DUMMYFUNCTION("COUNTA(SPLIT(G85, "";""))"),1.0)</f>
        <v>1</v>
      </c>
      <c r="I85" s="106">
        <f t="shared" ref="I85:I86" si="11">H85/53</f>
        <v>0.01886792453</v>
      </c>
      <c r="J85" s="107" t="s">
        <v>1575</v>
      </c>
      <c r="L85" s="91"/>
      <c r="M85" s="91"/>
      <c r="N85" s="91"/>
      <c r="O85" s="91"/>
      <c r="P85" s="91"/>
      <c r="Q85" s="91"/>
      <c r="R85" s="91"/>
      <c r="S85" s="91"/>
      <c r="T85" s="91"/>
    </row>
    <row r="86" ht="15.75" customHeight="1">
      <c r="A86" s="92" t="s">
        <v>1579</v>
      </c>
      <c r="B86" s="93" t="s">
        <v>531</v>
      </c>
      <c r="C86" s="167" t="s">
        <v>1420</v>
      </c>
      <c r="D86" s="95"/>
      <c r="E86" s="95"/>
      <c r="F86" s="95"/>
      <c r="G86" s="209">
        <v>15.0</v>
      </c>
      <c r="H86" s="210">
        <f>IFERROR(__xludf.DUMMYFUNCTION("COUNTA(SPLIT(G86, "";""))"),1.0)</f>
        <v>1</v>
      </c>
      <c r="I86" s="211">
        <f t="shared" si="11"/>
        <v>0.01886792453</v>
      </c>
      <c r="J86" s="99" t="s">
        <v>1580</v>
      </c>
      <c r="L86" s="91"/>
      <c r="M86" s="91"/>
      <c r="N86" s="91"/>
      <c r="O86" s="91"/>
      <c r="P86" s="91"/>
      <c r="Q86" s="91"/>
      <c r="R86" s="91"/>
      <c r="S86" s="91"/>
      <c r="T86" s="91"/>
    </row>
    <row r="87" ht="15.75" customHeight="1">
      <c r="A87" s="140" t="s">
        <v>1581</v>
      </c>
      <c r="B87" s="141"/>
      <c r="C87" s="141"/>
      <c r="D87" s="142"/>
      <c r="E87" s="142"/>
      <c r="F87" s="142"/>
      <c r="G87" s="144"/>
      <c r="H87" s="145"/>
      <c r="I87" s="146"/>
      <c r="J87" s="147"/>
      <c r="L87" s="115"/>
      <c r="M87" s="115"/>
      <c r="N87" s="115"/>
      <c r="O87" s="115"/>
      <c r="P87" s="115"/>
      <c r="Q87" s="115"/>
      <c r="R87" s="115"/>
      <c r="S87" s="115"/>
      <c r="T87" s="115"/>
    </row>
    <row r="88" ht="15.75" customHeight="1">
      <c r="A88" s="100" t="s">
        <v>1582</v>
      </c>
      <c r="B88" s="101" t="s">
        <v>531</v>
      </c>
      <c r="C88" s="101" t="s">
        <v>1583</v>
      </c>
      <c r="D88" s="102"/>
      <c r="E88" s="103"/>
      <c r="F88" s="103"/>
      <c r="G88" s="104">
        <v>150.0</v>
      </c>
      <c r="H88" s="105">
        <f>IFERROR(__xludf.DUMMYFUNCTION("COUNTA(SPLIT(G88, "";""))"),1.0)</f>
        <v>1</v>
      </c>
      <c r="I88" s="106">
        <f>H88/53</f>
        <v>0.01886792453</v>
      </c>
      <c r="J88" s="107" t="s">
        <v>1584</v>
      </c>
      <c r="L88" s="91"/>
      <c r="M88" s="91"/>
      <c r="N88" s="91"/>
      <c r="O88" s="91"/>
      <c r="P88" s="91"/>
      <c r="Q88" s="91"/>
      <c r="R88" s="91"/>
      <c r="S88" s="91"/>
      <c r="T88" s="91"/>
    </row>
    <row r="89" ht="15.75" customHeight="1">
      <c r="A89" s="208" t="s">
        <v>1585</v>
      </c>
      <c r="B89" s="190"/>
      <c r="C89" s="190"/>
      <c r="D89" s="190"/>
      <c r="E89" s="190"/>
      <c r="F89" s="190"/>
      <c r="G89" s="191"/>
      <c r="H89" s="192"/>
      <c r="I89" s="193"/>
      <c r="J89" s="194"/>
    </row>
    <row r="90" ht="15.75" customHeight="1">
      <c r="A90" s="100" t="s">
        <v>1586</v>
      </c>
      <c r="B90" s="101" t="s">
        <v>531</v>
      </c>
      <c r="C90" s="101" t="s">
        <v>1583</v>
      </c>
      <c r="D90" s="102"/>
      <c r="E90" s="103"/>
      <c r="F90" s="103"/>
      <c r="G90" s="104">
        <v>150.0</v>
      </c>
      <c r="H90" s="105">
        <f>IFERROR(__xludf.DUMMYFUNCTION("COUNTA(SPLIT(G90, "";""))"),1.0)</f>
        <v>1</v>
      </c>
      <c r="I90" s="106">
        <f>H90/53</f>
        <v>0.01886792453</v>
      </c>
      <c r="J90" s="107" t="s">
        <v>1584</v>
      </c>
      <c r="L90" s="91"/>
      <c r="M90" s="91"/>
      <c r="N90" s="91"/>
      <c r="O90" s="91"/>
      <c r="P90" s="91"/>
      <c r="Q90" s="91"/>
      <c r="R90" s="91"/>
      <c r="S90" s="91"/>
      <c r="T90" s="91"/>
    </row>
    <row r="91" ht="15.75" customHeight="1">
      <c r="A91" s="208" t="s">
        <v>1587</v>
      </c>
      <c r="B91" s="190"/>
      <c r="C91" s="190"/>
      <c r="D91" s="190"/>
      <c r="E91" s="190"/>
      <c r="F91" s="190"/>
      <c r="G91" s="191"/>
      <c r="H91" s="192"/>
      <c r="I91" s="193"/>
      <c r="J91" s="194"/>
    </row>
    <row r="92" ht="15.75" customHeight="1">
      <c r="A92" s="100" t="s">
        <v>1588</v>
      </c>
      <c r="B92" s="101" t="s">
        <v>531</v>
      </c>
      <c r="C92" s="101" t="s">
        <v>1583</v>
      </c>
      <c r="D92" s="102"/>
      <c r="E92" s="103"/>
      <c r="F92" s="103"/>
      <c r="G92" s="104">
        <v>150.0</v>
      </c>
      <c r="H92" s="105">
        <f>IFERROR(__xludf.DUMMYFUNCTION("COUNTA(SPLIT(G92, "";""))"),1.0)</f>
        <v>1</v>
      </c>
      <c r="I92" s="106">
        <f t="shared" ref="I92:I93" si="12">H92/53</f>
        <v>0.01886792453</v>
      </c>
      <c r="J92" s="107" t="s">
        <v>1584</v>
      </c>
      <c r="L92" s="91"/>
      <c r="M92" s="91"/>
      <c r="N92" s="91"/>
      <c r="O92" s="91"/>
      <c r="P92" s="91"/>
      <c r="Q92" s="91"/>
      <c r="R92" s="91"/>
      <c r="S92" s="91"/>
      <c r="T92" s="91"/>
    </row>
    <row r="93" ht="15.75" customHeight="1">
      <c r="A93" s="100" t="s">
        <v>1589</v>
      </c>
      <c r="B93" s="101" t="s">
        <v>531</v>
      </c>
      <c r="C93" s="101" t="s">
        <v>1583</v>
      </c>
      <c r="D93" s="102"/>
      <c r="E93" s="103"/>
      <c r="F93" s="103"/>
      <c r="G93" s="104">
        <v>150.0</v>
      </c>
      <c r="H93" s="105">
        <f>IFERROR(__xludf.DUMMYFUNCTION("COUNTA(SPLIT(G93, "";""))"),1.0)</f>
        <v>1</v>
      </c>
      <c r="I93" s="106">
        <f t="shared" si="12"/>
        <v>0.01886792453</v>
      </c>
      <c r="J93" s="107" t="s">
        <v>1584</v>
      </c>
      <c r="L93" s="91"/>
      <c r="M93" s="91"/>
      <c r="N93" s="91"/>
      <c r="O93" s="91"/>
      <c r="P93" s="91"/>
      <c r="Q93" s="91"/>
      <c r="R93" s="91"/>
      <c r="S93" s="91"/>
      <c r="T93" s="91"/>
    </row>
    <row r="94" ht="15.75" customHeight="1">
      <c r="A94" s="208" t="s">
        <v>1590</v>
      </c>
      <c r="B94" s="190"/>
      <c r="C94" s="190"/>
      <c r="D94" s="190"/>
      <c r="E94" s="190"/>
      <c r="F94" s="190"/>
      <c r="G94" s="191"/>
      <c r="H94" s="192"/>
      <c r="I94" s="193"/>
      <c r="J94" s="194"/>
    </row>
    <row r="95" ht="15.75" customHeight="1">
      <c r="A95" s="100" t="s">
        <v>1591</v>
      </c>
      <c r="B95" s="101" t="s">
        <v>531</v>
      </c>
      <c r="C95" s="101" t="s">
        <v>1592</v>
      </c>
      <c r="D95" s="102"/>
      <c r="E95" s="103"/>
      <c r="F95" s="103"/>
      <c r="G95" s="104">
        <v>111.0</v>
      </c>
      <c r="H95" s="105">
        <f>IFERROR(__xludf.DUMMYFUNCTION("COUNTA(SPLIT(G95, "";""))"),1.0)</f>
        <v>1</v>
      </c>
      <c r="I95" s="106">
        <f t="shared" ref="I95:I97" si="13">H95/53</f>
        <v>0.01886792453</v>
      </c>
      <c r="J95" s="107" t="s">
        <v>1427</v>
      </c>
      <c r="L95" s="91"/>
      <c r="M95" s="91"/>
      <c r="N95" s="91"/>
      <c r="O95" s="91"/>
      <c r="P95" s="91"/>
      <c r="Q95" s="91"/>
      <c r="R95" s="91"/>
      <c r="S95" s="91"/>
      <c r="T95" s="91"/>
    </row>
    <row r="96" ht="15.75" customHeight="1">
      <c r="A96" s="132" t="s">
        <v>1593</v>
      </c>
      <c r="B96" s="133" t="s">
        <v>1594</v>
      </c>
      <c r="C96" s="133" t="s">
        <v>1592</v>
      </c>
      <c r="D96" s="134"/>
      <c r="E96" s="134"/>
      <c r="F96" s="134"/>
      <c r="G96" s="212" t="s">
        <v>1595</v>
      </c>
      <c r="H96" s="213">
        <f>IFERROR(__xludf.DUMMYFUNCTION("COUNTA(SPLIT(G96, "";""))"),7.0)</f>
        <v>7</v>
      </c>
      <c r="I96" s="214">
        <f t="shared" si="13"/>
        <v>0.1320754717</v>
      </c>
      <c r="J96" s="138" t="s">
        <v>1596</v>
      </c>
      <c r="L96" s="91"/>
      <c r="M96" s="91"/>
      <c r="N96" s="91"/>
      <c r="O96" s="91"/>
      <c r="P96" s="91"/>
      <c r="Q96" s="91"/>
      <c r="R96" s="91"/>
      <c r="S96" s="91"/>
      <c r="T96" s="91"/>
    </row>
    <row r="97" ht="15.75" customHeight="1">
      <c r="A97" s="215" t="s">
        <v>1597</v>
      </c>
      <c r="B97" s="216" t="s">
        <v>1594</v>
      </c>
      <c r="C97" s="216" t="s">
        <v>1583</v>
      </c>
      <c r="D97" s="217"/>
      <c r="E97" s="217" t="s">
        <v>1598</v>
      </c>
      <c r="F97" s="217" t="s">
        <v>1598</v>
      </c>
      <c r="G97" s="218" t="s">
        <v>1599</v>
      </c>
      <c r="H97" s="219">
        <f>IFERROR(__xludf.DUMMYFUNCTION("COUNTA(SPLIT(G97, "";""))"),10.0)</f>
        <v>10</v>
      </c>
      <c r="I97" s="220">
        <f t="shared" si="13"/>
        <v>0.1886792453</v>
      </c>
      <c r="J97" s="221" t="s">
        <v>1600</v>
      </c>
      <c r="L97" s="91"/>
      <c r="M97" s="91"/>
      <c r="N97" s="91"/>
      <c r="O97" s="91"/>
      <c r="P97" s="91"/>
      <c r="Q97" s="91"/>
      <c r="R97" s="91"/>
      <c r="S97" s="91"/>
      <c r="T97" s="91"/>
    </row>
    <row r="98" ht="15.75" customHeight="1">
      <c r="A98" s="208" t="s">
        <v>1601</v>
      </c>
      <c r="B98" s="190"/>
      <c r="C98" s="190"/>
      <c r="D98" s="190"/>
      <c r="E98" s="190"/>
      <c r="F98" s="190"/>
      <c r="G98" s="191"/>
      <c r="H98" s="192"/>
      <c r="I98" s="193"/>
      <c r="J98" s="194"/>
    </row>
    <row r="99" ht="15.75" customHeight="1">
      <c r="A99" s="139" t="s">
        <v>1602</v>
      </c>
      <c r="B99" s="101" t="s">
        <v>1603</v>
      </c>
      <c r="C99" s="101" t="s">
        <v>1583</v>
      </c>
      <c r="D99" s="102"/>
      <c r="E99" s="102"/>
      <c r="F99" s="102" t="s">
        <v>1598</v>
      </c>
      <c r="G99" s="104">
        <v>150.0</v>
      </c>
      <c r="H99" s="105">
        <f>IFERROR(__xludf.DUMMYFUNCTION("COUNTA(SPLIT(G99, "";""))"),1.0)</f>
        <v>1</v>
      </c>
      <c r="I99" s="106">
        <f>H99/53</f>
        <v>0.01886792453</v>
      </c>
      <c r="J99" s="107" t="s">
        <v>1584</v>
      </c>
      <c r="L99" s="91"/>
      <c r="M99" s="91"/>
      <c r="N99" s="91"/>
      <c r="O99" s="91"/>
      <c r="P99" s="91"/>
      <c r="Q99" s="91"/>
      <c r="R99" s="91"/>
      <c r="S99" s="91"/>
      <c r="T99" s="91"/>
    </row>
    <row r="100" ht="15.75" customHeight="1">
      <c r="A100" s="197" t="s">
        <v>1604</v>
      </c>
      <c r="B100" s="141"/>
      <c r="C100" s="141"/>
      <c r="D100" s="142"/>
      <c r="E100" s="142"/>
      <c r="F100" s="142"/>
      <c r="G100" s="144"/>
      <c r="H100" s="145"/>
      <c r="I100" s="146"/>
      <c r="J100" s="147"/>
      <c r="L100" s="115"/>
      <c r="M100" s="115"/>
      <c r="N100" s="115"/>
      <c r="O100" s="115"/>
      <c r="P100" s="115"/>
      <c r="Q100" s="115"/>
      <c r="R100" s="115"/>
      <c r="S100" s="115"/>
      <c r="T100" s="115"/>
    </row>
    <row r="101" ht="15.75" customHeight="1">
      <c r="A101" s="150" t="s">
        <v>1605</v>
      </c>
      <c r="B101" s="151"/>
      <c r="C101" s="151"/>
      <c r="D101" s="151"/>
      <c r="E101" s="151"/>
      <c r="F101" s="151"/>
      <c r="G101" s="152"/>
      <c r="H101" s="153"/>
      <c r="I101" s="154"/>
      <c r="J101" s="155"/>
    </row>
    <row r="102" ht="15.75" customHeight="1">
      <c r="A102" s="222" t="s">
        <v>1606</v>
      </c>
      <c r="B102" s="223" t="s">
        <v>1607</v>
      </c>
      <c r="C102" s="223" t="s">
        <v>1437</v>
      </c>
      <c r="D102" s="224"/>
      <c r="E102" s="224" t="s">
        <v>1444</v>
      </c>
      <c r="F102" s="224" t="s">
        <v>1444</v>
      </c>
      <c r="G102" s="225">
        <v>110.0</v>
      </c>
      <c r="H102" s="226">
        <f>IFERROR(__xludf.DUMMYFUNCTION("COUNTA(SPLIT(G102, "";""))"),1.0)</f>
        <v>1</v>
      </c>
      <c r="I102" s="227">
        <f>H102/53</f>
        <v>0.01886792453</v>
      </c>
      <c r="J102" s="228" t="s">
        <v>1452</v>
      </c>
      <c r="L102" s="91"/>
      <c r="M102" s="91"/>
      <c r="N102" s="91"/>
      <c r="O102" s="91"/>
      <c r="P102" s="91"/>
      <c r="Q102" s="91"/>
      <c r="R102" s="91"/>
      <c r="S102" s="91"/>
      <c r="T102" s="91"/>
    </row>
    <row r="103" ht="15.75" customHeight="1">
      <c r="A103" s="197" t="s">
        <v>1608</v>
      </c>
      <c r="B103" s="141"/>
      <c r="C103" s="141"/>
      <c r="D103" s="142"/>
      <c r="E103" s="142"/>
      <c r="F103" s="142"/>
      <c r="G103" s="144"/>
      <c r="H103" s="145"/>
      <c r="I103" s="146"/>
      <c r="J103" s="147"/>
      <c r="L103" s="115"/>
      <c r="M103" s="115"/>
      <c r="N103" s="115"/>
      <c r="O103" s="115"/>
      <c r="P103" s="115"/>
      <c r="Q103" s="115"/>
      <c r="R103" s="115"/>
      <c r="S103" s="115"/>
      <c r="T103" s="115"/>
    </row>
    <row r="104" ht="15.75" customHeight="1">
      <c r="A104" s="150" t="s">
        <v>1609</v>
      </c>
      <c r="B104" s="151"/>
      <c r="C104" s="151"/>
      <c r="D104" s="151"/>
      <c r="E104" s="151"/>
      <c r="F104" s="151"/>
      <c r="G104" s="152"/>
      <c r="H104" s="153"/>
      <c r="I104" s="154"/>
      <c r="J104" s="155"/>
    </row>
    <row r="105" ht="15.75" customHeight="1">
      <c r="A105" s="222" t="s">
        <v>1610</v>
      </c>
      <c r="B105" s="223" t="s">
        <v>1611</v>
      </c>
      <c r="C105" s="223" t="s">
        <v>1420</v>
      </c>
      <c r="D105" s="224"/>
      <c r="E105" s="229"/>
      <c r="F105" s="229"/>
      <c r="G105" s="225">
        <v>149.0</v>
      </c>
      <c r="H105" s="226">
        <f>IFERROR(__xludf.DUMMYFUNCTION("COUNTA(SPLIT(G105, "";""))"),1.0)</f>
        <v>1</v>
      </c>
      <c r="I105" s="227">
        <f t="shared" ref="I105:I106" si="14">H105/53</f>
        <v>0.01886792453</v>
      </c>
      <c r="J105" s="228" t="s">
        <v>1612</v>
      </c>
      <c r="L105" s="91"/>
      <c r="M105" s="91"/>
      <c r="N105" s="91"/>
      <c r="O105" s="91"/>
      <c r="P105" s="91"/>
      <c r="Q105" s="91"/>
      <c r="R105" s="91"/>
      <c r="S105" s="91"/>
      <c r="T105" s="91"/>
    </row>
    <row r="106" ht="15.75" customHeight="1">
      <c r="A106" s="100" t="s">
        <v>1613</v>
      </c>
      <c r="B106" s="101" t="s">
        <v>1611</v>
      </c>
      <c r="C106" s="101" t="s">
        <v>1420</v>
      </c>
      <c r="D106" s="102"/>
      <c r="E106" s="103"/>
      <c r="F106" s="102" t="s">
        <v>1473</v>
      </c>
      <c r="G106" s="104">
        <v>15.0</v>
      </c>
      <c r="H106" s="105">
        <f>IFERROR(__xludf.DUMMYFUNCTION("COUNTA(SPLIT(G106, "";""))"),1.0)</f>
        <v>1</v>
      </c>
      <c r="I106" s="106">
        <f t="shared" si="14"/>
        <v>0.01886792453</v>
      </c>
      <c r="J106" s="203" t="s">
        <v>1580</v>
      </c>
      <c r="L106" s="91"/>
      <c r="M106" s="91"/>
      <c r="N106" s="91"/>
      <c r="O106" s="91"/>
      <c r="P106" s="91"/>
      <c r="Q106" s="91"/>
      <c r="R106" s="91"/>
      <c r="S106" s="91"/>
      <c r="T106" s="91"/>
    </row>
    <row r="107" ht="15.75" customHeight="1">
      <c r="A107" s="230" t="s">
        <v>1614</v>
      </c>
      <c r="B107" s="231"/>
      <c r="C107" s="231"/>
      <c r="D107" s="232"/>
      <c r="E107" s="232"/>
      <c r="F107" s="232"/>
      <c r="G107" s="233"/>
      <c r="H107" s="234"/>
      <c r="I107" s="235"/>
      <c r="J107" s="236"/>
      <c r="L107" s="115"/>
      <c r="M107" s="115"/>
      <c r="N107" s="115"/>
      <c r="O107" s="115"/>
      <c r="P107" s="115"/>
      <c r="Q107" s="115"/>
      <c r="R107" s="115"/>
      <c r="S107" s="115"/>
      <c r="T107" s="115"/>
    </row>
    <row r="108" ht="15.75" customHeight="1">
      <c r="A108" s="100" t="s">
        <v>1615</v>
      </c>
      <c r="B108" s="101" t="s">
        <v>1405</v>
      </c>
      <c r="C108" s="101" t="s">
        <v>1405</v>
      </c>
      <c r="D108" s="102"/>
      <c r="E108" s="103"/>
      <c r="F108" s="103"/>
      <c r="G108" s="104" t="s">
        <v>1616</v>
      </c>
      <c r="H108" s="105">
        <f>IFERROR(__xludf.DUMMYFUNCTION("COUNTA(SPLIT(G108, "";""))"),3.0)</f>
        <v>3</v>
      </c>
      <c r="I108" s="106">
        <f t="shared" ref="I108:I110" si="15">H108/53</f>
        <v>0.05660377358</v>
      </c>
      <c r="J108" s="107" t="s">
        <v>1617</v>
      </c>
      <c r="L108" s="91"/>
      <c r="M108" s="91"/>
      <c r="N108" s="91"/>
      <c r="O108" s="91"/>
      <c r="P108" s="91"/>
      <c r="Q108" s="91"/>
      <c r="R108" s="91"/>
      <c r="S108" s="91"/>
      <c r="T108" s="91"/>
    </row>
    <row r="109" ht="15.75" customHeight="1">
      <c r="A109" s="122" t="s">
        <v>1618</v>
      </c>
      <c r="B109" s="86" t="s">
        <v>1405</v>
      </c>
      <c r="C109" s="85" t="s">
        <v>1461</v>
      </c>
      <c r="D109" s="87"/>
      <c r="E109" s="87"/>
      <c r="F109" s="87"/>
      <c r="G109" s="187">
        <v>15.0</v>
      </c>
      <c r="H109" s="237">
        <f>IFERROR(__xludf.DUMMYFUNCTION("COUNTA(SPLIT(G109, "";""))"),1.0)</f>
        <v>1</v>
      </c>
      <c r="I109" s="238">
        <f t="shared" si="15"/>
        <v>0.01886792453</v>
      </c>
      <c r="J109" s="124" t="s">
        <v>1580</v>
      </c>
      <c r="L109" s="91"/>
      <c r="M109" s="91"/>
      <c r="N109" s="91"/>
      <c r="O109" s="91"/>
      <c r="P109" s="91"/>
      <c r="Q109" s="91"/>
      <c r="R109" s="91"/>
      <c r="S109" s="91"/>
      <c r="T109" s="91"/>
    </row>
    <row r="110" ht="15.75" customHeight="1">
      <c r="A110" s="100" t="s">
        <v>1619</v>
      </c>
      <c r="B110" s="101" t="s">
        <v>531</v>
      </c>
      <c r="C110" s="101" t="s">
        <v>1437</v>
      </c>
      <c r="D110" s="102"/>
      <c r="E110" s="103"/>
      <c r="F110" s="103"/>
      <c r="G110" s="104">
        <v>150.0</v>
      </c>
      <c r="H110" s="105">
        <f>IFERROR(__xludf.DUMMYFUNCTION("COUNTA(SPLIT(G110, "";""))"),1.0)</f>
        <v>1</v>
      </c>
      <c r="I110" s="106">
        <f t="shared" si="15"/>
        <v>0.01886792453</v>
      </c>
      <c r="J110" s="107" t="s">
        <v>1584</v>
      </c>
      <c r="L110" s="91"/>
      <c r="M110" s="91"/>
      <c r="N110" s="91"/>
      <c r="O110" s="91"/>
      <c r="P110" s="91"/>
      <c r="Q110" s="91"/>
      <c r="R110" s="91"/>
      <c r="S110" s="91"/>
      <c r="T110" s="91"/>
    </row>
    <row r="111" ht="15.75" customHeight="1">
      <c r="A111" s="150" t="s">
        <v>1620</v>
      </c>
      <c r="B111" s="151"/>
      <c r="C111" s="151"/>
      <c r="D111" s="151"/>
      <c r="E111" s="151"/>
      <c r="F111" s="151"/>
      <c r="G111" s="152"/>
      <c r="H111" s="153"/>
      <c r="I111" s="154"/>
      <c r="J111" s="155"/>
      <c r="L111" s="91"/>
      <c r="M111" s="91"/>
      <c r="N111" s="91"/>
      <c r="O111" s="91"/>
      <c r="P111" s="91"/>
      <c r="Q111" s="91"/>
      <c r="R111" s="91"/>
      <c r="S111" s="91"/>
      <c r="T111" s="91"/>
    </row>
    <row r="112" ht="15.75" customHeight="1">
      <c r="A112" s="100" t="s">
        <v>1621</v>
      </c>
      <c r="B112" s="101" t="s">
        <v>1405</v>
      </c>
      <c r="C112" s="101" t="s">
        <v>1583</v>
      </c>
      <c r="D112" s="102"/>
      <c r="E112" s="103"/>
      <c r="F112" s="103"/>
      <c r="G112" s="104" t="s">
        <v>1622</v>
      </c>
      <c r="H112" s="105">
        <f>IFERROR(__xludf.DUMMYFUNCTION("COUNTA(SPLIT(G112, "";""))"),9.0)</f>
        <v>9</v>
      </c>
      <c r="I112" s="106">
        <f t="shared" ref="I112:I115" si="16">H112/53</f>
        <v>0.1698113208</v>
      </c>
      <c r="J112" s="107" t="s">
        <v>1623</v>
      </c>
      <c r="L112" s="91"/>
      <c r="M112" s="91"/>
      <c r="N112" s="91"/>
      <c r="O112" s="91"/>
      <c r="P112" s="91"/>
      <c r="Q112" s="91"/>
      <c r="R112" s="91"/>
      <c r="S112" s="91"/>
      <c r="T112" s="91"/>
    </row>
    <row r="113" ht="15.75" customHeight="1">
      <c r="A113" s="100" t="s">
        <v>1624</v>
      </c>
      <c r="B113" s="101" t="s">
        <v>1625</v>
      </c>
      <c r="C113" s="101" t="s">
        <v>1583</v>
      </c>
      <c r="D113" s="102"/>
      <c r="E113" s="103"/>
      <c r="F113" s="103"/>
      <c r="G113" s="104" t="s">
        <v>1626</v>
      </c>
      <c r="H113" s="105">
        <f>IFERROR(__xludf.DUMMYFUNCTION("COUNTA(SPLIT(G113, "";""))"),2.0)</f>
        <v>2</v>
      </c>
      <c r="I113" s="106">
        <f t="shared" si="16"/>
        <v>0.03773584906</v>
      </c>
      <c r="J113" s="107" t="s">
        <v>1627</v>
      </c>
      <c r="L113" s="91"/>
      <c r="M113" s="91"/>
      <c r="N113" s="91"/>
      <c r="O113" s="91"/>
      <c r="P113" s="91"/>
      <c r="Q113" s="91"/>
      <c r="R113" s="91"/>
      <c r="S113" s="91"/>
      <c r="T113" s="91"/>
    </row>
    <row r="114" ht="15.75" customHeight="1">
      <c r="A114" s="100" t="s">
        <v>1628</v>
      </c>
      <c r="B114" s="101"/>
      <c r="C114" s="101" t="s">
        <v>1629</v>
      </c>
      <c r="D114" s="102"/>
      <c r="E114" s="103"/>
      <c r="F114" s="103"/>
      <c r="G114" s="104" t="s">
        <v>1630</v>
      </c>
      <c r="H114" s="105">
        <f>IFERROR(__xludf.DUMMYFUNCTION("COUNTA(SPLIT(G114, "";""))"),2.0)</f>
        <v>2</v>
      </c>
      <c r="I114" s="106">
        <f t="shared" si="16"/>
        <v>0.03773584906</v>
      </c>
      <c r="J114" s="107" t="s">
        <v>1631</v>
      </c>
      <c r="L114" s="91"/>
      <c r="M114" s="91"/>
      <c r="N114" s="91"/>
      <c r="O114" s="91"/>
      <c r="P114" s="91"/>
      <c r="Q114" s="91"/>
      <c r="R114" s="91"/>
      <c r="S114" s="91"/>
      <c r="T114" s="91"/>
    </row>
    <row r="115" ht="15.75" customHeight="1">
      <c r="A115" s="100" t="s">
        <v>1632</v>
      </c>
      <c r="B115" s="101" t="s">
        <v>1633</v>
      </c>
      <c r="C115" s="101" t="s">
        <v>1629</v>
      </c>
      <c r="D115" s="102"/>
      <c r="E115" s="102"/>
      <c r="F115" s="102" t="s">
        <v>1598</v>
      </c>
      <c r="G115" s="104" t="s">
        <v>1634</v>
      </c>
      <c r="H115" s="105">
        <f>IFERROR(__xludf.DUMMYFUNCTION("COUNTA(SPLIT(G115, "";""))"),2.0)</f>
        <v>2</v>
      </c>
      <c r="I115" s="106">
        <f t="shared" si="16"/>
        <v>0.03773584906</v>
      </c>
      <c r="J115" s="107" t="s">
        <v>1635</v>
      </c>
      <c r="L115" s="91"/>
      <c r="M115" s="91"/>
      <c r="N115" s="91"/>
      <c r="O115" s="91"/>
      <c r="P115" s="91"/>
      <c r="Q115" s="91"/>
      <c r="R115" s="91"/>
      <c r="S115" s="91"/>
      <c r="T115" s="91"/>
    </row>
    <row r="116" ht="15.75" customHeight="1">
      <c r="A116" s="208" t="s">
        <v>1636</v>
      </c>
      <c r="B116" s="190"/>
      <c r="C116" s="190"/>
      <c r="D116" s="190"/>
      <c r="E116" s="190"/>
      <c r="F116" s="190"/>
      <c r="G116" s="191"/>
      <c r="H116" s="192"/>
      <c r="I116" s="193"/>
      <c r="J116" s="194"/>
      <c r="L116" s="91"/>
      <c r="M116" s="91"/>
      <c r="N116" s="91"/>
      <c r="O116" s="91"/>
      <c r="P116" s="91"/>
      <c r="Q116" s="91"/>
      <c r="R116" s="91"/>
      <c r="S116" s="91"/>
      <c r="T116" s="91"/>
    </row>
    <row r="117" ht="15.75" customHeight="1">
      <c r="A117" s="100" t="s">
        <v>1637</v>
      </c>
      <c r="B117" s="101" t="s">
        <v>1405</v>
      </c>
      <c r="C117" s="101" t="s">
        <v>1461</v>
      </c>
      <c r="D117" s="102"/>
      <c r="E117" s="103"/>
      <c r="F117" s="103"/>
      <c r="G117" s="104">
        <v>106.0</v>
      </c>
      <c r="H117" s="105">
        <f>IFERROR(__xludf.DUMMYFUNCTION("COUNTA(SPLIT(G117, "";""))"),1.0)</f>
        <v>1</v>
      </c>
      <c r="I117" s="106">
        <f>H117/53</f>
        <v>0.01886792453</v>
      </c>
      <c r="J117" s="107" t="s">
        <v>1638</v>
      </c>
      <c r="L117" s="91"/>
      <c r="M117" s="91"/>
      <c r="N117" s="91"/>
      <c r="O117" s="91"/>
      <c r="P117" s="91"/>
      <c r="Q117" s="91"/>
      <c r="R117" s="91"/>
      <c r="S117" s="91"/>
      <c r="T117" s="91"/>
    </row>
    <row r="118" ht="15.75" customHeight="1">
      <c r="A118" s="189" t="s">
        <v>1639</v>
      </c>
      <c r="B118" s="190"/>
      <c r="C118" s="190"/>
      <c r="D118" s="190"/>
      <c r="E118" s="190"/>
      <c r="F118" s="190"/>
      <c r="G118" s="191"/>
      <c r="H118" s="192"/>
      <c r="I118" s="193"/>
      <c r="J118" s="194"/>
      <c r="L118" s="91"/>
      <c r="M118" s="91"/>
      <c r="N118" s="91"/>
      <c r="O118" s="91"/>
      <c r="P118" s="91"/>
      <c r="Q118" s="91"/>
      <c r="R118" s="91"/>
      <c r="S118" s="91"/>
      <c r="T118" s="91"/>
    </row>
    <row r="119" ht="15.75" customHeight="1">
      <c r="A119" s="100" t="s">
        <v>1640</v>
      </c>
      <c r="B119" s="101" t="s">
        <v>1405</v>
      </c>
      <c r="C119" s="101" t="s">
        <v>1420</v>
      </c>
      <c r="D119" s="102"/>
      <c r="E119" s="103"/>
      <c r="F119" s="103"/>
      <c r="G119" s="104" t="s">
        <v>1641</v>
      </c>
      <c r="H119" s="105">
        <f>IFERROR(__xludf.DUMMYFUNCTION("COUNTA(SPLIT(G119, "";""))"),3.0)</f>
        <v>3</v>
      </c>
      <c r="I119" s="106">
        <f t="shared" ref="I119:I124" si="17">H119/53</f>
        <v>0.05660377358</v>
      </c>
      <c r="J119" s="107" t="s">
        <v>1642</v>
      </c>
      <c r="L119" s="91"/>
      <c r="M119" s="91"/>
      <c r="N119" s="91"/>
      <c r="O119" s="91"/>
      <c r="P119" s="91"/>
      <c r="Q119" s="91"/>
      <c r="R119" s="91"/>
      <c r="S119" s="91"/>
      <c r="T119" s="91"/>
    </row>
    <row r="120" ht="15.75" customHeight="1">
      <c r="A120" s="195" t="s">
        <v>1643</v>
      </c>
      <c r="B120" s="85" t="s">
        <v>1644</v>
      </c>
      <c r="C120" s="86" t="s">
        <v>1420</v>
      </c>
      <c r="D120" s="123" t="s">
        <v>1645</v>
      </c>
      <c r="E120" s="87"/>
      <c r="F120" s="87"/>
      <c r="G120" s="187">
        <v>24.0</v>
      </c>
      <c r="H120" s="237">
        <f>IFERROR(__xludf.DUMMYFUNCTION("COUNTA(SPLIT(G120, "";""))"),1.0)</f>
        <v>1</v>
      </c>
      <c r="I120" s="238">
        <f t="shared" si="17"/>
        <v>0.01886792453</v>
      </c>
      <c r="J120" s="124" t="s">
        <v>1434</v>
      </c>
      <c r="L120" s="91"/>
      <c r="M120" s="91"/>
      <c r="N120" s="91"/>
      <c r="O120" s="91"/>
      <c r="P120" s="91"/>
      <c r="Q120" s="91"/>
      <c r="R120" s="91"/>
      <c r="S120" s="91"/>
      <c r="T120" s="91"/>
    </row>
    <row r="121" ht="15.75" customHeight="1">
      <c r="A121" s="239" t="s">
        <v>1646</v>
      </c>
      <c r="B121" s="127" t="s">
        <v>1647</v>
      </c>
      <c r="C121" s="127" t="s">
        <v>1420</v>
      </c>
      <c r="D121" s="128"/>
      <c r="E121" s="128"/>
      <c r="F121" s="128"/>
      <c r="G121" s="166" t="s">
        <v>1648</v>
      </c>
      <c r="H121" s="205">
        <f>IFERROR(__xludf.DUMMYFUNCTION("COUNTA(SPLIT(G121, "";""))"),2.0)</f>
        <v>2</v>
      </c>
      <c r="I121" s="206">
        <f t="shared" si="17"/>
        <v>0.03773584906</v>
      </c>
      <c r="J121" s="90" t="s">
        <v>1649</v>
      </c>
      <c r="L121" s="91"/>
      <c r="M121" s="91"/>
      <c r="N121" s="91"/>
      <c r="O121" s="91"/>
      <c r="P121" s="91"/>
      <c r="Q121" s="91"/>
      <c r="R121" s="91"/>
      <c r="S121" s="91"/>
      <c r="T121" s="91"/>
    </row>
    <row r="122" ht="15.75" customHeight="1">
      <c r="A122" s="188" t="s">
        <v>1650</v>
      </c>
      <c r="B122" s="167" t="s">
        <v>1651</v>
      </c>
      <c r="C122" s="167" t="s">
        <v>1420</v>
      </c>
      <c r="D122" s="95"/>
      <c r="E122" s="94" t="s">
        <v>1598</v>
      </c>
      <c r="F122" s="94" t="s">
        <v>1598</v>
      </c>
      <c r="G122" s="196">
        <v>15.0</v>
      </c>
      <c r="H122" s="201">
        <f>IFERROR(__xludf.DUMMYFUNCTION("COUNTA(SPLIT(G122, "";""))"),1.0)</f>
        <v>1</v>
      </c>
      <c r="I122" s="202">
        <f t="shared" si="17"/>
        <v>0.01886792453</v>
      </c>
      <c r="J122" s="99" t="s">
        <v>1580</v>
      </c>
      <c r="L122" s="91"/>
      <c r="M122" s="91"/>
      <c r="N122" s="91"/>
      <c r="O122" s="91"/>
      <c r="P122" s="91"/>
      <c r="Q122" s="91"/>
      <c r="R122" s="91"/>
      <c r="S122" s="91"/>
      <c r="T122" s="91"/>
    </row>
    <row r="123" ht="15.75" customHeight="1">
      <c r="A123" s="139" t="s">
        <v>1652</v>
      </c>
      <c r="B123" s="101" t="s">
        <v>1653</v>
      </c>
      <c r="C123" s="101" t="s">
        <v>1461</v>
      </c>
      <c r="D123" s="102"/>
      <c r="E123" s="102"/>
      <c r="F123" s="102"/>
      <c r="G123" s="104">
        <v>364.0</v>
      </c>
      <c r="H123" s="105">
        <f>IFERROR(__xludf.DUMMYFUNCTION("COUNTA(SPLIT(G123, "";""))"),1.0)</f>
        <v>1</v>
      </c>
      <c r="I123" s="106">
        <f t="shared" si="17"/>
        <v>0.01886792453</v>
      </c>
      <c r="J123" s="203" t="s">
        <v>1654</v>
      </c>
      <c r="L123" s="91"/>
      <c r="M123" s="91"/>
      <c r="N123" s="91"/>
      <c r="O123" s="91"/>
      <c r="P123" s="91"/>
      <c r="Q123" s="91"/>
      <c r="R123" s="91"/>
      <c r="S123" s="91"/>
      <c r="T123" s="91"/>
    </row>
    <row r="124" ht="15.75" customHeight="1">
      <c r="A124" s="239" t="s">
        <v>1655</v>
      </c>
      <c r="B124" s="127" t="s">
        <v>1656</v>
      </c>
      <c r="C124" s="127" t="s">
        <v>1437</v>
      </c>
      <c r="D124" s="128"/>
      <c r="E124" s="149" t="s">
        <v>1598</v>
      </c>
      <c r="F124" s="149" t="s">
        <v>1444</v>
      </c>
      <c r="G124" s="166">
        <v>110.0</v>
      </c>
      <c r="H124" s="205">
        <f>IFERROR(__xludf.DUMMYFUNCTION("COUNTA(SPLIT(G124, "";""))"),1.0)</f>
        <v>1</v>
      </c>
      <c r="I124" s="206">
        <f t="shared" si="17"/>
        <v>0.01886792453</v>
      </c>
      <c r="J124" s="90" t="s">
        <v>1452</v>
      </c>
      <c r="L124" s="91"/>
      <c r="M124" s="91"/>
      <c r="N124" s="91"/>
      <c r="O124" s="91"/>
      <c r="P124" s="91"/>
      <c r="Q124" s="91"/>
      <c r="R124" s="91"/>
      <c r="S124" s="91"/>
      <c r="T124" s="91"/>
    </row>
    <row r="125" ht="15.75" customHeight="1">
      <c r="A125" s="189" t="s">
        <v>1657</v>
      </c>
      <c r="B125" s="190"/>
      <c r="C125" s="190"/>
      <c r="D125" s="190"/>
      <c r="E125" s="190"/>
      <c r="F125" s="190"/>
      <c r="G125" s="191"/>
      <c r="H125" s="192"/>
      <c r="I125" s="193"/>
      <c r="J125" s="194"/>
      <c r="L125" s="91"/>
      <c r="M125" s="91"/>
      <c r="N125" s="91"/>
      <c r="O125" s="91"/>
      <c r="P125" s="91"/>
      <c r="Q125" s="91"/>
      <c r="R125" s="91"/>
      <c r="S125" s="91"/>
      <c r="T125" s="91"/>
    </row>
    <row r="126" ht="15.75" customHeight="1">
      <c r="A126" s="100" t="s">
        <v>1658</v>
      </c>
      <c r="B126" s="101" t="s">
        <v>1405</v>
      </c>
      <c r="C126" s="101" t="s">
        <v>1461</v>
      </c>
      <c r="D126" s="102"/>
      <c r="E126" s="103"/>
      <c r="F126" s="103"/>
      <c r="G126" s="104" t="s">
        <v>1659</v>
      </c>
      <c r="H126" s="105">
        <f>IFERROR(__xludf.DUMMYFUNCTION("COUNTA(SPLIT(G126, "";""))"),4.0)</f>
        <v>4</v>
      </c>
      <c r="I126" s="106">
        <f t="shared" ref="I126:I129" si="18">H126/53</f>
        <v>0.07547169811</v>
      </c>
      <c r="J126" s="186" t="s">
        <v>1660</v>
      </c>
      <c r="L126" s="91"/>
      <c r="M126" s="91"/>
      <c r="N126" s="91"/>
      <c r="O126" s="91"/>
      <c r="P126" s="91"/>
      <c r="Q126" s="91"/>
      <c r="R126" s="91"/>
      <c r="S126" s="91"/>
      <c r="T126" s="91"/>
    </row>
    <row r="127" ht="15.75" customHeight="1">
      <c r="A127" s="139" t="s">
        <v>1661</v>
      </c>
      <c r="B127" s="101" t="s">
        <v>1405</v>
      </c>
      <c r="C127" s="240" t="s">
        <v>1461</v>
      </c>
      <c r="D127" s="103"/>
      <c r="E127" s="103"/>
      <c r="F127" s="103"/>
      <c r="G127" s="104" t="s">
        <v>1662</v>
      </c>
      <c r="H127" s="105">
        <f>IFERROR(__xludf.DUMMYFUNCTION("COUNTA(SPLIT(G127, "";""))"),6.0)</f>
        <v>6</v>
      </c>
      <c r="I127" s="106">
        <f t="shared" si="18"/>
        <v>0.1132075472</v>
      </c>
      <c r="J127" s="186" t="s">
        <v>1663</v>
      </c>
      <c r="L127" s="91"/>
      <c r="M127" s="91"/>
      <c r="N127" s="91"/>
      <c r="O127" s="91"/>
      <c r="P127" s="91"/>
      <c r="Q127" s="91"/>
      <c r="R127" s="91"/>
      <c r="S127" s="91"/>
      <c r="T127" s="91"/>
    </row>
    <row r="128" ht="15.75" customHeight="1">
      <c r="A128" s="165" t="s">
        <v>1664</v>
      </c>
      <c r="B128" s="85" t="s">
        <v>1665</v>
      </c>
      <c r="C128" s="85" t="s">
        <v>1461</v>
      </c>
      <c r="D128" s="123" t="s">
        <v>1645</v>
      </c>
      <c r="E128" s="123" t="s">
        <v>1598</v>
      </c>
      <c r="F128" s="123" t="s">
        <v>1598</v>
      </c>
      <c r="G128" s="187" t="s">
        <v>1666</v>
      </c>
      <c r="H128" s="237">
        <f>IFERROR(__xludf.DUMMYFUNCTION("COUNTA(SPLIT(G128, "";""))"),2.0)</f>
        <v>2</v>
      </c>
      <c r="I128" s="238">
        <f t="shared" si="18"/>
        <v>0.03773584906</v>
      </c>
      <c r="J128" s="187" t="s">
        <v>1667</v>
      </c>
      <c r="L128" s="91"/>
      <c r="M128" s="91"/>
      <c r="N128" s="91"/>
      <c r="O128" s="91"/>
      <c r="P128" s="91"/>
      <c r="Q128" s="91"/>
      <c r="R128" s="91"/>
      <c r="S128" s="91"/>
      <c r="T128" s="91"/>
    </row>
    <row r="129" ht="15.75" customHeight="1">
      <c r="A129" s="181" t="s">
        <v>1668</v>
      </c>
      <c r="B129" s="127" t="s">
        <v>1669</v>
      </c>
      <c r="C129" s="127" t="s">
        <v>1461</v>
      </c>
      <c r="D129" s="149" t="s">
        <v>1645</v>
      </c>
      <c r="E129" s="149" t="s">
        <v>1598</v>
      </c>
      <c r="F129" s="149" t="s">
        <v>1598</v>
      </c>
      <c r="G129" s="166">
        <v>27.0</v>
      </c>
      <c r="H129" s="205">
        <f>IFERROR(__xludf.DUMMYFUNCTION("COUNTA(SPLIT(G129, "";""))"),1.0)</f>
        <v>1</v>
      </c>
      <c r="I129" s="206">
        <f t="shared" si="18"/>
        <v>0.01886792453</v>
      </c>
      <c r="J129" s="166" t="s">
        <v>1526</v>
      </c>
      <c r="L129" s="91"/>
      <c r="M129" s="91"/>
      <c r="N129" s="91"/>
      <c r="O129" s="91"/>
      <c r="P129" s="91"/>
      <c r="Q129" s="91"/>
      <c r="R129" s="91"/>
      <c r="S129" s="91"/>
      <c r="T129" s="91"/>
    </row>
    <row r="130" ht="15.75" customHeight="1">
      <c r="A130" s="182" t="s">
        <v>1670</v>
      </c>
      <c r="B130" s="151"/>
      <c r="C130" s="151"/>
      <c r="D130" s="151"/>
      <c r="E130" s="151"/>
      <c r="F130" s="151"/>
      <c r="G130" s="152"/>
      <c r="H130" s="153"/>
      <c r="I130" s="154"/>
      <c r="J130" s="155"/>
      <c r="L130" s="91"/>
      <c r="M130" s="91"/>
      <c r="N130" s="91"/>
      <c r="O130" s="91"/>
      <c r="P130" s="91"/>
      <c r="Q130" s="91"/>
      <c r="R130" s="91"/>
      <c r="S130" s="91"/>
      <c r="T130" s="91"/>
    </row>
    <row r="131" ht="15.75" customHeight="1">
      <c r="A131" s="100" t="s">
        <v>1671</v>
      </c>
      <c r="B131" s="101" t="s">
        <v>531</v>
      </c>
      <c r="C131" s="101" t="s">
        <v>1437</v>
      </c>
      <c r="D131" s="102"/>
      <c r="E131" s="103"/>
      <c r="F131" s="103"/>
      <c r="G131" s="104" t="s">
        <v>1672</v>
      </c>
      <c r="H131" s="105">
        <f>IFERROR(__xludf.DUMMYFUNCTION("COUNTA(SPLIT(G131, "";""))"),2.0)</f>
        <v>2</v>
      </c>
      <c r="I131" s="106">
        <f t="shared" ref="I131:I132" si="19">H131/53</f>
        <v>0.03773584906</v>
      </c>
      <c r="J131" s="186" t="s">
        <v>1673</v>
      </c>
      <c r="L131" s="91"/>
      <c r="M131" s="91"/>
      <c r="N131" s="91"/>
      <c r="O131" s="91"/>
      <c r="P131" s="91"/>
      <c r="Q131" s="91"/>
      <c r="R131" s="91"/>
      <c r="S131" s="91"/>
      <c r="T131" s="91"/>
    </row>
    <row r="132" ht="15.75" customHeight="1">
      <c r="A132" s="122" t="s">
        <v>1674</v>
      </c>
      <c r="B132" s="85" t="s">
        <v>1675</v>
      </c>
      <c r="C132" s="85" t="s">
        <v>1420</v>
      </c>
      <c r="D132" s="87"/>
      <c r="E132" s="123" t="s">
        <v>1598</v>
      </c>
      <c r="F132" s="123" t="s">
        <v>1598</v>
      </c>
      <c r="G132" s="187" t="s">
        <v>1676</v>
      </c>
      <c r="H132" s="237">
        <f>IFERROR(__xludf.DUMMYFUNCTION("COUNTA(SPLIT(G132, "";""))"),7.0)</f>
        <v>7</v>
      </c>
      <c r="I132" s="238">
        <f t="shared" si="19"/>
        <v>0.1320754717</v>
      </c>
      <c r="J132" s="187" t="s">
        <v>1677</v>
      </c>
      <c r="L132" s="91"/>
      <c r="M132" s="91"/>
      <c r="N132" s="91"/>
      <c r="O132" s="91"/>
      <c r="P132" s="91"/>
      <c r="Q132" s="91"/>
      <c r="R132" s="91"/>
      <c r="S132" s="91"/>
      <c r="T132" s="91"/>
    </row>
    <row r="133" ht="15.75" customHeight="1">
      <c r="A133" s="182" t="s">
        <v>1678</v>
      </c>
      <c r="B133" s="151"/>
      <c r="C133" s="151"/>
      <c r="D133" s="151"/>
      <c r="E133" s="151"/>
      <c r="F133" s="151"/>
      <c r="G133" s="152"/>
      <c r="H133" s="153"/>
      <c r="I133" s="154"/>
      <c r="J133" s="155"/>
      <c r="L133" s="91"/>
      <c r="M133" s="91"/>
      <c r="N133" s="91"/>
      <c r="O133" s="91"/>
      <c r="P133" s="91"/>
      <c r="Q133" s="91"/>
      <c r="R133" s="91"/>
      <c r="S133" s="91"/>
      <c r="T133" s="91"/>
    </row>
    <row r="134" ht="15.75" customHeight="1">
      <c r="A134" s="100" t="s">
        <v>1679</v>
      </c>
      <c r="B134" s="101" t="s">
        <v>531</v>
      </c>
      <c r="C134" s="101" t="s">
        <v>1461</v>
      </c>
      <c r="D134" s="102"/>
      <c r="E134" s="103"/>
      <c r="F134" s="103"/>
      <c r="G134" s="104" t="s">
        <v>1680</v>
      </c>
      <c r="H134" s="105">
        <f>IFERROR(__xludf.DUMMYFUNCTION("COUNTA(SPLIT(G134, "";""))"),5.0)</f>
        <v>5</v>
      </c>
      <c r="I134" s="106">
        <f t="shared" ref="I134:I140" si="20">H134/53</f>
        <v>0.09433962264</v>
      </c>
      <c r="J134" s="107" t="s">
        <v>1681</v>
      </c>
      <c r="L134" s="91"/>
      <c r="M134" s="91"/>
      <c r="N134" s="91"/>
      <c r="O134" s="91"/>
      <c r="P134" s="91"/>
      <c r="Q134" s="91"/>
      <c r="R134" s="91"/>
      <c r="S134" s="91"/>
      <c r="T134" s="91"/>
    </row>
    <row r="135" ht="15.75" customHeight="1">
      <c r="A135" s="139" t="s">
        <v>1682</v>
      </c>
      <c r="B135" s="101" t="s">
        <v>531</v>
      </c>
      <c r="C135" s="101" t="s">
        <v>1420</v>
      </c>
      <c r="D135" s="102"/>
      <c r="E135" s="103"/>
      <c r="F135" s="103"/>
      <c r="G135" s="104">
        <v>15.0</v>
      </c>
      <c r="H135" s="105">
        <f>IFERROR(__xludf.DUMMYFUNCTION("COUNTA(SPLIT(G135, "";""))"),1.0)</f>
        <v>1</v>
      </c>
      <c r="I135" s="106">
        <f t="shared" si="20"/>
        <v>0.01886792453</v>
      </c>
      <c r="J135" s="107" t="s">
        <v>1580</v>
      </c>
      <c r="L135" s="91"/>
      <c r="M135" s="91"/>
      <c r="N135" s="91"/>
      <c r="O135" s="91"/>
      <c r="P135" s="91"/>
      <c r="Q135" s="91"/>
      <c r="R135" s="91"/>
      <c r="S135" s="91"/>
      <c r="T135" s="91"/>
    </row>
    <row r="136" ht="15.75" customHeight="1">
      <c r="A136" s="165" t="s">
        <v>1683</v>
      </c>
      <c r="B136" s="85" t="s">
        <v>1684</v>
      </c>
      <c r="C136" s="85" t="s">
        <v>1420</v>
      </c>
      <c r="D136" s="87"/>
      <c r="E136" s="123" t="s">
        <v>1444</v>
      </c>
      <c r="F136" s="123" t="s">
        <v>1444</v>
      </c>
      <c r="G136" s="187">
        <v>5.0</v>
      </c>
      <c r="H136" s="237">
        <f>IFERROR(__xludf.DUMMYFUNCTION("COUNTA(SPLIT(G136, "";""))"),1.0)</f>
        <v>1</v>
      </c>
      <c r="I136" s="238">
        <f t="shared" si="20"/>
        <v>0.01886792453</v>
      </c>
      <c r="J136" s="124" t="s">
        <v>1476</v>
      </c>
      <c r="L136" s="91"/>
      <c r="M136" s="91"/>
      <c r="N136" s="91"/>
      <c r="O136" s="91"/>
      <c r="P136" s="91"/>
      <c r="Q136" s="91"/>
      <c r="R136" s="91"/>
      <c r="S136" s="91"/>
      <c r="T136" s="91"/>
    </row>
    <row r="137" ht="15.75" customHeight="1">
      <c r="A137" s="122" t="s">
        <v>1685</v>
      </c>
      <c r="B137" s="86" t="s">
        <v>531</v>
      </c>
      <c r="C137" s="86" t="s">
        <v>1420</v>
      </c>
      <c r="D137" s="123"/>
      <c r="E137" s="87"/>
      <c r="F137" s="87"/>
      <c r="G137" s="187">
        <v>159.0</v>
      </c>
      <c r="H137" s="237">
        <f>IFERROR(__xludf.DUMMYFUNCTION("COUNTA(SPLIT(G137, "";""))"),1.0)</f>
        <v>1</v>
      </c>
      <c r="I137" s="238">
        <f t="shared" si="20"/>
        <v>0.01886792453</v>
      </c>
      <c r="J137" s="187" t="s">
        <v>1423</v>
      </c>
      <c r="L137" s="91"/>
      <c r="M137" s="91"/>
      <c r="N137" s="91"/>
      <c r="O137" s="91"/>
      <c r="P137" s="91"/>
      <c r="Q137" s="91"/>
      <c r="R137" s="91"/>
      <c r="S137" s="91"/>
      <c r="T137" s="91"/>
    </row>
    <row r="138" ht="15.75" customHeight="1">
      <c r="A138" s="241" t="s">
        <v>1686</v>
      </c>
      <c r="B138" s="127" t="s">
        <v>1687</v>
      </c>
      <c r="C138" s="127" t="s">
        <v>1420</v>
      </c>
      <c r="D138" s="128"/>
      <c r="E138" s="149" t="s">
        <v>1598</v>
      </c>
      <c r="F138" s="149" t="s">
        <v>1598</v>
      </c>
      <c r="G138" s="166" t="s">
        <v>1688</v>
      </c>
      <c r="H138" s="205">
        <f>IFERROR(__xludf.DUMMYFUNCTION("COUNTA(SPLIT(G138, "";""))"),7.0)</f>
        <v>7</v>
      </c>
      <c r="I138" s="206">
        <f t="shared" si="20"/>
        <v>0.1320754717</v>
      </c>
      <c r="J138" s="166" t="s">
        <v>1689</v>
      </c>
      <c r="L138" s="91"/>
      <c r="M138" s="91"/>
      <c r="N138" s="91"/>
      <c r="O138" s="91"/>
      <c r="P138" s="91"/>
      <c r="Q138" s="91"/>
      <c r="R138" s="91"/>
      <c r="S138" s="91"/>
      <c r="T138" s="91"/>
    </row>
    <row r="139" ht="15.75" customHeight="1">
      <c r="A139" s="242" t="s">
        <v>1690</v>
      </c>
      <c r="B139" s="167" t="s">
        <v>1691</v>
      </c>
      <c r="C139" s="167" t="s">
        <v>1420</v>
      </c>
      <c r="D139" s="95"/>
      <c r="E139" s="95"/>
      <c r="F139" s="95"/>
      <c r="G139" s="196" t="s">
        <v>1692</v>
      </c>
      <c r="H139" s="201">
        <f>IFERROR(__xludf.DUMMYFUNCTION("COUNTA(SPLIT(G139, "";""))"),2.0)</f>
        <v>2</v>
      </c>
      <c r="I139" s="202">
        <f t="shared" si="20"/>
        <v>0.03773584906</v>
      </c>
      <c r="J139" s="99" t="s">
        <v>1693</v>
      </c>
      <c r="L139" s="91"/>
      <c r="M139" s="91"/>
      <c r="N139" s="91"/>
      <c r="O139" s="91"/>
      <c r="P139" s="91"/>
      <c r="Q139" s="91"/>
      <c r="R139" s="91"/>
      <c r="S139" s="91"/>
      <c r="T139" s="91"/>
    </row>
    <row r="140" ht="15.75" customHeight="1">
      <c r="A140" s="139" t="s">
        <v>1694</v>
      </c>
      <c r="B140" s="101" t="s">
        <v>1695</v>
      </c>
      <c r="C140" s="101" t="s">
        <v>1437</v>
      </c>
      <c r="D140" s="102"/>
      <c r="E140" s="102" t="s">
        <v>1598</v>
      </c>
      <c r="F140" s="102" t="s">
        <v>1598</v>
      </c>
      <c r="G140" s="104">
        <v>110.0</v>
      </c>
      <c r="H140" s="105">
        <f>IFERROR(__xludf.DUMMYFUNCTION("COUNTA(SPLIT(G140, "";""))"),1.0)</f>
        <v>1</v>
      </c>
      <c r="I140" s="106">
        <f t="shared" si="20"/>
        <v>0.01886792453</v>
      </c>
      <c r="J140" s="107" t="s">
        <v>1696</v>
      </c>
      <c r="L140" s="91"/>
      <c r="M140" s="91"/>
      <c r="N140" s="91"/>
      <c r="O140" s="91"/>
      <c r="P140" s="91"/>
      <c r="Q140" s="91"/>
      <c r="R140" s="91"/>
      <c r="S140" s="91"/>
      <c r="T140" s="91"/>
    </row>
    <row r="141" ht="15.75" customHeight="1">
      <c r="A141" s="208" t="s">
        <v>1697</v>
      </c>
      <c r="B141" s="190"/>
      <c r="C141" s="190"/>
      <c r="D141" s="190"/>
      <c r="E141" s="190"/>
      <c r="F141" s="190"/>
      <c r="G141" s="191"/>
      <c r="H141" s="192"/>
      <c r="I141" s="193"/>
      <c r="J141" s="194"/>
      <c r="L141" s="91"/>
      <c r="M141" s="91"/>
      <c r="N141" s="91"/>
      <c r="O141" s="91"/>
      <c r="P141" s="91"/>
      <c r="Q141" s="91"/>
      <c r="R141" s="91"/>
      <c r="S141" s="91"/>
      <c r="T141" s="91"/>
    </row>
    <row r="142" ht="15.75" customHeight="1">
      <c r="A142" s="100" t="s">
        <v>1698</v>
      </c>
      <c r="B142" s="101" t="s">
        <v>1405</v>
      </c>
      <c r="C142" s="101" t="s">
        <v>1461</v>
      </c>
      <c r="D142" s="102"/>
      <c r="E142" s="103"/>
      <c r="F142" s="103"/>
      <c r="G142" s="104">
        <v>106.0</v>
      </c>
      <c r="H142" s="105">
        <f>IFERROR(__xludf.DUMMYFUNCTION("COUNTA(SPLIT(G142, "";""))"),1.0)</f>
        <v>1</v>
      </c>
      <c r="I142" s="106">
        <f t="shared" ref="I142:I143" si="21">H142/53</f>
        <v>0.01886792453</v>
      </c>
      <c r="J142" s="107" t="s">
        <v>1575</v>
      </c>
      <c r="L142" s="91"/>
      <c r="M142" s="91"/>
      <c r="N142" s="91"/>
      <c r="O142" s="91"/>
      <c r="P142" s="91"/>
      <c r="Q142" s="91"/>
      <c r="R142" s="91"/>
      <c r="S142" s="91"/>
      <c r="T142" s="91"/>
    </row>
    <row r="143" ht="15.75" customHeight="1">
      <c r="A143" s="165" t="s">
        <v>1699</v>
      </c>
      <c r="B143" s="85" t="s">
        <v>1700</v>
      </c>
      <c r="C143" s="85" t="s">
        <v>1420</v>
      </c>
      <c r="D143" s="87"/>
      <c r="E143" s="123" t="s">
        <v>1598</v>
      </c>
      <c r="F143" s="123"/>
      <c r="G143" s="84">
        <v>24.0</v>
      </c>
      <c r="H143" s="88">
        <f>IFERROR(__xludf.DUMMYFUNCTION("COUNTA(SPLIT(G143, "";""))"),1.0)</f>
        <v>1</v>
      </c>
      <c r="I143" s="89">
        <f t="shared" si="21"/>
        <v>0.01886792453</v>
      </c>
      <c r="J143" s="180" t="s">
        <v>1434</v>
      </c>
      <c r="L143" s="91"/>
      <c r="M143" s="91"/>
      <c r="N143" s="91"/>
      <c r="O143" s="91"/>
      <c r="P143" s="91"/>
      <c r="Q143" s="91"/>
      <c r="R143" s="91"/>
      <c r="S143" s="91"/>
      <c r="T143" s="91"/>
    </row>
    <row r="144" ht="15.75" customHeight="1">
      <c r="A144" s="243" t="s">
        <v>1701</v>
      </c>
      <c r="B144" s="244"/>
      <c r="C144" s="244"/>
      <c r="D144" s="244"/>
      <c r="E144" s="244"/>
      <c r="F144" s="244"/>
      <c r="G144" s="245"/>
      <c r="H144" s="246"/>
      <c r="I144" s="247"/>
      <c r="J144" s="121"/>
      <c r="L144" s="91"/>
      <c r="M144" s="91"/>
      <c r="N144" s="91"/>
      <c r="O144" s="91"/>
      <c r="P144" s="91"/>
      <c r="Q144" s="91"/>
      <c r="R144" s="91"/>
      <c r="S144" s="91"/>
      <c r="T144" s="91"/>
    </row>
    <row r="145" ht="15.75" customHeight="1">
      <c r="A145" s="122" t="s">
        <v>1702</v>
      </c>
      <c r="B145" s="85" t="s">
        <v>1405</v>
      </c>
      <c r="C145" s="86" t="s">
        <v>1461</v>
      </c>
      <c r="D145" s="123"/>
      <c r="E145" s="87"/>
      <c r="F145" s="87"/>
      <c r="G145" s="84">
        <v>106.0</v>
      </c>
      <c r="H145" s="88">
        <f>IFERROR(__xludf.DUMMYFUNCTION("COUNTA(SPLIT(G145, "";""))"),1.0)</f>
        <v>1</v>
      </c>
      <c r="I145" s="89">
        <f t="shared" ref="I145:I146" si="22">H145/53</f>
        <v>0.01886792453</v>
      </c>
      <c r="J145" s="248" t="s">
        <v>1638</v>
      </c>
      <c r="L145" s="91"/>
      <c r="M145" s="91"/>
      <c r="N145" s="91"/>
      <c r="O145" s="91"/>
      <c r="P145" s="91"/>
      <c r="Q145" s="91"/>
      <c r="R145" s="91"/>
      <c r="S145" s="91"/>
      <c r="T145" s="91"/>
    </row>
    <row r="146" ht="15.75" customHeight="1">
      <c r="A146" s="165" t="s">
        <v>1703</v>
      </c>
      <c r="B146" s="86" t="s">
        <v>531</v>
      </c>
      <c r="C146" s="86" t="s">
        <v>1420</v>
      </c>
      <c r="D146" s="123"/>
      <c r="E146" s="87"/>
      <c r="F146" s="87"/>
      <c r="G146" s="84" t="s">
        <v>1704</v>
      </c>
      <c r="H146" s="88">
        <f>IFERROR(__xludf.DUMMYFUNCTION("COUNTA(SPLIT(G146, "";""))"),3.0)</f>
        <v>3</v>
      </c>
      <c r="I146" s="89">
        <f t="shared" si="22"/>
        <v>0.05660377358</v>
      </c>
      <c r="J146" s="248" t="s">
        <v>1705</v>
      </c>
      <c r="L146" s="91"/>
      <c r="M146" s="91"/>
      <c r="N146" s="91"/>
      <c r="O146" s="91"/>
      <c r="P146" s="91"/>
      <c r="Q146" s="91"/>
      <c r="R146" s="91"/>
      <c r="S146" s="91"/>
      <c r="T146" s="91"/>
    </row>
    <row r="147" ht="15.75" customHeight="1">
      <c r="A147" s="249" t="s">
        <v>1706</v>
      </c>
      <c r="B147" s="250"/>
      <c r="C147" s="250"/>
      <c r="D147" s="250"/>
      <c r="E147" s="250"/>
      <c r="F147" s="250"/>
      <c r="G147" s="251"/>
      <c r="H147" s="252"/>
      <c r="I147" s="253"/>
      <c r="J147" s="121"/>
      <c r="L147" s="91"/>
      <c r="M147" s="91"/>
      <c r="N147" s="91"/>
      <c r="O147" s="91"/>
      <c r="P147" s="91"/>
      <c r="Q147" s="91"/>
      <c r="R147" s="91"/>
      <c r="S147" s="91"/>
      <c r="T147" s="91"/>
    </row>
    <row r="148" ht="15.75" customHeight="1">
      <c r="A148" s="122" t="s">
        <v>1707</v>
      </c>
      <c r="B148" s="85" t="s">
        <v>1708</v>
      </c>
      <c r="C148" s="86" t="s">
        <v>1437</v>
      </c>
      <c r="D148" s="123"/>
      <c r="E148" s="87"/>
      <c r="F148" s="87"/>
      <c r="G148" s="84" t="s">
        <v>1709</v>
      </c>
      <c r="H148" s="88">
        <f>IFERROR(__xludf.DUMMYFUNCTION("COUNTA(SPLIT(G148, "";""))"),4.0)</f>
        <v>4</v>
      </c>
      <c r="I148" s="89">
        <f t="shared" ref="I148:I149" si="23">H148/53</f>
        <v>0.07547169811</v>
      </c>
      <c r="J148" s="248" t="s">
        <v>1710</v>
      </c>
      <c r="L148" s="91"/>
      <c r="M148" s="91"/>
      <c r="N148" s="91"/>
      <c r="O148" s="91"/>
      <c r="P148" s="91"/>
      <c r="Q148" s="91"/>
      <c r="R148" s="91"/>
      <c r="S148" s="91"/>
      <c r="T148" s="91"/>
    </row>
    <row r="149" ht="15.75" customHeight="1">
      <c r="A149" s="165" t="s">
        <v>1711</v>
      </c>
      <c r="B149" s="86" t="s">
        <v>1708</v>
      </c>
      <c r="C149" s="86" t="s">
        <v>1461</v>
      </c>
      <c r="D149" s="123" t="s">
        <v>1645</v>
      </c>
      <c r="E149" s="87"/>
      <c r="F149" s="87"/>
      <c r="G149" s="84" t="s">
        <v>1712</v>
      </c>
      <c r="H149" s="88">
        <f>IFERROR(__xludf.DUMMYFUNCTION("COUNTA(SPLIT(G149, "";""))"),17.0)</f>
        <v>17</v>
      </c>
      <c r="I149" s="89">
        <f t="shared" si="23"/>
        <v>0.320754717</v>
      </c>
      <c r="J149" s="248" t="s">
        <v>1713</v>
      </c>
      <c r="L149" s="91"/>
      <c r="M149" s="91"/>
      <c r="N149" s="91"/>
      <c r="O149" s="91"/>
      <c r="P149" s="91"/>
      <c r="Q149" s="91"/>
      <c r="R149" s="91"/>
      <c r="S149" s="91"/>
      <c r="T149" s="91"/>
    </row>
    <row r="150" ht="15.75" customHeight="1">
      <c r="A150" s="184" t="s">
        <v>1714</v>
      </c>
      <c r="B150" s="117"/>
      <c r="C150" s="117"/>
      <c r="D150" s="117"/>
      <c r="E150" s="117"/>
      <c r="F150" s="117"/>
      <c r="G150" s="118"/>
      <c r="H150" s="119"/>
      <c r="I150" s="120"/>
      <c r="J150" s="121"/>
      <c r="L150" s="91"/>
      <c r="M150" s="91"/>
      <c r="N150" s="91"/>
      <c r="O150" s="91"/>
      <c r="P150" s="91"/>
      <c r="Q150" s="91"/>
      <c r="R150" s="91"/>
      <c r="S150" s="91"/>
      <c r="T150" s="91"/>
    </row>
    <row r="151" ht="15.75" customHeight="1">
      <c r="A151" s="181" t="s">
        <v>1715</v>
      </c>
      <c r="B151" s="127" t="s">
        <v>1716</v>
      </c>
      <c r="C151" s="127" t="s">
        <v>1420</v>
      </c>
      <c r="D151" s="128"/>
      <c r="E151" s="128"/>
      <c r="F151" s="128"/>
      <c r="G151" s="129">
        <v>15.0</v>
      </c>
      <c r="H151" s="130">
        <f>IFERROR(__xludf.DUMMYFUNCTION("COUNTA(SPLIT(G151, "";""))"),1.0)</f>
        <v>1</v>
      </c>
      <c r="I151" s="131">
        <f>H151/53</f>
        <v>0.01886792453</v>
      </c>
      <c r="J151" s="248" t="s">
        <v>1580</v>
      </c>
      <c r="L151" s="91"/>
      <c r="M151" s="91"/>
      <c r="N151" s="91"/>
      <c r="O151" s="91"/>
      <c r="P151" s="91"/>
      <c r="Q151" s="91"/>
      <c r="R151" s="91"/>
      <c r="S151" s="91"/>
      <c r="T151" s="91"/>
    </row>
    <row r="152" ht="15.75" customHeight="1">
      <c r="A152" s="182" t="s">
        <v>1717</v>
      </c>
      <c r="B152" s="151"/>
      <c r="C152" s="151"/>
      <c r="D152" s="151"/>
      <c r="E152" s="151"/>
      <c r="F152" s="151"/>
      <c r="G152" s="152"/>
      <c r="H152" s="153"/>
      <c r="I152" s="154"/>
      <c r="J152" s="155"/>
      <c r="L152" s="91"/>
      <c r="M152" s="91"/>
      <c r="N152" s="91"/>
      <c r="O152" s="91"/>
      <c r="P152" s="91"/>
      <c r="Q152" s="91"/>
      <c r="R152" s="91"/>
      <c r="S152" s="91"/>
      <c r="T152" s="91"/>
    </row>
    <row r="153" ht="15.75" customHeight="1">
      <c r="A153" s="100" t="s">
        <v>1718</v>
      </c>
      <c r="B153" s="101" t="s">
        <v>531</v>
      </c>
      <c r="C153" s="101" t="s">
        <v>1420</v>
      </c>
      <c r="D153" s="102"/>
      <c r="E153" s="198"/>
      <c r="F153" s="198"/>
      <c r="G153" s="104" t="s">
        <v>1719</v>
      </c>
      <c r="H153" s="105">
        <f>IFERROR(__xludf.DUMMYFUNCTION("COUNTA(SPLIT(G153, "";""))"),3.0)</f>
        <v>3</v>
      </c>
      <c r="I153" s="106">
        <f t="shared" ref="I153:I154" si="24">H153/53</f>
        <v>0.05660377358</v>
      </c>
      <c r="J153" s="186" t="s">
        <v>1720</v>
      </c>
      <c r="L153" s="91"/>
      <c r="M153" s="91"/>
      <c r="N153" s="91"/>
      <c r="O153" s="91"/>
      <c r="P153" s="91"/>
      <c r="Q153" s="91"/>
      <c r="R153" s="91"/>
      <c r="S153" s="91"/>
      <c r="T153" s="91"/>
    </row>
    <row r="154" ht="15.75" customHeight="1">
      <c r="A154" s="165" t="s">
        <v>1721</v>
      </c>
      <c r="B154" s="85" t="s">
        <v>1722</v>
      </c>
      <c r="C154" s="85" t="s">
        <v>1420</v>
      </c>
      <c r="D154" s="87"/>
      <c r="E154" s="254" t="s">
        <v>1421</v>
      </c>
      <c r="F154" s="254" t="s">
        <v>1473</v>
      </c>
      <c r="G154" s="84" t="s">
        <v>1723</v>
      </c>
      <c r="H154" s="88">
        <f>IFERROR(__xludf.DUMMYFUNCTION("COUNTA(SPLIT(G154, "";""))"),5.0)</f>
        <v>5</v>
      </c>
      <c r="I154" s="89">
        <f t="shared" si="24"/>
        <v>0.09433962264</v>
      </c>
      <c r="J154" s="187" t="s">
        <v>1724</v>
      </c>
      <c r="L154" s="91"/>
      <c r="M154" s="91"/>
      <c r="N154" s="91"/>
      <c r="O154" s="91"/>
      <c r="P154" s="91"/>
      <c r="Q154" s="91"/>
      <c r="R154" s="91"/>
      <c r="S154" s="91"/>
      <c r="T154" s="91"/>
    </row>
    <row r="155" ht="15.75" customHeight="1">
      <c r="A155" s="184" t="s">
        <v>1725</v>
      </c>
      <c r="B155" s="117"/>
      <c r="C155" s="117"/>
      <c r="D155" s="117"/>
      <c r="E155" s="117"/>
      <c r="F155" s="117"/>
      <c r="G155" s="118"/>
      <c r="H155" s="119"/>
      <c r="I155" s="120"/>
      <c r="J155" s="121"/>
      <c r="L155" s="91"/>
      <c r="M155" s="91"/>
      <c r="N155" s="91"/>
      <c r="O155" s="91"/>
      <c r="P155" s="91"/>
      <c r="Q155" s="91"/>
      <c r="R155" s="91"/>
      <c r="S155" s="91"/>
      <c r="T155" s="91"/>
    </row>
    <row r="156" ht="15.75" customHeight="1">
      <c r="A156" s="126" t="s">
        <v>1726</v>
      </c>
      <c r="B156" s="127" t="s">
        <v>531</v>
      </c>
      <c r="C156" s="127" t="s">
        <v>1437</v>
      </c>
      <c r="D156" s="128"/>
      <c r="E156" s="128"/>
      <c r="F156" s="128"/>
      <c r="G156" s="129" t="s">
        <v>1727</v>
      </c>
      <c r="H156" s="130">
        <f>IFERROR(__xludf.DUMMYFUNCTION("COUNTA(SPLIT(G156, "";""))"),11.0)</f>
        <v>11</v>
      </c>
      <c r="I156" s="131">
        <f t="shared" ref="I156:I179" si="25">H156/53</f>
        <v>0.2075471698</v>
      </c>
      <c r="J156" s="90" t="s">
        <v>1728</v>
      </c>
      <c r="L156" s="44"/>
      <c r="M156" s="44"/>
      <c r="N156" s="44"/>
      <c r="O156" s="44"/>
      <c r="P156" s="44"/>
      <c r="Q156" s="44"/>
      <c r="R156" s="44"/>
      <c r="S156" s="44"/>
      <c r="T156" s="44"/>
    </row>
    <row r="157" ht="15.75" customHeight="1">
      <c r="A157" s="181" t="s">
        <v>1729</v>
      </c>
      <c r="B157" s="127" t="s">
        <v>1730</v>
      </c>
      <c r="C157" s="127" t="s">
        <v>1420</v>
      </c>
      <c r="D157" s="128"/>
      <c r="E157" s="149" t="s">
        <v>1598</v>
      </c>
      <c r="F157" s="149" t="s">
        <v>1598</v>
      </c>
      <c r="G157" s="129" t="s">
        <v>1731</v>
      </c>
      <c r="H157" s="130">
        <f>IFERROR(__xludf.DUMMYFUNCTION("COUNTA(SPLIT(G157, "";""))"),4.0)</f>
        <v>4</v>
      </c>
      <c r="I157" s="131">
        <f t="shared" si="25"/>
        <v>0.07547169811</v>
      </c>
      <c r="J157" s="90" t="s">
        <v>1732</v>
      </c>
      <c r="L157" s="91"/>
      <c r="M157" s="91"/>
      <c r="N157" s="91"/>
      <c r="O157" s="91"/>
      <c r="P157" s="91"/>
      <c r="Q157" s="91"/>
      <c r="R157" s="91"/>
      <c r="S157" s="91"/>
      <c r="T157" s="91"/>
    </row>
    <row r="158" ht="15.75" customHeight="1">
      <c r="A158" s="239" t="s">
        <v>1733</v>
      </c>
      <c r="B158" s="127" t="s">
        <v>1734</v>
      </c>
      <c r="C158" s="127" t="s">
        <v>1437</v>
      </c>
      <c r="D158" s="128"/>
      <c r="E158" s="128"/>
      <c r="F158" s="128"/>
      <c r="G158" s="129" t="s">
        <v>1735</v>
      </c>
      <c r="H158" s="130">
        <f>IFERROR(__xludf.DUMMYFUNCTION("COUNTA(SPLIT(G158, "";""))"),11.0)</f>
        <v>11</v>
      </c>
      <c r="I158" s="131">
        <f t="shared" si="25"/>
        <v>0.2075471698</v>
      </c>
      <c r="J158" s="90" t="s">
        <v>1736</v>
      </c>
      <c r="L158" s="91"/>
      <c r="M158" s="91"/>
      <c r="N158" s="91"/>
      <c r="O158" s="91"/>
      <c r="P158" s="91"/>
      <c r="Q158" s="91"/>
      <c r="R158" s="91"/>
      <c r="S158" s="91"/>
      <c r="T158" s="91"/>
    </row>
    <row r="159" ht="15.75" customHeight="1">
      <c r="A159" s="181" t="s">
        <v>1737</v>
      </c>
      <c r="B159" s="127" t="s">
        <v>1738</v>
      </c>
      <c r="C159" s="127" t="s">
        <v>1437</v>
      </c>
      <c r="D159" s="149" t="s">
        <v>1645</v>
      </c>
      <c r="E159" s="149" t="s">
        <v>1598</v>
      </c>
      <c r="F159" s="149" t="s">
        <v>1598</v>
      </c>
      <c r="G159" s="129" t="s">
        <v>1739</v>
      </c>
      <c r="H159" s="130">
        <f>IFERROR(__xludf.DUMMYFUNCTION("COUNTA(SPLIT(G159, "";""))"),4.0)</f>
        <v>4</v>
      </c>
      <c r="I159" s="131">
        <f t="shared" si="25"/>
        <v>0.07547169811</v>
      </c>
      <c r="J159" s="90" t="s">
        <v>1740</v>
      </c>
      <c r="L159" s="91"/>
      <c r="M159" s="91"/>
      <c r="N159" s="91"/>
      <c r="O159" s="91"/>
      <c r="P159" s="91"/>
      <c r="Q159" s="91"/>
      <c r="R159" s="91"/>
      <c r="S159" s="91"/>
      <c r="T159" s="91"/>
    </row>
    <row r="160" ht="15.75" customHeight="1">
      <c r="A160" s="181" t="s">
        <v>1741</v>
      </c>
      <c r="B160" s="127" t="s">
        <v>1742</v>
      </c>
      <c r="C160" s="127" t="s">
        <v>1437</v>
      </c>
      <c r="D160" s="149" t="s">
        <v>1645</v>
      </c>
      <c r="E160" s="149" t="s">
        <v>1421</v>
      </c>
      <c r="F160" s="149" t="s">
        <v>1473</v>
      </c>
      <c r="G160" s="129" t="s">
        <v>1743</v>
      </c>
      <c r="H160" s="130">
        <f>IFERROR(__xludf.DUMMYFUNCTION("COUNTA(SPLIT(G160, "";""))"),4.0)</f>
        <v>4</v>
      </c>
      <c r="I160" s="131">
        <f t="shared" si="25"/>
        <v>0.07547169811</v>
      </c>
      <c r="J160" s="90" t="s">
        <v>1744</v>
      </c>
      <c r="L160" s="91"/>
      <c r="M160" s="91"/>
      <c r="N160" s="91"/>
      <c r="O160" s="91"/>
      <c r="P160" s="91"/>
      <c r="Q160" s="91"/>
      <c r="R160" s="91"/>
      <c r="S160" s="91"/>
      <c r="T160" s="91"/>
    </row>
    <row r="161" ht="15.75" customHeight="1">
      <c r="A161" s="181" t="s">
        <v>1745</v>
      </c>
      <c r="B161" s="127" t="s">
        <v>1746</v>
      </c>
      <c r="C161" s="127" t="s">
        <v>1420</v>
      </c>
      <c r="D161" s="149" t="s">
        <v>1645</v>
      </c>
      <c r="E161" s="149" t="s">
        <v>1598</v>
      </c>
      <c r="F161" s="149" t="s">
        <v>1598</v>
      </c>
      <c r="G161" s="129" t="s">
        <v>1747</v>
      </c>
      <c r="H161" s="130">
        <f>IFERROR(__xludf.DUMMYFUNCTION("COUNTA(SPLIT(G161, "";""))"),2.0)</f>
        <v>2</v>
      </c>
      <c r="I161" s="131">
        <f t="shared" si="25"/>
        <v>0.03773584906</v>
      </c>
      <c r="J161" s="90" t="s">
        <v>1748</v>
      </c>
      <c r="L161" s="91"/>
      <c r="M161" s="91"/>
      <c r="N161" s="91"/>
      <c r="O161" s="91"/>
      <c r="P161" s="91"/>
      <c r="Q161" s="91"/>
      <c r="R161" s="91"/>
      <c r="S161" s="91"/>
      <c r="T161" s="91"/>
    </row>
    <row r="162" ht="15.75" customHeight="1">
      <c r="A162" s="255" t="s">
        <v>1749</v>
      </c>
      <c r="B162" s="127" t="s">
        <v>1750</v>
      </c>
      <c r="C162" s="127" t="s">
        <v>1437</v>
      </c>
      <c r="D162" s="149" t="s">
        <v>1645</v>
      </c>
      <c r="E162" s="149" t="s">
        <v>1598</v>
      </c>
      <c r="F162" s="149" t="s">
        <v>1598</v>
      </c>
      <c r="G162" s="129" t="s">
        <v>1751</v>
      </c>
      <c r="H162" s="130">
        <f>IFERROR(__xludf.DUMMYFUNCTION("COUNTA(SPLIT(G162, "";""))"),3.0)</f>
        <v>3</v>
      </c>
      <c r="I162" s="131">
        <f t="shared" si="25"/>
        <v>0.05660377358</v>
      </c>
      <c r="J162" s="90" t="s">
        <v>1752</v>
      </c>
      <c r="L162" s="91"/>
      <c r="M162" s="91"/>
      <c r="N162" s="91"/>
      <c r="O162" s="91"/>
      <c r="P162" s="91"/>
      <c r="Q162" s="91"/>
      <c r="R162" s="91"/>
      <c r="S162" s="91"/>
      <c r="T162" s="91"/>
    </row>
    <row r="163" ht="15.75" customHeight="1">
      <c r="A163" s="181" t="s">
        <v>1753</v>
      </c>
      <c r="B163" s="148" t="s">
        <v>1754</v>
      </c>
      <c r="C163" s="148" t="s">
        <v>1420</v>
      </c>
      <c r="D163" s="149"/>
      <c r="E163" s="149"/>
      <c r="F163" s="149"/>
      <c r="G163" s="129">
        <v>116.0</v>
      </c>
      <c r="H163" s="130">
        <f>IFERROR(__xludf.DUMMYFUNCTION("COUNTA(SPLIT(G163, "";""))"),1.0)</f>
        <v>1</v>
      </c>
      <c r="I163" s="131">
        <f t="shared" si="25"/>
        <v>0.01886792453</v>
      </c>
      <c r="J163" s="90" t="s">
        <v>1551</v>
      </c>
      <c r="L163" s="91"/>
      <c r="M163" s="91"/>
      <c r="N163" s="91"/>
      <c r="O163" s="91"/>
      <c r="P163" s="91"/>
      <c r="Q163" s="91"/>
      <c r="R163" s="91"/>
      <c r="S163" s="91"/>
      <c r="T163" s="91"/>
    </row>
    <row r="164" ht="15.75" customHeight="1">
      <c r="A164" s="181" t="s">
        <v>1755</v>
      </c>
      <c r="B164" s="148" t="s">
        <v>1756</v>
      </c>
      <c r="C164" s="148" t="s">
        <v>1420</v>
      </c>
      <c r="D164" s="128"/>
      <c r="E164" s="149" t="s">
        <v>1598</v>
      </c>
      <c r="F164" s="149" t="s">
        <v>1598</v>
      </c>
      <c r="G164" s="129">
        <v>112.0</v>
      </c>
      <c r="H164" s="130">
        <f>IFERROR(__xludf.DUMMYFUNCTION("COUNTA(SPLIT(G164, "";""))"),1.0)</f>
        <v>1</v>
      </c>
      <c r="I164" s="131">
        <f t="shared" si="25"/>
        <v>0.01886792453</v>
      </c>
      <c r="J164" s="90" t="s">
        <v>1757</v>
      </c>
      <c r="L164" s="91"/>
      <c r="M164" s="91"/>
      <c r="N164" s="91"/>
      <c r="O164" s="91"/>
      <c r="P164" s="91"/>
      <c r="Q164" s="91"/>
      <c r="R164" s="91"/>
      <c r="S164" s="91"/>
      <c r="T164" s="91"/>
    </row>
    <row r="165" ht="15.75" customHeight="1">
      <c r="A165" s="181" t="s">
        <v>1758</v>
      </c>
      <c r="B165" s="127" t="s">
        <v>1759</v>
      </c>
      <c r="C165" s="127" t="s">
        <v>1437</v>
      </c>
      <c r="D165" s="128"/>
      <c r="E165" s="149" t="s">
        <v>1598</v>
      </c>
      <c r="F165" s="149" t="s">
        <v>1598</v>
      </c>
      <c r="G165" s="129" t="s">
        <v>1760</v>
      </c>
      <c r="H165" s="130">
        <f>IFERROR(__xludf.DUMMYFUNCTION("COUNTA(SPLIT(G165, "";""))"),3.0)</f>
        <v>3</v>
      </c>
      <c r="I165" s="131">
        <f t="shared" si="25"/>
        <v>0.05660377358</v>
      </c>
      <c r="J165" s="90" t="s">
        <v>1761</v>
      </c>
      <c r="L165" s="91"/>
      <c r="M165" s="91"/>
      <c r="N165" s="91"/>
      <c r="O165" s="91"/>
      <c r="P165" s="91"/>
      <c r="Q165" s="91"/>
      <c r="R165" s="91"/>
      <c r="S165" s="91"/>
      <c r="T165" s="91"/>
    </row>
    <row r="166" ht="15.75" customHeight="1">
      <c r="A166" s="181" t="s">
        <v>1762</v>
      </c>
      <c r="B166" s="127" t="s">
        <v>1763</v>
      </c>
      <c r="C166" s="127" t="s">
        <v>1420</v>
      </c>
      <c r="D166" s="128"/>
      <c r="E166" s="149" t="s">
        <v>1598</v>
      </c>
      <c r="F166" s="149" t="s">
        <v>1598</v>
      </c>
      <c r="G166" s="129" t="s">
        <v>1760</v>
      </c>
      <c r="H166" s="130">
        <f>IFERROR(__xludf.DUMMYFUNCTION("COUNTA(SPLIT(G166, "";""))"),3.0)</f>
        <v>3</v>
      </c>
      <c r="I166" s="131">
        <f t="shared" si="25"/>
        <v>0.05660377358</v>
      </c>
      <c r="J166" s="90" t="s">
        <v>1764</v>
      </c>
      <c r="L166" s="91"/>
      <c r="M166" s="91"/>
      <c r="N166" s="91"/>
      <c r="O166" s="91"/>
      <c r="P166" s="91"/>
      <c r="Q166" s="91"/>
      <c r="R166" s="91"/>
      <c r="S166" s="91"/>
      <c r="T166" s="91"/>
    </row>
    <row r="167" ht="15.75" customHeight="1">
      <c r="A167" s="181" t="s">
        <v>1765</v>
      </c>
      <c r="B167" s="148" t="s">
        <v>1754</v>
      </c>
      <c r="C167" s="148" t="s">
        <v>1437</v>
      </c>
      <c r="D167" s="149"/>
      <c r="E167" s="128"/>
      <c r="F167" s="128"/>
      <c r="G167" s="129">
        <v>149.0</v>
      </c>
      <c r="H167" s="130">
        <f>IFERROR(__xludf.DUMMYFUNCTION("COUNTA(SPLIT(G167, "";""))"),1.0)</f>
        <v>1</v>
      </c>
      <c r="I167" s="131">
        <f t="shared" si="25"/>
        <v>0.01886792453</v>
      </c>
      <c r="J167" s="90" t="s">
        <v>1612</v>
      </c>
      <c r="L167" s="91"/>
      <c r="M167" s="91"/>
      <c r="N167" s="91"/>
      <c r="O167" s="91"/>
      <c r="P167" s="91"/>
      <c r="Q167" s="91"/>
      <c r="R167" s="91"/>
      <c r="S167" s="91"/>
      <c r="T167" s="91"/>
    </row>
    <row r="168" ht="15.75" customHeight="1">
      <c r="A168" s="181" t="s">
        <v>1766</v>
      </c>
      <c r="B168" s="148" t="s">
        <v>531</v>
      </c>
      <c r="C168" s="148" t="s">
        <v>1437</v>
      </c>
      <c r="D168" s="149"/>
      <c r="E168" s="128"/>
      <c r="F168" s="128"/>
      <c r="G168" s="129" t="s">
        <v>1767</v>
      </c>
      <c r="H168" s="130">
        <f>IFERROR(__xludf.DUMMYFUNCTION("COUNTA(SPLIT(G168, "";""))"),7.0)</f>
        <v>7</v>
      </c>
      <c r="I168" s="131">
        <f t="shared" si="25"/>
        <v>0.1320754717</v>
      </c>
      <c r="J168" s="90" t="s">
        <v>1768</v>
      </c>
      <c r="L168" s="91"/>
      <c r="M168" s="91"/>
      <c r="N168" s="91"/>
      <c r="O168" s="91"/>
      <c r="P168" s="91"/>
      <c r="Q168" s="91"/>
      <c r="R168" s="91"/>
      <c r="S168" s="91"/>
      <c r="T168" s="91"/>
    </row>
    <row r="169" ht="15.75" customHeight="1">
      <c r="A169" s="181" t="s">
        <v>1769</v>
      </c>
      <c r="B169" s="127" t="s">
        <v>1770</v>
      </c>
      <c r="C169" s="127" t="s">
        <v>1420</v>
      </c>
      <c r="D169" s="128"/>
      <c r="E169" s="149" t="s">
        <v>1598</v>
      </c>
      <c r="F169" s="149" t="s">
        <v>1444</v>
      </c>
      <c r="G169" s="129" t="s">
        <v>1771</v>
      </c>
      <c r="H169" s="130">
        <f>IFERROR(__xludf.DUMMYFUNCTION("COUNTA(SPLIT(G169, "";""))"),2.0)</f>
        <v>2</v>
      </c>
      <c r="I169" s="131">
        <f t="shared" si="25"/>
        <v>0.03773584906</v>
      </c>
      <c r="J169" s="90" t="s">
        <v>1772</v>
      </c>
      <c r="L169" s="91"/>
      <c r="M169" s="91"/>
      <c r="N169" s="91"/>
      <c r="O169" s="91"/>
      <c r="P169" s="91"/>
      <c r="Q169" s="91"/>
      <c r="R169" s="91"/>
      <c r="S169" s="91"/>
      <c r="T169" s="91"/>
    </row>
    <row r="170" ht="15.75" customHeight="1">
      <c r="A170" s="181" t="s">
        <v>1773</v>
      </c>
      <c r="B170" s="148" t="s">
        <v>1774</v>
      </c>
      <c r="C170" s="148" t="s">
        <v>1437</v>
      </c>
      <c r="D170" s="149"/>
      <c r="E170" s="149" t="s">
        <v>1598</v>
      </c>
      <c r="F170" s="149" t="s">
        <v>1444</v>
      </c>
      <c r="G170" s="129" t="s">
        <v>1775</v>
      </c>
      <c r="H170" s="130">
        <f>IFERROR(__xludf.DUMMYFUNCTION("COUNTA(SPLIT(G170, "";""))"),2.0)</f>
        <v>2</v>
      </c>
      <c r="I170" s="131">
        <f t="shared" si="25"/>
        <v>0.03773584906</v>
      </c>
      <c r="J170" s="90" t="s">
        <v>1776</v>
      </c>
      <c r="L170" s="91"/>
      <c r="M170" s="91"/>
      <c r="N170" s="91"/>
      <c r="O170" s="91"/>
      <c r="P170" s="91"/>
      <c r="Q170" s="91"/>
      <c r="R170" s="91"/>
      <c r="S170" s="91"/>
      <c r="T170" s="91"/>
    </row>
    <row r="171" ht="15.75" customHeight="1">
      <c r="A171" s="181" t="s">
        <v>1777</v>
      </c>
      <c r="B171" s="148" t="s">
        <v>1778</v>
      </c>
      <c r="C171" s="148" t="s">
        <v>1437</v>
      </c>
      <c r="D171" s="149"/>
      <c r="E171" s="128"/>
      <c r="F171" s="128"/>
      <c r="G171" s="129">
        <v>116.0</v>
      </c>
      <c r="H171" s="130">
        <f>IFERROR(__xludf.DUMMYFUNCTION("COUNTA(SPLIT(G171, "";""))"),1.0)</f>
        <v>1</v>
      </c>
      <c r="I171" s="131">
        <f t="shared" si="25"/>
        <v>0.01886792453</v>
      </c>
      <c r="J171" s="166" t="s">
        <v>1779</v>
      </c>
      <c r="L171" s="91"/>
      <c r="M171" s="91"/>
      <c r="N171" s="91"/>
      <c r="O171" s="91"/>
      <c r="P171" s="91"/>
      <c r="Q171" s="91"/>
      <c r="R171" s="91"/>
      <c r="S171" s="91"/>
      <c r="T171" s="91"/>
    </row>
    <row r="172" ht="15.75" customHeight="1">
      <c r="A172" s="181" t="s">
        <v>1780</v>
      </c>
      <c r="B172" s="127" t="s">
        <v>1781</v>
      </c>
      <c r="C172" s="127" t="s">
        <v>1420</v>
      </c>
      <c r="D172" s="149" t="s">
        <v>1645</v>
      </c>
      <c r="E172" s="149" t="s">
        <v>1598</v>
      </c>
      <c r="F172" s="149" t="s">
        <v>1598</v>
      </c>
      <c r="G172" s="129" t="s">
        <v>1782</v>
      </c>
      <c r="H172" s="130">
        <f>IFERROR(__xludf.DUMMYFUNCTION("COUNTA(SPLIT(G172, "";""))"),37.0)</f>
        <v>37</v>
      </c>
      <c r="I172" s="131">
        <f t="shared" si="25"/>
        <v>0.6981132075</v>
      </c>
      <c r="J172" s="166" t="s">
        <v>1783</v>
      </c>
      <c r="L172" s="91"/>
      <c r="M172" s="91"/>
      <c r="N172" s="91"/>
      <c r="O172" s="91"/>
      <c r="P172" s="91"/>
      <c r="Q172" s="91"/>
      <c r="R172" s="91"/>
      <c r="S172" s="91"/>
      <c r="T172" s="91"/>
    </row>
    <row r="173" ht="15.75" customHeight="1">
      <c r="A173" s="181" t="s">
        <v>1784</v>
      </c>
      <c r="B173" s="127" t="s">
        <v>1785</v>
      </c>
      <c r="C173" s="127" t="s">
        <v>1437</v>
      </c>
      <c r="D173" s="128"/>
      <c r="E173" s="149" t="s">
        <v>1598</v>
      </c>
      <c r="F173" s="149" t="s">
        <v>1598</v>
      </c>
      <c r="G173" s="129">
        <v>23.0</v>
      </c>
      <c r="H173" s="130">
        <f>IFERROR(__xludf.DUMMYFUNCTION("COUNTA(SPLIT(G173, "";""))"),1.0)</f>
        <v>1</v>
      </c>
      <c r="I173" s="131">
        <f t="shared" si="25"/>
        <v>0.01886792453</v>
      </c>
      <c r="J173" s="90" t="s">
        <v>1786</v>
      </c>
      <c r="L173" s="91"/>
      <c r="M173" s="91"/>
      <c r="N173" s="91"/>
      <c r="O173" s="91"/>
      <c r="P173" s="91"/>
      <c r="Q173" s="91"/>
      <c r="R173" s="91"/>
      <c r="S173" s="91"/>
      <c r="T173" s="91"/>
    </row>
    <row r="174" ht="15.75" customHeight="1">
      <c r="A174" s="181" t="s">
        <v>1787</v>
      </c>
      <c r="B174" s="148" t="s">
        <v>1788</v>
      </c>
      <c r="C174" s="148" t="s">
        <v>1437</v>
      </c>
      <c r="D174" s="149"/>
      <c r="E174" s="149" t="s">
        <v>1598</v>
      </c>
      <c r="F174" s="149" t="s">
        <v>1598</v>
      </c>
      <c r="G174" s="129">
        <v>149.0</v>
      </c>
      <c r="H174" s="130">
        <f>IFERROR(__xludf.DUMMYFUNCTION("COUNTA(SPLIT(G174, "";""))"),1.0)</f>
        <v>1</v>
      </c>
      <c r="I174" s="131">
        <f t="shared" si="25"/>
        <v>0.01886792453</v>
      </c>
      <c r="J174" s="90" t="s">
        <v>1612</v>
      </c>
      <c r="L174" s="91"/>
      <c r="M174" s="91"/>
      <c r="N174" s="91"/>
      <c r="O174" s="91"/>
      <c r="P174" s="91"/>
      <c r="Q174" s="91"/>
      <c r="R174" s="91"/>
      <c r="S174" s="91"/>
      <c r="T174" s="91"/>
    </row>
    <row r="175" ht="15.75" customHeight="1">
      <c r="A175" s="239" t="s">
        <v>1789</v>
      </c>
      <c r="B175" s="127" t="s">
        <v>1790</v>
      </c>
      <c r="C175" s="127" t="s">
        <v>1791</v>
      </c>
      <c r="D175" s="128"/>
      <c r="E175" s="128"/>
      <c r="F175" s="128"/>
      <c r="G175" s="129">
        <v>12.0</v>
      </c>
      <c r="H175" s="130">
        <f>IFERROR(__xludf.DUMMYFUNCTION("COUNTA(SPLIT(G175, "";""))"),1.0)</f>
        <v>1</v>
      </c>
      <c r="I175" s="131">
        <f t="shared" si="25"/>
        <v>0.01886792453</v>
      </c>
      <c r="J175" s="90" t="s">
        <v>1792</v>
      </c>
      <c r="L175" s="91"/>
      <c r="M175" s="91"/>
      <c r="N175" s="91"/>
      <c r="O175" s="91"/>
      <c r="P175" s="91"/>
      <c r="Q175" s="91"/>
      <c r="R175" s="91"/>
      <c r="S175" s="91"/>
      <c r="T175" s="91"/>
    </row>
    <row r="176">
      <c r="A176" s="181" t="s">
        <v>1793</v>
      </c>
      <c r="B176" s="127" t="s">
        <v>1794</v>
      </c>
      <c r="C176" s="127" t="s">
        <v>1437</v>
      </c>
      <c r="D176" s="128"/>
      <c r="E176" s="149" t="s">
        <v>1598</v>
      </c>
      <c r="F176" s="149" t="s">
        <v>1438</v>
      </c>
      <c r="G176" s="129" t="s">
        <v>1795</v>
      </c>
      <c r="H176" s="130">
        <f>IFERROR(__xludf.DUMMYFUNCTION("COUNTA(SPLIT(G176, "";""))"),34.0)</f>
        <v>34</v>
      </c>
      <c r="I176" s="131">
        <f t="shared" si="25"/>
        <v>0.641509434</v>
      </c>
      <c r="J176" s="90" t="s">
        <v>1796</v>
      </c>
      <c r="L176" s="91"/>
      <c r="M176" s="91"/>
      <c r="N176" s="91"/>
      <c r="O176" s="91"/>
      <c r="P176" s="91"/>
      <c r="Q176" s="91"/>
      <c r="R176" s="91"/>
      <c r="S176" s="91"/>
      <c r="T176" s="91"/>
    </row>
    <row r="177" ht="15.75" customHeight="1">
      <c r="A177" s="181" t="s">
        <v>1797</v>
      </c>
      <c r="B177" s="127" t="s">
        <v>1798</v>
      </c>
      <c r="C177" s="127" t="s">
        <v>1437</v>
      </c>
      <c r="D177" s="128"/>
      <c r="E177" s="128"/>
      <c r="F177" s="128"/>
      <c r="G177" s="129">
        <v>23.0</v>
      </c>
      <c r="H177" s="130">
        <f>IFERROR(__xludf.DUMMYFUNCTION("COUNTA(SPLIT(G177, "";""))"),1.0)</f>
        <v>1</v>
      </c>
      <c r="I177" s="131">
        <f t="shared" si="25"/>
        <v>0.01886792453</v>
      </c>
      <c r="J177" s="90" t="s">
        <v>1786</v>
      </c>
      <c r="L177" s="91"/>
      <c r="M177" s="91"/>
      <c r="N177" s="91"/>
      <c r="O177" s="91"/>
      <c r="P177" s="91"/>
      <c r="Q177" s="91"/>
      <c r="R177" s="91"/>
      <c r="S177" s="91"/>
      <c r="T177" s="91"/>
    </row>
    <row r="178" ht="15.75" customHeight="1">
      <c r="A178" s="188" t="s">
        <v>1799</v>
      </c>
      <c r="B178" s="167" t="s">
        <v>1800</v>
      </c>
      <c r="C178" s="167" t="s">
        <v>1437</v>
      </c>
      <c r="D178" s="95"/>
      <c r="E178" s="94" t="s">
        <v>1598</v>
      </c>
      <c r="F178" s="94" t="s">
        <v>1598</v>
      </c>
      <c r="G178" s="96" t="s">
        <v>1801</v>
      </c>
      <c r="H178" s="97">
        <f>IFERROR(__xludf.DUMMYFUNCTION("COUNTA(SPLIT(G178, "";""))"),3.0)</f>
        <v>3</v>
      </c>
      <c r="I178" s="98">
        <f t="shared" si="25"/>
        <v>0.05660377358</v>
      </c>
      <c r="J178" s="99" t="s">
        <v>1802</v>
      </c>
      <c r="L178" s="91"/>
      <c r="M178" s="91"/>
      <c r="N178" s="91"/>
      <c r="O178" s="91"/>
      <c r="P178" s="91"/>
      <c r="Q178" s="91"/>
      <c r="R178" s="91"/>
      <c r="S178" s="91"/>
      <c r="T178" s="91"/>
    </row>
    <row r="179" ht="15.75" customHeight="1">
      <c r="A179" s="139" t="s">
        <v>1803</v>
      </c>
      <c r="B179" s="101" t="s">
        <v>531</v>
      </c>
      <c r="C179" s="101" t="s">
        <v>1437</v>
      </c>
      <c r="D179" s="102"/>
      <c r="E179" s="103"/>
      <c r="F179" s="103"/>
      <c r="G179" s="104" t="s">
        <v>1804</v>
      </c>
      <c r="H179" s="105">
        <f>IFERROR(__xludf.DUMMYFUNCTION("COUNTA(SPLIT(G179, "";""))"),8.0)</f>
        <v>8</v>
      </c>
      <c r="I179" s="106">
        <f t="shared" si="25"/>
        <v>0.1509433962</v>
      </c>
      <c r="J179" s="107" t="s">
        <v>1805</v>
      </c>
      <c r="L179" s="91"/>
      <c r="M179" s="91"/>
      <c r="N179" s="91"/>
      <c r="O179" s="91"/>
      <c r="P179" s="91"/>
      <c r="Q179" s="91"/>
      <c r="R179" s="91"/>
      <c r="S179" s="91"/>
      <c r="T179" s="91"/>
    </row>
    <row r="180" ht="15.75" customHeight="1">
      <c r="A180" s="256" t="s">
        <v>1806</v>
      </c>
      <c r="B180" s="169"/>
      <c r="C180" s="169"/>
      <c r="D180" s="169"/>
      <c r="E180" s="169"/>
      <c r="F180" s="169"/>
      <c r="G180" s="170"/>
      <c r="H180" s="171"/>
      <c r="I180" s="172"/>
      <c r="J180" s="173"/>
    </row>
    <row r="181" ht="15.75" customHeight="1">
      <c r="A181" s="126" t="s">
        <v>1807</v>
      </c>
      <c r="B181" s="127" t="s">
        <v>1808</v>
      </c>
      <c r="C181" s="127" t="s">
        <v>1420</v>
      </c>
      <c r="D181" s="128"/>
      <c r="E181" s="128"/>
      <c r="F181" s="128"/>
      <c r="G181" s="129" t="s">
        <v>1809</v>
      </c>
      <c r="H181" s="130">
        <f>IFERROR(__xludf.DUMMYFUNCTION("COUNTA(SPLIT(G181, "";""))"),5.0)</f>
        <v>5</v>
      </c>
      <c r="I181" s="131">
        <f t="shared" ref="I181:I183" si="26">H181/53</f>
        <v>0.09433962264</v>
      </c>
      <c r="J181" s="90" t="s">
        <v>1810</v>
      </c>
    </row>
    <row r="182" ht="15.75" customHeight="1">
      <c r="A182" s="181" t="s">
        <v>1811</v>
      </c>
      <c r="B182" s="127" t="s">
        <v>1812</v>
      </c>
      <c r="C182" s="127" t="s">
        <v>1420</v>
      </c>
      <c r="D182" s="128"/>
      <c r="E182" s="149" t="s">
        <v>1421</v>
      </c>
      <c r="F182" s="149" t="s">
        <v>1421</v>
      </c>
      <c r="G182" s="129">
        <v>22.0</v>
      </c>
      <c r="H182" s="130">
        <f>IFERROR(__xludf.DUMMYFUNCTION("COUNTA(SPLIT(G182, "";""))"),1.0)</f>
        <v>1</v>
      </c>
      <c r="I182" s="131">
        <f t="shared" si="26"/>
        <v>0.01886792453</v>
      </c>
      <c r="J182" s="90" t="s">
        <v>1508</v>
      </c>
    </row>
    <row r="183" ht="48.75" customHeight="1">
      <c r="A183" s="181" t="s">
        <v>1813</v>
      </c>
      <c r="B183" s="127" t="s">
        <v>1814</v>
      </c>
      <c r="C183" s="127" t="s">
        <v>1420</v>
      </c>
      <c r="D183" s="149" t="s">
        <v>1645</v>
      </c>
      <c r="E183" s="128"/>
      <c r="F183" s="128"/>
      <c r="G183" s="129" t="s">
        <v>1815</v>
      </c>
      <c r="H183" s="130">
        <f>IFERROR(__xludf.DUMMYFUNCTION("COUNTA(SPLIT(G183, "";""))"),2.0)</f>
        <v>2</v>
      </c>
      <c r="I183" s="131">
        <f t="shared" si="26"/>
        <v>0.03773584906</v>
      </c>
      <c r="J183" s="90" t="s">
        <v>1816</v>
      </c>
    </row>
    <row r="184" ht="15.75" customHeight="1">
      <c r="A184" s="182" t="s">
        <v>1817</v>
      </c>
      <c r="B184" s="151"/>
      <c r="C184" s="151"/>
      <c r="D184" s="151"/>
      <c r="E184" s="151"/>
      <c r="F184" s="151"/>
      <c r="G184" s="152"/>
      <c r="H184" s="153"/>
      <c r="I184" s="154"/>
      <c r="J184" s="155"/>
    </row>
    <row r="185" ht="15.75" customHeight="1">
      <c r="A185" s="100" t="s">
        <v>1818</v>
      </c>
      <c r="B185" s="101" t="s">
        <v>1808</v>
      </c>
      <c r="C185" s="101" t="s">
        <v>1461</v>
      </c>
      <c r="D185" s="102"/>
      <c r="E185" s="103"/>
      <c r="F185" s="103"/>
      <c r="G185" s="104" t="s">
        <v>1641</v>
      </c>
      <c r="H185" s="105">
        <f>IFERROR(__xludf.DUMMYFUNCTION("COUNTA(SPLIT(G185, "";""))"),3.0)</f>
        <v>3</v>
      </c>
      <c r="I185" s="106">
        <f t="shared" ref="I185:I190" si="27">H185/53</f>
        <v>0.05660377358</v>
      </c>
      <c r="J185" s="107" t="s">
        <v>1819</v>
      </c>
    </row>
    <row r="186" ht="15.75" customHeight="1">
      <c r="A186" s="139" t="s">
        <v>1820</v>
      </c>
      <c r="B186" s="240" t="s">
        <v>1821</v>
      </c>
      <c r="C186" s="101" t="s">
        <v>1437</v>
      </c>
      <c r="D186" s="102"/>
      <c r="E186" s="103"/>
      <c r="F186" s="103"/>
      <c r="G186" s="104" t="s">
        <v>1822</v>
      </c>
      <c r="H186" s="105">
        <f>IFERROR(__xludf.DUMMYFUNCTION("COUNTA(SPLIT(G186, "";""))"),6.0)</f>
        <v>6</v>
      </c>
      <c r="I186" s="106">
        <f t="shared" si="27"/>
        <v>0.1132075472</v>
      </c>
      <c r="J186" s="107" t="s">
        <v>1823</v>
      </c>
    </row>
    <row r="187" ht="15.75" customHeight="1">
      <c r="A187" s="165" t="s">
        <v>1824</v>
      </c>
      <c r="B187" s="85" t="s">
        <v>1821</v>
      </c>
      <c r="C187" s="85" t="s">
        <v>1437</v>
      </c>
      <c r="D187" s="87"/>
      <c r="E187" s="123" t="s">
        <v>1598</v>
      </c>
      <c r="F187" s="123"/>
      <c r="G187" s="84" t="s">
        <v>1825</v>
      </c>
      <c r="H187" s="88">
        <f>IFERROR(__xludf.DUMMYFUNCTION("COUNTA(SPLIT(G187, "";""))"),6.0)</f>
        <v>6</v>
      </c>
      <c r="I187" s="89">
        <f t="shared" si="27"/>
        <v>0.1132075472</v>
      </c>
      <c r="J187" s="124" t="s">
        <v>1826</v>
      </c>
    </row>
    <row r="188" ht="15.75" customHeight="1">
      <c r="A188" s="165" t="s">
        <v>1827</v>
      </c>
      <c r="B188" s="86" t="s">
        <v>1828</v>
      </c>
      <c r="C188" s="86" t="s">
        <v>1437</v>
      </c>
      <c r="D188" s="123"/>
      <c r="E188" s="123" t="s">
        <v>1598</v>
      </c>
      <c r="F188" s="123" t="s">
        <v>1598</v>
      </c>
      <c r="G188" s="84">
        <v>110.0</v>
      </c>
      <c r="H188" s="88">
        <f>IFERROR(__xludf.DUMMYFUNCTION("COUNTA(SPLIT(G188, "";""))"),1.0)</f>
        <v>1</v>
      </c>
      <c r="I188" s="89">
        <f t="shared" si="27"/>
        <v>0.01886792453</v>
      </c>
      <c r="J188" s="124" t="s">
        <v>1452</v>
      </c>
    </row>
    <row r="189" ht="15.75" customHeight="1">
      <c r="A189" s="181" t="s">
        <v>1829</v>
      </c>
      <c r="B189" s="127" t="s">
        <v>1830</v>
      </c>
      <c r="C189" s="127" t="s">
        <v>1420</v>
      </c>
      <c r="D189" s="128"/>
      <c r="E189" s="149" t="s">
        <v>1598</v>
      </c>
      <c r="F189" s="149" t="s">
        <v>1598</v>
      </c>
      <c r="G189" s="129">
        <v>24.0</v>
      </c>
      <c r="H189" s="130">
        <f>IFERROR(__xludf.DUMMYFUNCTION("COUNTA(SPLIT(G189, "";""))"),1.0)</f>
        <v>1</v>
      </c>
      <c r="I189" s="131">
        <f t="shared" si="27"/>
        <v>0.01886792453</v>
      </c>
      <c r="J189" s="90" t="s">
        <v>1434</v>
      </c>
    </row>
    <row r="190" ht="15.75" customHeight="1">
      <c r="A190" s="181" t="s">
        <v>1831</v>
      </c>
      <c r="B190" s="127" t="s">
        <v>1832</v>
      </c>
      <c r="C190" s="127" t="s">
        <v>1420</v>
      </c>
      <c r="D190" s="128"/>
      <c r="E190" s="149" t="s">
        <v>1598</v>
      </c>
      <c r="F190" s="149" t="s">
        <v>1444</v>
      </c>
      <c r="G190" s="129" t="s">
        <v>1833</v>
      </c>
      <c r="H190" s="130">
        <f>IFERROR(__xludf.DUMMYFUNCTION("COUNTA(SPLIT(G190, "";""))"),2.0)</f>
        <v>2</v>
      </c>
      <c r="I190" s="131">
        <f t="shared" si="27"/>
        <v>0.03773584906</v>
      </c>
      <c r="J190" s="90" t="s">
        <v>1834</v>
      </c>
    </row>
    <row r="191" ht="15.75" customHeight="1">
      <c r="A191" s="257" t="s">
        <v>1835</v>
      </c>
      <c r="B191" s="258"/>
      <c r="C191" s="258"/>
      <c r="D191" s="258"/>
      <c r="E191" s="258"/>
      <c r="F191" s="258"/>
      <c r="G191" s="259"/>
      <c r="H191" s="260"/>
      <c r="I191" s="261"/>
      <c r="J191" s="259"/>
    </row>
    <row r="192" ht="15.75" customHeight="1">
      <c r="A192" s="262" t="s">
        <v>1836</v>
      </c>
      <c r="B192" s="101" t="s">
        <v>531</v>
      </c>
      <c r="C192" s="101" t="s">
        <v>1437</v>
      </c>
      <c r="D192" s="102"/>
      <c r="E192" s="103"/>
      <c r="F192" s="103"/>
      <c r="G192" s="104">
        <v>364.0</v>
      </c>
      <c r="H192" s="105">
        <f>IFERROR(__xludf.DUMMYFUNCTION("COUNTA(SPLIT(G192, "";""))"),1.0)</f>
        <v>1</v>
      </c>
      <c r="I192" s="106">
        <f>H192/53</f>
        <v>0.01886792453</v>
      </c>
      <c r="J192" s="107" t="s">
        <v>1654</v>
      </c>
    </row>
    <row r="193" ht="15.75" customHeight="1">
      <c r="A193" s="182" t="s">
        <v>1837</v>
      </c>
      <c r="B193" s="151"/>
      <c r="C193" s="151"/>
      <c r="D193" s="151"/>
      <c r="E193" s="151"/>
      <c r="F193" s="151"/>
      <c r="G193" s="152"/>
      <c r="H193" s="153"/>
      <c r="I193" s="154"/>
      <c r="J193" s="155"/>
    </row>
    <row r="194" ht="15.75" customHeight="1">
      <c r="A194" s="139" t="s">
        <v>1838</v>
      </c>
      <c r="B194" s="101" t="s">
        <v>531</v>
      </c>
      <c r="C194" s="101" t="s">
        <v>1405</v>
      </c>
      <c r="D194" s="102"/>
      <c r="E194" s="103"/>
      <c r="F194" s="103"/>
      <c r="G194" s="104" t="s">
        <v>1839</v>
      </c>
      <c r="H194" s="105">
        <f>IFERROR(__xludf.DUMMYFUNCTION("COUNTA(SPLIT(G194, "";""))"),3.0)</f>
        <v>3</v>
      </c>
      <c r="I194" s="106">
        <f t="shared" ref="I194:I195" si="28">H194/53</f>
        <v>0.05660377358</v>
      </c>
      <c r="J194" s="107" t="s">
        <v>1840</v>
      </c>
    </row>
    <row r="195" ht="15.75" customHeight="1">
      <c r="A195" s="165" t="s">
        <v>1841</v>
      </c>
      <c r="B195" s="85" t="s">
        <v>1842</v>
      </c>
      <c r="C195" s="85" t="s">
        <v>1437</v>
      </c>
      <c r="D195" s="87"/>
      <c r="E195" s="123" t="s">
        <v>1598</v>
      </c>
      <c r="F195" s="123" t="s">
        <v>1598</v>
      </c>
      <c r="G195" s="84" t="s">
        <v>1843</v>
      </c>
      <c r="H195" s="88">
        <f>IFERROR(__xludf.DUMMYFUNCTION("COUNTA(SPLIT(G195, "";""))"),7.0)</f>
        <v>7</v>
      </c>
      <c r="I195" s="89">
        <f t="shared" si="28"/>
        <v>0.1320754717</v>
      </c>
      <c r="J195" s="124" t="s">
        <v>1844</v>
      </c>
    </row>
    <row r="196" ht="15.75" customHeight="1">
      <c r="A196" s="156" t="s">
        <v>1845</v>
      </c>
      <c r="B196" s="157"/>
      <c r="C196" s="157"/>
      <c r="D196" s="158"/>
      <c r="E196" s="158"/>
      <c r="F196" s="158"/>
      <c r="G196" s="159"/>
      <c r="H196" s="160"/>
      <c r="I196" s="161"/>
      <c r="J196" s="162"/>
      <c r="L196" s="115"/>
      <c r="M196" s="115"/>
      <c r="N196" s="115"/>
      <c r="O196" s="115"/>
      <c r="P196" s="115"/>
      <c r="Q196" s="115"/>
      <c r="R196" s="115"/>
      <c r="S196" s="115"/>
      <c r="T196" s="115"/>
    </row>
    <row r="197" ht="15.75" customHeight="1">
      <c r="A197" s="126" t="s">
        <v>1846</v>
      </c>
      <c r="B197" s="127" t="s">
        <v>1808</v>
      </c>
      <c r="C197" s="127" t="s">
        <v>1420</v>
      </c>
      <c r="D197" s="128"/>
      <c r="E197" s="128"/>
      <c r="F197" s="128"/>
      <c r="G197" s="129">
        <v>15.0</v>
      </c>
      <c r="H197" s="130">
        <f>IFERROR(__xludf.DUMMYFUNCTION("COUNTA(SPLIT(G197, "";""))"),1.0)</f>
        <v>1</v>
      </c>
      <c r="I197" s="131">
        <f>H197/53</f>
        <v>0.01886792453</v>
      </c>
      <c r="J197" s="90" t="s">
        <v>1580</v>
      </c>
      <c r="L197" s="91"/>
      <c r="M197" s="91"/>
      <c r="N197" s="91"/>
      <c r="O197" s="91"/>
      <c r="P197" s="91"/>
      <c r="Q197" s="91"/>
      <c r="R197" s="91"/>
      <c r="S197" s="91"/>
      <c r="T197" s="91"/>
    </row>
    <row r="198" ht="15.75" customHeight="1">
      <c r="A198" s="116" t="s">
        <v>1847</v>
      </c>
      <c r="B198" s="117"/>
      <c r="C198" s="117"/>
      <c r="D198" s="117"/>
      <c r="E198" s="117"/>
      <c r="F198" s="117"/>
      <c r="G198" s="118"/>
      <c r="H198" s="119"/>
      <c r="I198" s="120"/>
      <c r="J198" s="121"/>
      <c r="L198" s="91"/>
      <c r="M198" s="91"/>
      <c r="N198" s="91"/>
      <c r="O198" s="91"/>
      <c r="P198" s="91"/>
      <c r="Q198" s="91"/>
      <c r="R198" s="91"/>
      <c r="S198" s="91"/>
      <c r="T198" s="91"/>
    </row>
    <row r="199" ht="15.75" customHeight="1">
      <c r="A199" s="263" t="s">
        <v>1848</v>
      </c>
      <c r="B199" s="127" t="s">
        <v>1808</v>
      </c>
      <c r="C199" s="264" t="s">
        <v>1420</v>
      </c>
      <c r="D199" s="265"/>
      <c r="E199" s="266"/>
      <c r="F199" s="266"/>
      <c r="G199" s="267">
        <v>106.0</v>
      </c>
      <c r="H199" s="268">
        <f>IFERROR(__xludf.DUMMYFUNCTION("COUNTA(SPLIT(G199, "";""))"),1.0)</f>
        <v>1</v>
      </c>
      <c r="I199" s="269">
        <f>H199/53</f>
        <v>0.01886792453</v>
      </c>
      <c r="J199" s="270" t="s">
        <v>1575</v>
      </c>
      <c r="L199" s="91"/>
      <c r="M199" s="91"/>
      <c r="N199" s="91"/>
      <c r="O199" s="91"/>
      <c r="P199" s="91"/>
      <c r="Q199" s="91"/>
      <c r="R199" s="91"/>
      <c r="S199" s="91"/>
      <c r="T199" s="91"/>
    </row>
    <row r="200" ht="15.75" customHeight="1">
      <c r="A200" s="116" t="s">
        <v>1849</v>
      </c>
      <c r="B200" s="117"/>
      <c r="C200" s="117"/>
      <c r="D200" s="117"/>
      <c r="E200" s="117"/>
      <c r="F200" s="117"/>
      <c r="G200" s="118"/>
      <c r="H200" s="119"/>
      <c r="I200" s="120"/>
      <c r="J200" s="121"/>
      <c r="L200" s="91"/>
      <c r="M200" s="91"/>
      <c r="N200" s="91"/>
      <c r="O200" s="91"/>
      <c r="P200" s="91"/>
      <c r="Q200" s="91"/>
      <c r="R200" s="91"/>
      <c r="S200" s="91"/>
      <c r="T200" s="91"/>
    </row>
    <row r="201" ht="15.75" customHeight="1">
      <c r="A201" s="263" t="s">
        <v>1850</v>
      </c>
      <c r="B201" s="148" t="s">
        <v>531</v>
      </c>
      <c r="C201" s="264" t="s">
        <v>1437</v>
      </c>
      <c r="D201" s="265" t="s">
        <v>1645</v>
      </c>
      <c r="E201" s="266"/>
      <c r="F201" s="266"/>
      <c r="G201" s="267">
        <v>149.0</v>
      </c>
      <c r="H201" s="268">
        <f>IFERROR(__xludf.DUMMYFUNCTION("COUNTA(SPLIT(G201, "";""))"),1.0)</f>
        <v>1</v>
      </c>
      <c r="I201" s="269">
        <f>H201/53</f>
        <v>0.01886792453</v>
      </c>
      <c r="J201" s="270" t="s">
        <v>1612</v>
      </c>
      <c r="L201" s="91"/>
      <c r="M201" s="91"/>
      <c r="N201" s="91"/>
      <c r="O201" s="91"/>
      <c r="P201" s="91"/>
      <c r="Q201" s="91"/>
      <c r="R201" s="91"/>
      <c r="S201" s="91"/>
      <c r="T201" s="91"/>
    </row>
    <row r="202" ht="15.75" customHeight="1">
      <c r="A202" s="156" t="s">
        <v>1851</v>
      </c>
      <c r="B202" s="157"/>
      <c r="C202" s="157"/>
      <c r="D202" s="158"/>
      <c r="E202" s="158"/>
      <c r="F202" s="158"/>
      <c r="G202" s="159"/>
      <c r="H202" s="160"/>
      <c r="I202" s="161"/>
      <c r="J202" s="162"/>
      <c r="L202" s="115"/>
      <c r="M202" s="115"/>
      <c r="N202" s="115"/>
      <c r="O202" s="115"/>
      <c r="P202" s="115"/>
      <c r="Q202" s="115"/>
      <c r="R202" s="115"/>
      <c r="S202" s="115"/>
      <c r="T202" s="115"/>
    </row>
    <row r="203" ht="15.75" customHeight="1">
      <c r="A203" s="126" t="s">
        <v>1852</v>
      </c>
      <c r="B203" s="148" t="s">
        <v>531</v>
      </c>
      <c r="C203" s="148" t="s">
        <v>1405</v>
      </c>
      <c r="D203" s="149"/>
      <c r="E203" s="128"/>
      <c r="F203" s="128"/>
      <c r="G203" s="129" t="s">
        <v>1853</v>
      </c>
      <c r="H203" s="130">
        <f>IFERROR(__xludf.DUMMYFUNCTION("COUNTA(SPLIT(G203, "";""))"),6.0)</f>
        <v>6</v>
      </c>
      <c r="I203" s="131">
        <f>H203/53</f>
        <v>0.1132075472</v>
      </c>
      <c r="J203" s="90" t="s">
        <v>1854</v>
      </c>
    </row>
    <row r="204" ht="15.75" customHeight="1">
      <c r="A204" s="116" t="s">
        <v>1855</v>
      </c>
      <c r="B204" s="117"/>
      <c r="C204" s="117"/>
      <c r="D204" s="117"/>
      <c r="E204" s="117"/>
      <c r="F204" s="117"/>
      <c r="G204" s="118"/>
      <c r="H204" s="119"/>
      <c r="I204" s="120"/>
      <c r="J204" s="121"/>
      <c r="L204" s="91"/>
      <c r="M204" s="91"/>
      <c r="N204" s="91"/>
      <c r="O204" s="91"/>
      <c r="P204" s="91"/>
      <c r="Q204" s="91"/>
      <c r="R204" s="91"/>
      <c r="S204" s="91"/>
      <c r="T204" s="91"/>
    </row>
    <row r="205" ht="15.75" customHeight="1">
      <c r="A205" s="126" t="s">
        <v>1856</v>
      </c>
      <c r="B205" s="127" t="s">
        <v>1808</v>
      </c>
      <c r="C205" s="127" t="s">
        <v>1420</v>
      </c>
      <c r="D205" s="128"/>
      <c r="E205" s="128"/>
      <c r="F205" s="128"/>
      <c r="G205" s="129" t="s">
        <v>1857</v>
      </c>
      <c r="H205" s="130">
        <f>IFERROR(__xludf.DUMMYFUNCTION("COUNTA(SPLIT(G205, "";""))"),30.0)</f>
        <v>30</v>
      </c>
      <c r="I205" s="131">
        <f t="shared" ref="I205:I214" si="29">H205/53</f>
        <v>0.5660377358</v>
      </c>
      <c r="J205" s="90" t="s">
        <v>1858</v>
      </c>
    </row>
    <row r="206" ht="15.75" customHeight="1">
      <c r="A206" s="181" t="s">
        <v>1859</v>
      </c>
      <c r="B206" s="127" t="s">
        <v>1860</v>
      </c>
      <c r="C206" s="127" t="s">
        <v>1420</v>
      </c>
      <c r="D206" s="149" t="s">
        <v>1645</v>
      </c>
      <c r="E206" s="149"/>
      <c r="F206" s="149" t="s">
        <v>1598</v>
      </c>
      <c r="G206" s="129" t="s">
        <v>1861</v>
      </c>
      <c r="H206" s="130">
        <f>IFERROR(__xludf.DUMMYFUNCTION("COUNTA(SPLIT(G206, "";""))"),2.0)</f>
        <v>2</v>
      </c>
      <c r="I206" s="131">
        <f t="shared" si="29"/>
        <v>0.03773584906</v>
      </c>
      <c r="J206" s="90" t="s">
        <v>1862</v>
      </c>
    </row>
    <row r="207" ht="15.75" customHeight="1">
      <c r="A207" s="126" t="s">
        <v>1863</v>
      </c>
      <c r="B207" s="148" t="s">
        <v>1864</v>
      </c>
      <c r="C207" s="148" t="s">
        <v>1437</v>
      </c>
      <c r="D207" s="149"/>
      <c r="E207" s="149" t="s">
        <v>1598</v>
      </c>
      <c r="F207" s="149" t="s">
        <v>1598</v>
      </c>
      <c r="G207" s="129">
        <v>110.0</v>
      </c>
      <c r="H207" s="130">
        <f>IFERROR(__xludf.DUMMYFUNCTION("COUNTA(SPLIT(G207, "";""))"),1.0)</f>
        <v>1</v>
      </c>
      <c r="I207" s="131">
        <f t="shared" si="29"/>
        <v>0.01886792453</v>
      </c>
      <c r="J207" s="90" t="s">
        <v>1696</v>
      </c>
    </row>
    <row r="208" ht="15.75" customHeight="1">
      <c r="A208" s="241" t="s">
        <v>1865</v>
      </c>
      <c r="B208" s="127" t="s">
        <v>1866</v>
      </c>
      <c r="C208" s="127" t="s">
        <v>1420</v>
      </c>
      <c r="D208" s="128"/>
      <c r="E208" s="149"/>
      <c r="F208" s="149" t="s">
        <v>1598</v>
      </c>
      <c r="G208" s="129">
        <v>15.0</v>
      </c>
      <c r="H208" s="130">
        <f>IFERROR(__xludf.DUMMYFUNCTION("COUNTA(SPLIT(G208, "";""))"),1.0)</f>
        <v>1</v>
      </c>
      <c r="I208" s="131">
        <f t="shared" si="29"/>
        <v>0.01886792453</v>
      </c>
      <c r="J208" s="90" t="s">
        <v>1580</v>
      </c>
    </row>
    <row r="209" ht="15.75" customHeight="1">
      <c r="A209" s="181" t="s">
        <v>1867</v>
      </c>
      <c r="B209" s="127" t="s">
        <v>1868</v>
      </c>
      <c r="C209" s="127" t="s">
        <v>1791</v>
      </c>
      <c r="D209" s="128"/>
      <c r="E209" s="128"/>
      <c r="F209" s="128"/>
      <c r="G209" s="129" t="s">
        <v>1869</v>
      </c>
      <c r="H209" s="130">
        <f>IFERROR(__xludf.DUMMYFUNCTION("COUNTA(SPLIT(G209, "";""))"),15.0)</f>
        <v>15</v>
      </c>
      <c r="I209" s="131">
        <f t="shared" si="29"/>
        <v>0.2830188679</v>
      </c>
      <c r="J209" s="90" t="s">
        <v>1870</v>
      </c>
    </row>
    <row r="210" ht="15.75" customHeight="1">
      <c r="A210" s="181" t="s">
        <v>1871</v>
      </c>
      <c r="B210" s="127" t="s">
        <v>1872</v>
      </c>
      <c r="C210" s="127" t="s">
        <v>1791</v>
      </c>
      <c r="D210" s="128"/>
      <c r="E210" s="149"/>
      <c r="F210" s="149" t="s">
        <v>1438</v>
      </c>
      <c r="G210" s="129" t="s">
        <v>1873</v>
      </c>
      <c r="H210" s="130">
        <f>IFERROR(__xludf.DUMMYFUNCTION("COUNTA(SPLIT(G210, "";""))"),8.0)</f>
        <v>8</v>
      </c>
      <c r="I210" s="131">
        <f t="shared" si="29"/>
        <v>0.1509433962</v>
      </c>
      <c r="J210" s="166" t="s">
        <v>1874</v>
      </c>
    </row>
    <row r="211" ht="15.75" customHeight="1">
      <c r="A211" s="181" t="s">
        <v>1875</v>
      </c>
      <c r="B211" s="127" t="s">
        <v>1876</v>
      </c>
      <c r="C211" s="127" t="s">
        <v>1791</v>
      </c>
      <c r="D211" s="128"/>
      <c r="E211" s="149" t="s">
        <v>1598</v>
      </c>
      <c r="F211" s="149" t="s">
        <v>1598</v>
      </c>
      <c r="G211" s="129" t="s">
        <v>1877</v>
      </c>
      <c r="H211" s="130">
        <f>IFERROR(__xludf.DUMMYFUNCTION("COUNTA(SPLIT(G211, "";""))"),5.0)</f>
        <v>5</v>
      </c>
      <c r="I211" s="131">
        <f t="shared" si="29"/>
        <v>0.09433962264</v>
      </c>
      <c r="J211" s="90" t="s">
        <v>1878</v>
      </c>
    </row>
    <row r="212" ht="15.75" customHeight="1">
      <c r="A212" s="181" t="s">
        <v>1879</v>
      </c>
      <c r="B212" s="148" t="s">
        <v>1868</v>
      </c>
      <c r="C212" s="148" t="s">
        <v>1461</v>
      </c>
      <c r="D212" s="149"/>
      <c r="E212" s="128"/>
      <c r="F212" s="149" t="s">
        <v>1422</v>
      </c>
      <c r="G212" s="129">
        <v>172.0</v>
      </c>
      <c r="H212" s="130">
        <f>IFERROR(__xludf.DUMMYFUNCTION("COUNTA(SPLIT(G212, "";""))"),1.0)</f>
        <v>1</v>
      </c>
      <c r="I212" s="131">
        <f t="shared" si="29"/>
        <v>0.01886792453</v>
      </c>
      <c r="J212" s="90" t="s">
        <v>1880</v>
      </c>
    </row>
    <row r="213" ht="15.75" customHeight="1">
      <c r="A213" s="181" t="s">
        <v>1881</v>
      </c>
      <c r="B213" s="148" t="s">
        <v>1808</v>
      </c>
      <c r="C213" s="148" t="s">
        <v>1461</v>
      </c>
      <c r="D213" s="149"/>
      <c r="E213" s="128"/>
      <c r="F213" s="128"/>
      <c r="G213" s="129" t="s">
        <v>1882</v>
      </c>
      <c r="H213" s="130">
        <f>IFERROR(__xludf.DUMMYFUNCTION("COUNTA(SPLIT(G213, "";""))"),2.0)</f>
        <v>2</v>
      </c>
      <c r="I213" s="131">
        <f t="shared" si="29"/>
        <v>0.03773584906</v>
      </c>
      <c r="J213" s="90" t="s">
        <v>1883</v>
      </c>
    </row>
    <row r="214" ht="15.75" customHeight="1">
      <c r="A214" s="181" t="s">
        <v>1884</v>
      </c>
      <c r="B214" s="127" t="s">
        <v>1885</v>
      </c>
      <c r="C214" s="127" t="s">
        <v>1420</v>
      </c>
      <c r="D214" s="128"/>
      <c r="E214" s="149" t="s">
        <v>1598</v>
      </c>
      <c r="F214" s="149" t="s">
        <v>1473</v>
      </c>
      <c r="G214" s="129">
        <v>27.0</v>
      </c>
      <c r="H214" s="130">
        <f>IFERROR(__xludf.DUMMYFUNCTION("COUNTA(SPLIT(G214, "";""))"),1.0)</f>
        <v>1</v>
      </c>
      <c r="I214" s="131">
        <f t="shared" si="29"/>
        <v>0.01886792453</v>
      </c>
      <c r="J214" s="90" t="s">
        <v>1526</v>
      </c>
    </row>
    <row r="215" ht="15.75" customHeight="1">
      <c r="A215" s="271" t="s">
        <v>1886</v>
      </c>
      <c r="B215" s="272"/>
      <c r="C215" s="272"/>
      <c r="D215" s="272"/>
      <c r="E215" s="272"/>
      <c r="F215" s="272"/>
      <c r="G215" s="273"/>
      <c r="H215" s="274"/>
      <c r="I215" s="275"/>
      <c r="J215" s="273"/>
    </row>
    <row r="216" ht="15.75" customHeight="1">
      <c r="A216" s="181" t="s">
        <v>1887</v>
      </c>
      <c r="B216" s="148" t="s">
        <v>531</v>
      </c>
      <c r="C216" s="148" t="s">
        <v>1583</v>
      </c>
      <c r="D216" s="149"/>
      <c r="E216" s="128"/>
      <c r="F216" s="128"/>
      <c r="G216" s="129" t="s">
        <v>1626</v>
      </c>
      <c r="H216" s="130">
        <f>IFERROR(__xludf.DUMMYFUNCTION("COUNTA(SPLIT(G216, "";""))"),2.0)</f>
        <v>2</v>
      </c>
      <c r="I216" s="131">
        <f>H216/53</f>
        <v>0.03773584906</v>
      </c>
      <c r="J216" s="90" t="s">
        <v>1627</v>
      </c>
    </row>
    <row r="217" ht="15.75" customHeight="1">
      <c r="A217" s="271" t="s">
        <v>1888</v>
      </c>
      <c r="B217" s="272"/>
      <c r="C217" s="272"/>
      <c r="D217" s="272"/>
      <c r="E217" s="272"/>
      <c r="F217" s="272"/>
      <c r="G217" s="273"/>
      <c r="H217" s="274"/>
      <c r="I217" s="275"/>
      <c r="J217" s="273"/>
    </row>
    <row r="218" ht="15.75" customHeight="1">
      <c r="A218" s="92" t="s">
        <v>1889</v>
      </c>
      <c r="B218" s="93" t="s">
        <v>531</v>
      </c>
      <c r="C218" s="93" t="s">
        <v>1583</v>
      </c>
      <c r="D218" s="94"/>
      <c r="E218" s="95"/>
      <c r="F218" s="95"/>
      <c r="G218" s="96">
        <v>150.0</v>
      </c>
      <c r="H218" s="97">
        <f>IFERROR(__xludf.DUMMYFUNCTION("COUNTA(SPLIT(G218, "";""))"),1.0)</f>
        <v>1</v>
      </c>
      <c r="I218" s="98">
        <f t="shared" ref="I218:I219" si="30">H218/53</f>
        <v>0.01886792453</v>
      </c>
      <c r="J218" s="99" t="s">
        <v>1584</v>
      </c>
    </row>
    <row r="219" ht="15.75" customHeight="1">
      <c r="A219" s="100" t="s">
        <v>1890</v>
      </c>
      <c r="B219" s="101" t="s">
        <v>531</v>
      </c>
      <c r="C219" s="101" t="s">
        <v>1583</v>
      </c>
      <c r="D219" s="102"/>
      <c r="E219" s="103"/>
      <c r="F219" s="103"/>
      <c r="G219" s="104">
        <v>150.0</v>
      </c>
      <c r="H219" s="105">
        <f>IFERROR(__xludf.DUMMYFUNCTION("COUNTA(SPLIT(G219, "";""))"),1.0)</f>
        <v>1</v>
      </c>
      <c r="I219" s="106">
        <f t="shared" si="30"/>
        <v>0.01886792453</v>
      </c>
      <c r="J219" s="107" t="s">
        <v>1627</v>
      </c>
    </row>
    <row r="220" ht="15.75" customHeight="1">
      <c r="A220" s="189" t="s">
        <v>1891</v>
      </c>
      <c r="B220" s="190"/>
      <c r="C220" s="190"/>
      <c r="D220" s="190"/>
      <c r="E220" s="190"/>
      <c r="F220" s="190"/>
      <c r="G220" s="191"/>
      <c r="H220" s="192"/>
      <c r="I220" s="193"/>
      <c r="J220" s="194"/>
    </row>
    <row r="221" ht="15.75" customHeight="1">
      <c r="A221" s="139" t="s">
        <v>1892</v>
      </c>
      <c r="B221" s="101" t="s">
        <v>531</v>
      </c>
      <c r="C221" s="101" t="s">
        <v>1629</v>
      </c>
      <c r="D221" s="102"/>
      <c r="E221" s="103"/>
      <c r="F221" s="103"/>
      <c r="G221" s="104" t="s">
        <v>1893</v>
      </c>
      <c r="H221" s="105">
        <f>IFERROR(__xludf.DUMMYFUNCTION("COUNTA(SPLIT(G221, "";""))"),3.0)</f>
        <v>3</v>
      </c>
      <c r="I221" s="106">
        <f t="shared" ref="I221:I222" si="31">H221/53</f>
        <v>0.05660377358</v>
      </c>
      <c r="J221" s="107" t="s">
        <v>1894</v>
      </c>
    </row>
    <row r="222" ht="15.75" customHeight="1">
      <c r="A222" s="165" t="s">
        <v>1895</v>
      </c>
      <c r="B222" s="86" t="s">
        <v>531</v>
      </c>
      <c r="C222" s="86" t="s">
        <v>1583</v>
      </c>
      <c r="D222" s="123"/>
      <c r="E222" s="87"/>
      <c r="F222" s="87"/>
      <c r="G222" s="84" t="s">
        <v>1896</v>
      </c>
      <c r="H222" s="88">
        <f>IFERROR(__xludf.DUMMYFUNCTION("COUNTA(SPLIT(G222, "";""))"),16.0)</f>
        <v>16</v>
      </c>
      <c r="I222" s="89">
        <f t="shared" si="31"/>
        <v>0.3018867925</v>
      </c>
      <c r="J222" s="124" t="s">
        <v>1897</v>
      </c>
    </row>
    <row r="223" ht="15.75" customHeight="1">
      <c r="A223" s="182" t="s">
        <v>1898</v>
      </c>
      <c r="B223" s="151"/>
      <c r="C223" s="151"/>
      <c r="D223" s="151"/>
      <c r="E223" s="151"/>
      <c r="F223" s="151"/>
      <c r="G223" s="152"/>
      <c r="H223" s="153"/>
      <c r="I223" s="154"/>
      <c r="J223" s="155"/>
    </row>
    <row r="224" ht="15.75" customHeight="1">
      <c r="A224" s="100" t="s">
        <v>1899</v>
      </c>
      <c r="B224" s="101" t="s">
        <v>1900</v>
      </c>
      <c r="C224" s="101" t="s">
        <v>1629</v>
      </c>
      <c r="D224" s="102"/>
      <c r="E224" s="103"/>
      <c r="F224" s="103"/>
      <c r="G224" s="104" t="s">
        <v>1901</v>
      </c>
      <c r="H224" s="105">
        <f>IFERROR(__xludf.DUMMYFUNCTION("COUNTA(SPLIT(G224, "";""))"),4.0)</f>
        <v>4</v>
      </c>
      <c r="I224" s="106">
        <f t="shared" ref="I224:I227" si="32">H224/53</f>
        <v>0.07547169811</v>
      </c>
      <c r="J224" s="107" t="s">
        <v>1902</v>
      </c>
    </row>
    <row r="225" ht="15.75" customHeight="1">
      <c r="A225" s="132" t="s">
        <v>1903</v>
      </c>
      <c r="B225" s="133" t="s">
        <v>1900</v>
      </c>
      <c r="C225" s="276" t="s">
        <v>1629</v>
      </c>
      <c r="D225" s="277"/>
      <c r="E225" s="134"/>
      <c r="F225" s="134"/>
      <c r="G225" s="135" t="s">
        <v>1904</v>
      </c>
      <c r="H225" s="136">
        <f>IFERROR(__xludf.DUMMYFUNCTION("COUNTA(SPLIT(G225, "";""))"),5.0)</f>
        <v>5</v>
      </c>
      <c r="I225" s="137">
        <f t="shared" si="32"/>
        <v>0.09433962264</v>
      </c>
      <c r="J225" s="138" t="s">
        <v>1905</v>
      </c>
    </row>
    <row r="226" ht="15.75" customHeight="1">
      <c r="A226" s="139" t="s">
        <v>1906</v>
      </c>
      <c r="B226" s="101" t="s">
        <v>1900</v>
      </c>
      <c r="C226" s="101" t="s">
        <v>1583</v>
      </c>
      <c r="D226" s="102"/>
      <c r="E226" s="103"/>
      <c r="F226" s="103"/>
      <c r="G226" s="104" t="s">
        <v>1907</v>
      </c>
      <c r="H226" s="105">
        <f>IFERROR(__xludf.DUMMYFUNCTION("COUNTA(SPLIT(G226, "";""))"),2.0)</f>
        <v>2</v>
      </c>
      <c r="I226" s="106">
        <f t="shared" si="32"/>
        <v>0.03773584906</v>
      </c>
      <c r="J226" s="107" t="s">
        <v>1908</v>
      </c>
    </row>
    <row r="227" ht="15.75" customHeight="1">
      <c r="A227" s="139" t="s">
        <v>1909</v>
      </c>
      <c r="B227" s="101" t="s">
        <v>1900</v>
      </c>
      <c r="C227" s="101" t="s">
        <v>1583</v>
      </c>
      <c r="D227" s="102"/>
      <c r="E227" s="102"/>
      <c r="F227" s="102" t="s">
        <v>1598</v>
      </c>
      <c r="G227" s="104">
        <v>176.0</v>
      </c>
      <c r="H227" s="105">
        <f>IFERROR(__xludf.DUMMYFUNCTION("COUNTA(SPLIT(G227, "";""))"),1.0)</f>
        <v>1</v>
      </c>
      <c r="I227" s="106">
        <f t="shared" si="32"/>
        <v>0.01886792453</v>
      </c>
      <c r="J227" s="107" t="s">
        <v>1910</v>
      </c>
    </row>
    <row r="228" ht="15.75" customHeight="1">
      <c r="A228" s="278" t="s">
        <v>1911</v>
      </c>
      <c r="B228" s="279"/>
      <c r="C228" s="279"/>
      <c r="D228" s="279"/>
      <c r="E228" s="279"/>
      <c r="F228" s="279"/>
      <c r="G228" s="280"/>
      <c r="H228" s="281"/>
      <c r="I228" s="282"/>
      <c r="J228" s="280"/>
    </row>
    <row r="229" ht="15.75" customHeight="1">
      <c r="A229" s="100" t="s">
        <v>1912</v>
      </c>
      <c r="B229" s="101" t="s">
        <v>531</v>
      </c>
      <c r="C229" s="101"/>
      <c r="D229" s="102"/>
      <c r="E229" s="103"/>
      <c r="F229" s="103"/>
      <c r="G229" s="104" t="s">
        <v>1913</v>
      </c>
      <c r="H229" s="105">
        <f>IFERROR(__xludf.DUMMYFUNCTION("COUNTA(SPLIT(G229, "";""))"),4.0)</f>
        <v>4</v>
      </c>
      <c r="I229" s="106">
        <f t="shared" ref="I229:I231" si="33">H229/53</f>
        <v>0.07547169811</v>
      </c>
      <c r="J229" s="107" t="s">
        <v>1914</v>
      </c>
    </row>
    <row r="230" ht="15.75" customHeight="1">
      <c r="A230" s="100" t="s">
        <v>1915</v>
      </c>
      <c r="B230" s="101" t="s">
        <v>531</v>
      </c>
      <c r="C230" s="101" t="s">
        <v>1629</v>
      </c>
      <c r="D230" s="102"/>
      <c r="E230" s="103"/>
      <c r="F230" s="103"/>
      <c r="G230" s="104">
        <v>150.0</v>
      </c>
      <c r="H230" s="105">
        <f>IFERROR(__xludf.DUMMYFUNCTION("COUNTA(SPLIT(G230, "";""))"),1.0)</f>
        <v>1</v>
      </c>
      <c r="I230" s="106">
        <f t="shared" si="33"/>
        <v>0.01886792453</v>
      </c>
      <c r="J230" s="107" t="s">
        <v>1584</v>
      </c>
    </row>
    <row r="231" ht="15.75" customHeight="1">
      <c r="A231" s="100" t="s">
        <v>1916</v>
      </c>
      <c r="B231" s="101" t="s">
        <v>531</v>
      </c>
      <c r="C231" s="101" t="s">
        <v>1583</v>
      </c>
      <c r="D231" s="102"/>
      <c r="E231" s="102"/>
      <c r="F231" s="102" t="s">
        <v>1598</v>
      </c>
      <c r="G231" s="104" t="s">
        <v>1917</v>
      </c>
      <c r="H231" s="105">
        <f>IFERROR(__xludf.DUMMYFUNCTION("COUNTA(SPLIT(G231, "";""))"),2.0)</f>
        <v>2</v>
      </c>
      <c r="I231" s="106">
        <f t="shared" si="33"/>
        <v>0.03773584906</v>
      </c>
      <c r="J231" s="107" t="s">
        <v>1918</v>
      </c>
    </row>
    <row r="232" ht="15.75" customHeight="1">
      <c r="A232" s="208" t="s">
        <v>1919</v>
      </c>
      <c r="B232" s="190"/>
      <c r="C232" s="190"/>
      <c r="D232" s="190"/>
      <c r="E232" s="190"/>
      <c r="F232" s="190"/>
      <c r="G232" s="191"/>
      <c r="H232" s="192"/>
      <c r="I232" s="193"/>
      <c r="J232" s="194"/>
    </row>
    <row r="233" ht="15.75" customHeight="1">
      <c r="A233" s="100" t="s">
        <v>1920</v>
      </c>
      <c r="B233" s="101" t="s">
        <v>531</v>
      </c>
      <c r="C233" s="101" t="s">
        <v>1583</v>
      </c>
      <c r="D233" s="102"/>
      <c r="E233" s="103"/>
      <c r="F233" s="103"/>
      <c r="G233" s="104" t="s">
        <v>1921</v>
      </c>
      <c r="H233" s="105">
        <f>IFERROR(__xludf.DUMMYFUNCTION("COUNTA(SPLIT(G233, "";""))"),2.0)</f>
        <v>2</v>
      </c>
      <c r="I233" s="106">
        <f>H233/53</f>
        <v>0.03773584906</v>
      </c>
      <c r="J233" s="107" t="s">
        <v>1612</v>
      </c>
    </row>
    <row r="234" ht="15.75" customHeight="1">
      <c r="A234" s="197" t="s">
        <v>1922</v>
      </c>
      <c r="B234" s="141"/>
      <c r="C234" s="141"/>
      <c r="D234" s="142"/>
      <c r="E234" s="142"/>
      <c r="F234" s="142"/>
      <c r="G234" s="144"/>
      <c r="H234" s="145"/>
      <c r="I234" s="146"/>
      <c r="J234" s="147"/>
      <c r="L234" s="115"/>
      <c r="M234" s="115"/>
      <c r="N234" s="115"/>
      <c r="O234" s="115"/>
      <c r="P234" s="115"/>
      <c r="Q234" s="115"/>
      <c r="R234" s="115"/>
      <c r="S234" s="115"/>
      <c r="T234" s="115"/>
    </row>
    <row r="235" ht="15.75" customHeight="1">
      <c r="A235" s="116" t="s">
        <v>1923</v>
      </c>
      <c r="B235" s="117"/>
      <c r="C235" s="117"/>
      <c r="D235" s="117"/>
      <c r="E235" s="117"/>
      <c r="F235" s="117"/>
      <c r="G235" s="118"/>
      <c r="H235" s="119"/>
      <c r="I235" s="120"/>
      <c r="J235" s="121"/>
      <c r="L235" s="91"/>
      <c r="M235" s="91"/>
      <c r="N235" s="91"/>
      <c r="O235" s="91"/>
      <c r="P235" s="91"/>
      <c r="Q235" s="91"/>
      <c r="R235" s="91"/>
      <c r="S235" s="91"/>
      <c r="T235" s="91"/>
    </row>
    <row r="236" ht="15.75" customHeight="1">
      <c r="A236" s="92" t="s">
        <v>1924</v>
      </c>
      <c r="B236" s="93" t="s">
        <v>1925</v>
      </c>
      <c r="C236" s="93" t="s">
        <v>1629</v>
      </c>
      <c r="D236" s="94"/>
      <c r="E236" s="95"/>
      <c r="F236" s="95"/>
      <c r="G236" s="96">
        <v>150.0</v>
      </c>
      <c r="H236" s="97">
        <f>IFERROR(__xludf.DUMMYFUNCTION("COUNTA(SPLIT(G236, "";""))"),1.0)</f>
        <v>1</v>
      </c>
      <c r="I236" s="98">
        <f t="shared" ref="I236:I237" si="34">H236/53</f>
        <v>0.01886792453</v>
      </c>
      <c r="J236" s="99" t="s">
        <v>1627</v>
      </c>
    </row>
    <row r="237" ht="15.75" customHeight="1">
      <c r="A237" s="100" t="s">
        <v>1926</v>
      </c>
      <c r="B237" s="101" t="s">
        <v>1927</v>
      </c>
      <c r="C237" s="101" t="s">
        <v>1629</v>
      </c>
      <c r="D237" s="102"/>
      <c r="E237" s="102" t="s">
        <v>1598</v>
      </c>
      <c r="F237" s="102" t="s">
        <v>1598</v>
      </c>
      <c r="G237" s="104" t="s">
        <v>1928</v>
      </c>
      <c r="H237" s="105">
        <f>IFERROR(__xludf.DUMMYFUNCTION("COUNTA(SPLIT(G237, "";""))"),5.0)</f>
        <v>5</v>
      </c>
      <c r="I237" s="106">
        <f t="shared" si="34"/>
        <v>0.09433962264</v>
      </c>
      <c r="J237" s="107" t="s">
        <v>1929</v>
      </c>
    </row>
    <row r="238" ht="15.75" customHeight="1">
      <c r="A238" s="140" t="s">
        <v>1930</v>
      </c>
      <c r="B238" s="141"/>
      <c r="C238" s="141"/>
      <c r="D238" s="142"/>
      <c r="E238" s="142"/>
      <c r="F238" s="142"/>
      <c r="G238" s="144"/>
      <c r="H238" s="145"/>
      <c r="I238" s="146"/>
      <c r="J238" s="147"/>
      <c r="L238" s="115"/>
      <c r="M238" s="115"/>
      <c r="N238" s="115"/>
      <c r="O238" s="115"/>
      <c r="P238" s="115"/>
      <c r="Q238" s="115"/>
      <c r="R238" s="115"/>
      <c r="S238" s="115"/>
      <c r="T238" s="115"/>
    </row>
    <row r="239" ht="15.75" customHeight="1">
      <c r="A239" s="182" t="s">
        <v>1931</v>
      </c>
      <c r="B239" s="151"/>
      <c r="C239" s="151"/>
      <c r="D239" s="151"/>
      <c r="E239" s="151"/>
      <c r="F239" s="151"/>
      <c r="G239" s="152"/>
      <c r="H239" s="153"/>
      <c r="I239" s="154"/>
      <c r="J239" s="155"/>
      <c r="L239" s="91"/>
      <c r="M239" s="91"/>
      <c r="N239" s="91"/>
      <c r="O239" s="91"/>
      <c r="P239" s="91"/>
      <c r="Q239" s="91"/>
      <c r="R239" s="91"/>
      <c r="S239" s="91"/>
      <c r="T239" s="91"/>
    </row>
    <row r="240" ht="15.75" customHeight="1">
      <c r="A240" s="100" t="s">
        <v>1932</v>
      </c>
      <c r="B240" s="101" t="s">
        <v>1933</v>
      </c>
      <c r="C240" s="101" t="s">
        <v>1420</v>
      </c>
      <c r="D240" s="102"/>
      <c r="E240" s="103"/>
      <c r="F240" s="103"/>
      <c r="G240" s="104" t="s">
        <v>1934</v>
      </c>
      <c r="H240" s="105">
        <f>IFERROR(__xludf.DUMMYFUNCTION("COUNTA(SPLIT(G240, "";""))"),2.0)</f>
        <v>2</v>
      </c>
      <c r="I240" s="106">
        <f t="shared" ref="I240:I241" si="35">H240/53</f>
        <v>0.03773584906</v>
      </c>
      <c r="J240" s="203" t="s">
        <v>1935</v>
      </c>
    </row>
    <row r="241" ht="15.75" customHeight="1">
      <c r="A241" s="283" t="s">
        <v>1936</v>
      </c>
      <c r="B241" s="85" t="s">
        <v>1937</v>
      </c>
      <c r="C241" s="85" t="s">
        <v>1420</v>
      </c>
      <c r="D241" s="87"/>
      <c r="E241" s="123" t="s">
        <v>1598</v>
      </c>
      <c r="F241" s="123" t="s">
        <v>1598</v>
      </c>
      <c r="G241" s="84">
        <v>24.0</v>
      </c>
      <c r="H241" s="88">
        <f>IFERROR(__xludf.DUMMYFUNCTION("COUNTA(SPLIT(G241, "";""))"),1.0)</f>
        <v>1</v>
      </c>
      <c r="I241" s="89">
        <f t="shared" si="35"/>
        <v>0.01886792453</v>
      </c>
      <c r="J241" s="124" t="s">
        <v>1434</v>
      </c>
    </row>
    <row r="242" ht="15.75" customHeight="1">
      <c r="A242" s="182" t="s">
        <v>1938</v>
      </c>
      <c r="B242" s="151"/>
      <c r="C242" s="151"/>
      <c r="D242" s="151"/>
      <c r="E242" s="151"/>
      <c r="F242" s="151"/>
      <c r="G242" s="152"/>
      <c r="H242" s="153"/>
      <c r="I242" s="154"/>
      <c r="J242" s="155"/>
    </row>
    <row r="243" ht="15.75" customHeight="1">
      <c r="A243" s="100" t="s">
        <v>1939</v>
      </c>
      <c r="B243" s="101" t="s">
        <v>1933</v>
      </c>
      <c r="C243" s="101" t="s">
        <v>1437</v>
      </c>
      <c r="D243" s="102"/>
      <c r="E243" s="103"/>
      <c r="F243" s="103"/>
      <c r="G243" s="104" t="s">
        <v>1940</v>
      </c>
      <c r="H243" s="105">
        <f>IFERROR(__xludf.DUMMYFUNCTION("COUNTA(SPLIT(G243, "";""))"),2.0)</f>
        <v>2</v>
      </c>
      <c r="I243" s="106">
        <f t="shared" ref="I243:I246" si="36">H243/53</f>
        <v>0.03773584906</v>
      </c>
      <c r="J243" s="107" t="s">
        <v>1941</v>
      </c>
    </row>
    <row r="244" ht="15.75" customHeight="1">
      <c r="A244" s="139" t="s">
        <v>1942</v>
      </c>
      <c r="B244" s="101" t="s">
        <v>1933</v>
      </c>
      <c r="C244" s="101" t="s">
        <v>1437</v>
      </c>
      <c r="D244" s="102"/>
      <c r="E244" s="103"/>
      <c r="F244" s="103"/>
      <c r="G244" s="104">
        <v>116.0</v>
      </c>
      <c r="H244" s="105">
        <f>IFERROR(__xludf.DUMMYFUNCTION("COUNTA(SPLIT(G244, "";""))"),1.0)</f>
        <v>1</v>
      </c>
      <c r="I244" s="106">
        <f t="shared" si="36"/>
        <v>0.01886792453</v>
      </c>
      <c r="J244" s="107" t="s">
        <v>1779</v>
      </c>
    </row>
    <row r="245" ht="15.75" customHeight="1">
      <c r="A245" s="183" t="s">
        <v>1943</v>
      </c>
      <c r="B245" s="133" t="s">
        <v>1944</v>
      </c>
      <c r="C245" s="133" t="s">
        <v>1420</v>
      </c>
      <c r="D245" s="134"/>
      <c r="E245" s="277" t="s">
        <v>1598</v>
      </c>
      <c r="F245" s="277" t="s">
        <v>1598</v>
      </c>
      <c r="G245" s="135" t="s">
        <v>1945</v>
      </c>
      <c r="H245" s="136">
        <f>IFERROR(__xludf.DUMMYFUNCTION("COUNTA(SPLIT(G245, "";""))"),7.0)</f>
        <v>7</v>
      </c>
      <c r="I245" s="137">
        <f t="shared" si="36"/>
        <v>0.1320754717</v>
      </c>
      <c r="J245" s="138" t="s">
        <v>1946</v>
      </c>
    </row>
    <row r="246" ht="15.75" customHeight="1">
      <c r="A246" s="284" t="s">
        <v>1947</v>
      </c>
      <c r="B246" s="240" t="s">
        <v>1948</v>
      </c>
      <c r="C246" s="240" t="s">
        <v>1437</v>
      </c>
      <c r="D246" s="103"/>
      <c r="E246" s="103"/>
      <c r="F246" s="103"/>
      <c r="G246" s="104">
        <v>12.0</v>
      </c>
      <c r="H246" s="105">
        <f>IFERROR(__xludf.DUMMYFUNCTION("COUNTA(SPLIT(G246, "";""))"),1.0)</f>
        <v>1</v>
      </c>
      <c r="I246" s="106">
        <f t="shared" si="36"/>
        <v>0.01886792453</v>
      </c>
      <c r="J246" s="107" t="s">
        <v>1792</v>
      </c>
    </row>
    <row r="247" ht="15.75" customHeight="1">
      <c r="A247" s="197" t="s">
        <v>1949</v>
      </c>
      <c r="B247" s="141"/>
      <c r="C247" s="141"/>
      <c r="D247" s="142"/>
      <c r="E247" s="142"/>
      <c r="F247" s="142"/>
      <c r="G247" s="144"/>
      <c r="H247" s="145"/>
      <c r="I247" s="146"/>
      <c r="J247" s="147"/>
      <c r="L247" s="115"/>
      <c r="M247" s="115"/>
      <c r="N247" s="115"/>
      <c r="O247" s="115"/>
      <c r="P247" s="115"/>
      <c r="Q247" s="115"/>
      <c r="R247" s="115"/>
      <c r="S247" s="115"/>
      <c r="T247" s="115"/>
    </row>
    <row r="248" ht="15.75" customHeight="1">
      <c r="A248" s="116" t="s">
        <v>1950</v>
      </c>
      <c r="B248" s="117"/>
      <c r="C248" s="117"/>
      <c r="D248" s="117"/>
      <c r="E248" s="117"/>
      <c r="F248" s="117"/>
      <c r="G248" s="118"/>
      <c r="H248" s="119"/>
      <c r="I248" s="120"/>
      <c r="J248" s="121"/>
      <c r="L248" s="91"/>
      <c r="M248" s="91"/>
      <c r="N248" s="91"/>
      <c r="O248" s="91"/>
      <c r="P248" s="91"/>
      <c r="Q248" s="91"/>
      <c r="R248" s="91"/>
      <c r="S248" s="91"/>
      <c r="T248" s="91"/>
    </row>
    <row r="249" ht="15.75" customHeight="1">
      <c r="A249" s="126" t="s">
        <v>1951</v>
      </c>
      <c r="B249" s="148" t="s">
        <v>1405</v>
      </c>
      <c r="C249" s="148" t="s">
        <v>1420</v>
      </c>
      <c r="D249" s="149"/>
      <c r="E249" s="128"/>
      <c r="F249" s="128"/>
      <c r="G249" s="129">
        <v>106.0</v>
      </c>
      <c r="H249" s="130">
        <f>IFERROR(__xludf.DUMMYFUNCTION("COUNTA(SPLIT(G249, "";""))"),1.0)</f>
        <v>1</v>
      </c>
      <c r="I249" s="131">
        <f>H249/53</f>
        <v>0.01886792453</v>
      </c>
      <c r="J249" s="90" t="s">
        <v>1575</v>
      </c>
    </row>
    <row r="250" ht="15.75" customHeight="1">
      <c r="A250" s="116" t="s">
        <v>1952</v>
      </c>
      <c r="B250" s="117"/>
      <c r="C250" s="117"/>
      <c r="D250" s="117"/>
      <c r="E250" s="117"/>
      <c r="F250" s="117"/>
      <c r="G250" s="118"/>
      <c r="H250" s="119"/>
      <c r="I250" s="120"/>
      <c r="J250" s="121"/>
      <c r="L250" s="91"/>
      <c r="M250" s="91"/>
      <c r="N250" s="91"/>
      <c r="O250" s="91"/>
      <c r="P250" s="91"/>
      <c r="Q250" s="91"/>
      <c r="R250" s="91"/>
      <c r="S250" s="91"/>
      <c r="T250" s="91"/>
    </row>
    <row r="251" ht="15.75" customHeight="1">
      <c r="A251" s="126" t="s">
        <v>1953</v>
      </c>
      <c r="B251" s="148" t="s">
        <v>1405</v>
      </c>
      <c r="C251" s="148" t="s">
        <v>1420</v>
      </c>
      <c r="D251" s="149"/>
      <c r="E251" s="128"/>
      <c r="F251" s="128"/>
      <c r="G251" s="129">
        <v>106.0</v>
      </c>
      <c r="H251" s="130">
        <f>IFERROR(__xludf.DUMMYFUNCTION("COUNTA(SPLIT(G251, "";""))"),1.0)</f>
        <v>1</v>
      </c>
      <c r="I251" s="131">
        <f>H251/53</f>
        <v>0.01886792453</v>
      </c>
      <c r="J251" s="90" t="s">
        <v>1575</v>
      </c>
    </row>
    <row r="252" ht="15.75" customHeight="1">
      <c r="A252" s="285"/>
      <c r="B252" s="286"/>
      <c r="C252" s="286"/>
      <c r="D252" s="287"/>
      <c r="E252" s="288"/>
      <c r="F252" s="288"/>
      <c r="G252" s="289"/>
      <c r="H252" s="290"/>
      <c r="I252" s="291"/>
      <c r="J252" s="289"/>
    </row>
    <row r="253" ht="15.75" customHeight="1">
      <c r="A253" s="292" t="str">
        <f>COUNTA(J3:J251) &amp; " taxa"</f>
        <v>175 taxa</v>
      </c>
      <c r="B253" s="286"/>
      <c r="C253" s="286"/>
      <c r="D253" s="287"/>
      <c r="E253" s="288"/>
      <c r="F253" s="288"/>
      <c r="G253" s="289"/>
      <c r="H253" s="290"/>
      <c r="I253" s="291"/>
      <c r="J253" s="289"/>
    </row>
    <row r="254" ht="15.75" customHeight="1">
      <c r="A254" s="293" t="s">
        <v>1954</v>
      </c>
      <c r="B254" s="286"/>
      <c r="C254" s="286"/>
      <c r="D254" s="287"/>
      <c r="E254" s="288"/>
      <c r="F254" s="288"/>
      <c r="G254" s="289"/>
      <c r="H254" s="290"/>
      <c r="I254" s="291"/>
      <c r="J254" s="289"/>
    </row>
    <row r="255" ht="15.75" customHeight="1">
      <c r="A255" s="293" t="s">
        <v>1955</v>
      </c>
      <c r="B255" s="286"/>
      <c r="C255" s="286"/>
      <c r="D255" s="287"/>
      <c r="E255" s="288"/>
      <c r="F255" s="288"/>
      <c r="G255" s="289"/>
      <c r="H255" s="290"/>
      <c r="I255" s="291"/>
      <c r="J255" s="289"/>
    </row>
    <row r="256" ht="15.75" customHeight="1">
      <c r="A256" s="293"/>
      <c r="B256" s="286"/>
      <c r="C256" s="286"/>
      <c r="D256" s="287"/>
      <c r="E256" s="288"/>
      <c r="F256" s="288"/>
      <c r="G256" s="289"/>
      <c r="H256" s="290"/>
      <c r="I256" s="291"/>
      <c r="J256" s="289"/>
    </row>
    <row r="257" ht="15.75" customHeight="1">
      <c r="A257" s="285"/>
      <c r="B257" s="286"/>
      <c r="C257" s="286"/>
      <c r="D257" s="287"/>
      <c r="E257" s="288"/>
      <c r="F257" s="288"/>
      <c r="G257" s="289"/>
      <c r="H257" s="290"/>
      <c r="I257" s="291"/>
      <c r="J257" s="289"/>
    </row>
    <row r="258" ht="15.75" customHeight="1">
      <c r="A258" s="285"/>
      <c r="B258" s="286"/>
      <c r="C258" s="286"/>
      <c r="D258" s="287"/>
      <c r="E258" s="288"/>
      <c r="F258" s="288"/>
      <c r="G258" s="289"/>
      <c r="H258" s="290"/>
      <c r="I258" s="291"/>
      <c r="J258" s="289"/>
    </row>
    <row r="259" ht="15.75" customHeight="1">
      <c r="A259" s="285"/>
      <c r="B259" s="286"/>
      <c r="C259" s="286"/>
      <c r="D259" s="287"/>
      <c r="E259" s="288"/>
      <c r="F259" s="288"/>
      <c r="G259" s="289"/>
      <c r="H259" s="290"/>
      <c r="I259" s="291"/>
      <c r="J259" s="289"/>
    </row>
    <row r="260" ht="15.75" customHeight="1">
      <c r="A260" s="285"/>
      <c r="B260" s="286"/>
      <c r="C260" s="286"/>
      <c r="D260" s="287"/>
      <c r="E260" s="288"/>
      <c r="F260" s="288"/>
      <c r="G260" s="289"/>
      <c r="H260" s="290"/>
      <c r="I260" s="291"/>
      <c r="J260" s="289"/>
    </row>
    <row r="261" ht="15.75" customHeight="1">
      <c r="A261" s="285"/>
      <c r="B261" s="286"/>
      <c r="C261" s="286"/>
      <c r="D261" s="287"/>
      <c r="E261" s="288"/>
      <c r="F261" s="288"/>
      <c r="G261" s="289"/>
      <c r="H261" s="290"/>
      <c r="I261" s="291"/>
      <c r="J261" s="289"/>
    </row>
    <row r="262" ht="15.75" customHeight="1">
      <c r="A262" s="285"/>
      <c r="B262" s="286"/>
      <c r="C262" s="286"/>
      <c r="D262" s="287"/>
      <c r="E262" s="288"/>
      <c r="F262" s="288"/>
      <c r="G262" s="289"/>
      <c r="H262" s="290"/>
      <c r="I262" s="291"/>
      <c r="J262" s="289"/>
    </row>
    <row r="263" ht="15.75" customHeight="1">
      <c r="A263" s="285"/>
      <c r="B263" s="286"/>
      <c r="C263" s="286"/>
      <c r="D263" s="287"/>
      <c r="E263" s="288"/>
      <c r="F263" s="288"/>
      <c r="G263" s="289"/>
      <c r="H263" s="290"/>
      <c r="I263" s="291"/>
      <c r="J263" s="289"/>
    </row>
    <row r="264" ht="15.75" customHeight="1">
      <c r="A264" s="285"/>
      <c r="B264" s="286"/>
      <c r="C264" s="286"/>
      <c r="D264" s="287"/>
      <c r="E264" s="288"/>
      <c r="F264" s="288"/>
      <c r="G264" s="289"/>
      <c r="H264" s="290"/>
      <c r="I264" s="291"/>
      <c r="J264" s="289"/>
    </row>
    <row r="265" ht="15.75" customHeight="1">
      <c r="A265" s="285"/>
      <c r="B265" s="286"/>
      <c r="C265" s="286"/>
      <c r="D265" s="287"/>
      <c r="E265" s="288"/>
      <c r="F265" s="288"/>
      <c r="G265" s="289"/>
      <c r="H265" s="290"/>
      <c r="I265" s="291"/>
      <c r="J265" s="289"/>
    </row>
    <row r="266" ht="15.75" customHeight="1">
      <c r="A266" s="285"/>
      <c r="B266" s="286"/>
      <c r="C266" s="286"/>
      <c r="D266" s="287"/>
      <c r="E266" s="288"/>
      <c r="F266" s="288"/>
      <c r="G266" s="289"/>
      <c r="H266" s="290"/>
      <c r="I266" s="291"/>
      <c r="J266" s="289"/>
    </row>
    <row r="267" ht="15.75" customHeight="1">
      <c r="A267" s="285"/>
      <c r="B267" s="286"/>
      <c r="C267" s="286"/>
      <c r="D267" s="287"/>
      <c r="E267" s="288"/>
      <c r="F267" s="288"/>
      <c r="G267" s="289"/>
      <c r="H267" s="290"/>
      <c r="I267" s="291"/>
      <c r="J267" s="289"/>
    </row>
    <row r="268" ht="15.75" customHeight="1">
      <c r="A268" s="285"/>
      <c r="B268" s="286"/>
      <c r="C268" s="286"/>
      <c r="D268" s="287"/>
      <c r="E268" s="288"/>
      <c r="F268" s="288"/>
      <c r="G268" s="289"/>
      <c r="H268" s="290"/>
      <c r="I268" s="291"/>
      <c r="J268" s="289"/>
    </row>
    <row r="269" ht="15.75" customHeight="1">
      <c r="A269" s="285"/>
      <c r="B269" s="286"/>
      <c r="C269" s="286"/>
      <c r="D269" s="287"/>
      <c r="E269" s="288"/>
      <c r="F269" s="288"/>
      <c r="G269" s="289"/>
      <c r="H269" s="290"/>
      <c r="I269" s="291"/>
      <c r="J269" s="289"/>
    </row>
    <row r="270" ht="15.75" customHeight="1">
      <c r="A270" s="285"/>
      <c r="B270" s="286"/>
      <c r="C270" s="286"/>
      <c r="D270" s="287"/>
      <c r="E270" s="288"/>
      <c r="F270" s="288"/>
      <c r="G270" s="289"/>
      <c r="H270" s="290"/>
      <c r="I270" s="291"/>
      <c r="J270" s="289"/>
    </row>
    <row r="271" ht="15.75" customHeight="1">
      <c r="A271" s="285"/>
      <c r="B271" s="286"/>
      <c r="C271" s="286"/>
      <c r="D271" s="287"/>
      <c r="E271" s="288"/>
      <c r="F271" s="288"/>
      <c r="G271" s="289"/>
      <c r="H271" s="290"/>
      <c r="I271" s="291"/>
      <c r="J271" s="289"/>
    </row>
    <row r="272" ht="15.75" customHeight="1">
      <c r="A272" s="285"/>
      <c r="B272" s="286"/>
      <c r="C272" s="286"/>
      <c r="D272" s="287"/>
      <c r="E272" s="288"/>
      <c r="F272" s="288"/>
      <c r="G272" s="289"/>
      <c r="H272" s="290"/>
      <c r="I272" s="291"/>
      <c r="J272" s="289"/>
    </row>
    <row r="273" ht="15.75" customHeight="1">
      <c r="A273" s="285"/>
      <c r="B273" s="286"/>
      <c r="C273" s="286"/>
      <c r="D273" s="287"/>
      <c r="E273" s="288"/>
      <c r="F273" s="288"/>
      <c r="G273" s="289"/>
      <c r="H273" s="290"/>
      <c r="I273" s="291"/>
      <c r="J273" s="289"/>
    </row>
    <row r="274" ht="15.75" customHeight="1">
      <c r="A274" s="285"/>
      <c r="B274" s="286"/>
      <c r="C274" s="286"/>
      <c r="D274" s="287"/>
      <c r="E274" s="288"/>
      <c r="F274" s="288"/>
      <c r="G274" s="289"/>
      <c r="H274" s="290"/>
      <c r="I274" s="291"/>
      <c r="J274" s="289"/>
    </row>
    <row r="275" ht="15.75" customHeight="1">
      <c r="A275" s="285"/>
      <c r="B275" s="286"/>
      <c r="C275" s="286"/>
      <c r="D275" s="287"/>
      <c r="E275" s="288"/>
      <c r="F275" s="288"/>
      <c r="G275" s="289"/>
      <c r="H275" s="290"/>
      <c r="I275" s="291"/>
      <c r="J275" s="289"/>
    </row>
    <row r="276" ht="15.75" customHeight="1">
      <c r="A276" s="285"/>
      <c r="B276" s="286"/>
      <c r="C276" s="286"/>
      <c r="D276" s="287"/>
      <c r="E276" s="288"/>
      <c r="F276" s="288"/>
      <c r="G276" s="289"/>
      <c r="H276" s="290"/>
      <c r="I276" s="291"/>
      <c r="J276" s="289"/>
    </row>
    <row r="277" ht="15.75" customHeight="1">
      <c r="A277" s="285"/>
      <c r="B277" s="286"/>
      <c r="C277" s="286"/>
      <c r="D277" s="287"/>
      <c r="E277" s="288"/>
      <c r="F277" s="288"/>
      <c r="G277" s="289"/>
      <c r="H277" s="290"/>
      <c r="I277" s="291"/>
      <c r="J277" s="289"/>
    </row>
    <row r="278" ht="15.75" customHeight="1">
      <c r="A278" s="285"/>
      <c r="B278" s="286"/>
      <c r="C278" s="286"/>
      <c r="D278" s="287"/>
      <c r="E278" s="288"/>
      <c r="F278" s="288"/>
      <c r="G278" s="289"/>
      <c r="H278" s="290"/>
      <c r="I278" s="291"/>
      <c r="J278" s="289"/>
    </row>
    <row r="279" ht="15.75" customHeight="1">
      <c r="A279" s="285"/>
      <c r="B279" s="286"/>
      <c r="C279" s="286"/>
      <c r="D279" s="287"/>
      <c r="E279" s="288"/>
      <c r="F279" s="288"/>
      <c r="G279" s="289"/>
      <c r="H279" s="290"/>
      <c r="I279" s="291"/>
      <c r="J279" s="289"/>
    </row>
    <row r="280" ht="15.75" customHeight="1">
      <c r="A280" s="285"/>
      <c r="B280" s="286"/>
      <c r="C280" s="286"/>
      <c r="D280" s="287"/>
      <c r="E280" s="288"/>
      <c r="F280" s="288"/>
      <c r="G280" s="289"/>
      <c r="H280" s="290"/>
      <c r="I280" s="291"/>
      <c r="J280" s="289"/>
    </row>
    <row r="281" ht="15.75" customHeight="1">
      <c r="A281" s="285"/>
      <c r="B281" s="286"/>
      <c r="C281" s="286"/>
      <c r="D281" s="287"/>
      <c r="E281" s="288"/>
      <c r="F281" s="288"/>
      <c r="G281" s="289"/>
      <c r="H281" s="290"/>
      <c r="I281" s="291"/>
      <c r="J281" s="289"/>
    </row>
    <row r="282" ht="15.75" customHeight="1">
      <c r="A282" s="285"/>
      <c r="B282" s="286"/>
      <c r="C282" s="286"/>
      <c r="D282" s="287"/>
      <c r="E282" s="288"/>
      <c r="F282" s="288"/>
      <c r="G282" s="289"/>
      <c r="H282" s="290"/>
      <c r="I282" s="291"/>
      <c r="J282" s="289"/>
    </row>
    <row r="283" ht="15.75" customHeight="1">
      <c r="A283" s="285"/>
      <c r="B283" s="286"/>
      <c r="C283" s="286"/>
      <c r="D283" s="287"/>
      <c r="E283" s="288"/>
      <c r="F283" s="288"/>
      <c r="G283" s="289"/>
      <c r="H283" s="290"/>
      <c r="I283" s="291"/>
      <c r="J283" s="289"/>
    </row>
    <row r="284" ht="15.75" customHeight="1">
      <c r="A284" s="285"/>
      <c r="B284" s="286"/>
      <c r="C284" s="286"/>
      <c r="D284" s="287"/>
      <c r="E284" s="288"/>
      <c r="F284" s="288"/>
      <c r="G284" s="289"/>
      <c r="H284" s="290"/>
      <c r="I284" s="291"/>
      <c r="J284" s="289"/>
    </row>
    <row r="285" ht="15.75" customHeight="1">
      <c r="A285" s="285"/>
      <c r="B285" s="286"/>
      <c r="C285" s="286"/>
      <c r="D285" s="287"/>
      <c r="E285" s="288"/>
      <c r="F285" s="288"/>
      <c r="G285" s="289"/>
      <c r="H285" s="290"/>
      <c r="I285" s="291"/>
      <c r="J285" s="289"/>
    </row>
    <row r="286" ht="15.75" customHeight="1">
      <c r="A286" s="285"/>
      <c r="B286" s="286"/>
      <c r="C286" s="286"/>
      <c r="D286" s="287"/>
      <c r="E286" s="288"/>
      <c r="F286" s="288"/>
      <c r="G286" s="289"/>
      <c r="H286" s="290"/>
      <c r="I286" s="291"/>
      <c r="J286" s="289"/>
    </row>
    <row r="287" ht="15.75" customHeight="1">
      <c r="A287" s="285"/>
      <c r="B287" s="286"/>
      <c r="C287" s="286"/>
      <c r="D287" s="287"/>
      <c r="E287" s="288"/>
      <c r="F287" s="288"/>
      <c r="G287" s="289"/>
      <c r="H287" s="290"/>
      <c r="I287" s="291"/>
      <c r="J287" s="289"/>
    </row>
    <row r="288" ht="15.75" customHeight="1">
      <c r="A288" s="285"/>
      <c r="B288" s="286"/>
      <c r="C288" s="286"/>
      <c r="D288" s="287"/>
      <c r="E288" s="288"/>
      <c r="F288" s="288"/>
      <c r="G288" s="289"/>
      <c r="H288" s="290"/>
      <c r="I288" s="291"/>
      <c r="J288" s="289"/>
    </row>
    <row r="289" ht="15.75" customHeight="1">
      <c r="A289" s="285"/>
      <c r="B289" s="286"/>
      <c r="C289" s="286"/>
      <c r="D289" s="287"/>
      <c r="E289" s="288"/>
      <c r="F289" s="288"/>
      <c r="G289" s="289"/>
      <c r="H289" s="290"/>
      <c r="I289" s="291"/>
      <c r="J289" s="289"/>
    </row>
    <row r="290" ht="15.75" customHeight="1">
      <c r="A290" s="285"/>
      <c r="B290" s="286"/>
      <c r="C290" s="286"/>
      <c r="D290" s="287"/>
      <c r="E290" s="288"/>
      <c r="F290" s="288"/>
      <c r="G290" s="289"/>
      <c r="H290" s="290"/>
      <c r="I290" s="291"/>
      <c r="J290" s="289"/>
    </row>
    <row r="291" ht="15.75" customHeight="1">
      <c r="A291" s="285"/>
      <c r="B291" s="286"/>
      <c r="C291" s="286"/>
      <c r="D291" s="287"/>
      <c r="E291" s="288"/>
      <c r="F291" s="288"/>
      <c r="G291" s="289"/>
      <c r="H291" s="290"/>
      <c r="I291" s="291"/>
      <c r="J291" s="289"/>
    </row>
    <row r="292" ht="15.75" customHeight="1">
      <c r="A292" s="285"/>
      <c r="B292" s="286"/>
      <c r="C292" s="286"/>
      <c r="D292" s="287"/>
      <c r="E292" s="288"/>
      <c r="F292" s="288"/>
      <c r="G292" s="289"/>
      <c r="H292" s="290"/>
      <c r="I292" s="291"/>
      <c r="J292" s="289"/>
    </row>
    <row r="293" ht="15.75" customHeight="1">
      <c r="A293" s="285"/>
      <c r="B293" s="286"/>
      <c r="C293" s="286"/>
      <c r="D293" s="287"/>
      <c r="E293" s="288"/>
      <c r="F293" s="288"/>
      <c r="G293" s="289"/>
      <c r="H293" s="290"/>
      <c r="I293" s="291"/>
      <c r="J293" s="289"/>
    </row>
    <row r="294" ht="15.75" customHeight="1">
      <c r="A294" s="285"/>
      <c r="B294" s="286"/>
      <c r="C294" s="286"/>
      <c r="D294" s="287"/>
      <c r="E294" s="288"/>
      <c r="F294" s="288"/>
      <c r="G294" s="289"/>
      <c r="H294" s="290"/>
      <c r="I294" s="291"/>
      <c r="J294" s="289"/>
    </row>
    <row r="295" ht="15.75" customHeight="1">
      <c r="A295" s="285"/>
      <c r="B295" s="286"/>
      <c r="C295" s="286"/>
      <c r="D295" s="287"/>
      <c r="E295" s="288"/>
      <c r="F295" s="288"/>
      <c r="G295" s="289"/>
      <c r="H295" s="290"/>
      <c r="I295" s="291"/>
      <c r="J295" s="289"/>
    </row>
    <row r="296" ht="15.75" customHeight="1">
      <c r="A296" s="285"/>
      <c r="B296" s="286"/>
      <c r="C296" s="286"/>
      <c r="D296" s="287"/>
      <c r="E296" s="288"/>
      <c r="F296" s="288"/>
      <c r="G296" s="289"/>
      <c r="H296" s="290"/>
      <c r="I296" s="291"/>
      <c r="J296" s="289"/>
    </row>
    <row r="297" ht="15.75" customHeight="1">
      <c r="A297" s="285"/>
      <c r="B297" s="286"/>
      <c r="C297" s="286"/>
      <c r="D297" s="287"/>
      <c r="E297" s="288"/>
      <c r="F297" s="288"/>
      <c r="G297" s="289"/>
      <c r="H297" s="290"/>
      <c r="I297" s="291"/>
      <c r="J297" s="289"/>
    </row>
    <row r="298" ht="15.75" customHeight="1">
      <c r="A298" s="285"/>
      <c r="B298" s="286"/>
      <c r="C298" s="286"/>
      <c r="D298" s="287"/>
      <c r="E298" s="288"/>
      <c r="F298" s="288"/>
      <c r="G298" s="289"/>
      <c r="H298" s="290"/>
      <c r="I298" s="291"/>
      <c r="J298" s="289"/>
    </row>
    <row r="299" ht="15.75" customHeight="1">
      <c r="A299" s="285"/>
      <c r="B299" s="286"/>
      <c r="C299" s="286"/>
      <c r="D299" s="287"/>
      <c r="E299" s="288"/>
      <c r="F299" s="288"/>
      <c r="G299" s="289"/>
      <c r="H299" s="290"/>
      <c r="I299" s="291"/>
      <c r="J299" s="289"/>
    </row>
    <row r="300" ht="15.75" customHeight="1">
      <c r="A300" s="285"/>
      <c r="B300" s="286"/>
      <c r="C300" s="286"/>
      <c r="D300" s="287"/>
      <c r="E300" s="288"/>
      <c r="F300" s="288"/>
      <c r="G300" s="289"/>
      <c r="H300" s="290"/>
      <c r="I300" s="291"/>
      <c r="J300" s="289"/>
    </row>
    <row r="301" ht="15.75" customHeight="1">
      <c r="A301" s="285"/>
      <c r="B301" s="286"/>
      <c r="C301" s="286"/>
      <c r="D301" s="287"/>
      <c r="E301" s="288"/>
      <c r="F301" s="288"/>
      <c r="G301" s="289"/>
      <c r="H301" s="290"/>
      <c r="I301" s="291"/>
      <c r="J301" s="289"/>
    </row>
    <row r="302" ht="15.75" customHeight="1">
      <c r="A302" s="285"/>
      <c r="B302" s="286"/>
      <c r="C302" s="286"/>
      <c r="D302" s="287"/>
      <c r="E302" s="288"/>
      <c r="F302" s="288"/>
      <c r="G302" s="289"/>
      <c r="H302" s="290"/>
      <c r="I302" s="291"/>
      <c r="J302" s="289"/>
    </row>
    <row r="303" ht="15.75" customHeight="1">
      <c r="A303" s="285"/>
      <c r="B303" s="286"/>
      <c r="C303" s="286"/>
      <c r="D303" s="287"/>
      <c r="E303" s="288"/>
      <c r="F303" s="288"/>
      <c r="G303" s="289"/>
      <c r="H303" s="290"/>
      <c r="I303" s="291"/>
      <c r="J303" s="289"/>
    </row>
    <row r="304" ht="15.75" customHeight="1">
      <c r="A304" s="285"/>
      <c r="B304" s="286"/>
      <c r="C304" s="286"/>
      <c r="D304" s="287"/>
      <c r="E304" s="288"/>
      <c r="F304" s="288"/>
      <c r="G304" s="289"/>
      <c r="H304" s="290"/>
      <c r="I304" s="291"/>
      <c r="J304" s="289"/>
    </row>
    <row r="305" ht="15.75" customHeight="1">
      <c r="A305" s="285"/>
      <c r="B305" s="286"/>
      <c r="C305" s="286"/>
      <c r="D305" s="287"/>
      <c r="E305" s="288"/>
      <c r="F305" s="288"/>
      <c r="G305" s="289"/>
      <c r="H305" s="290"/>
      <c r="I305" s="291"/>
      <c r="J305" s="289"/>
    </row>
    <row r="306" ht="15.75" customHeight="1">
      <c r="A306" s="285"/>
      <c r="B306" s="286"/>
      <c r="C306" s="286"/>
      <c r="D306" s="287"/>
      <c r="E306" s="288"/>
      <c r="F306" s="288"/>
      <c r="G306" s="289"/>
      <c r="H306" s="290"/>
      <c r="I306" s="291"/>
      <c r="J306" s="289"/>
    </row>
    <row r="307" ht="15.75" customHeight="1">
      <c r="A307" s="285"/>
      <c r="B307" s="286"/>
      <c r="C307" s="286"/>
      <c r="D307" s="287"/>
      <c r="E307" s="288"/>
      <c r="F307" s="288"/>
      <c r="G307" s="289"/>
      <c r="H307" s="290"/>
      <c r="I307" s="291"/>
      <c r="J307" s="289"/>
    </row>
    <row r="308" ht="15.75" customHeight="1">
      <c r="A308" s="285"/>
      <c r="B308" s="286"/>
      <c r="C308" s="286"/>
      <c r="D308" s="287"/>
      <c r="E308" s="288"/>
      <c r="F308" s="288"/>
      <c r="G308" s="289"/>
      <c r="H308" s="290"/>
      <c r="I308" s="291"/>
      <c r="J308" s="289"/>
    </row>
    <row r="309" ht="15.75" customHeight="1">
      <c r="A309" s="285"/>
      <c r="B309" s="286"/>
      <c r="C309" s="286"/>
      <c r="D309" s="287"/>
      <c r="E309" s="288"/>
      <c r="F309" s="288"/>
      <c r="G309" s="289"/>
      <c r="H309" s="290"/>
      <c r="I309" s="291"/>
      <c r="J309" s="289"/>
    </row>
    <row r="310" ht="15.75" customHeight="1">
      <c r="A310" s="285"/>
      <c r="B310" s="286"/>
      <c r="C310" s="286"/>
      <c r="D310" s="287"/>
      <c r="E310" s="288"/>
      <c r="F310" s="288"/>
      <c r="G310" s="289"/>
      <c r="H310" s="290"/>
      <c r="I310" s="291"/>
      <c r="J310" s="289"/>
    </row>
    <row r="311" ht="15.75" customHeight="1">
      <c r="A311" s="285"/>
      <c r="B311" s="286"/>
      <c r="C311" s="286"/>
      <c r="D311" s="287"/>
      <c r="E311" s="288"/>
      <c r="F311" s="288"/>
      <c r="G311" s="289"/>
      <c r="H311" s="290"/>
      <c r="I311" s="291"/>
      <c r="J311" s="289"/>
    </row>
    <row r="312" ht="15.75" customHeight="1">
      <c r="A312" s="285"/>
      <c r="B312" s="286"/>
      <c r="C312" s="286"/>
      <c r="D312" s="287"/>
      <c r="E312" s="288"/>
      <c r="F312" s="288"/>
      <c r="G312" s="289"/>
      <c r="H312" s="290"/>
      <c r="I312" s="291"/>
      <c r="J312" s="289"/>
    </row>
    <row r="313" ht="15.75" customHeight="1">
      <c r="A313" s="285"/>
      <c r="B313" s="286"/>
      <c r="C313" s="286"/>
      <c r="D313" s="287"/>
      <c r="E313" s="288"/>
      <c r="F313" s="288"/>
      <c r="G313" s="289"/>
      <c r="H313" s="290"/>
      <c r="I313" s="291"/>
      <c r="J313" s="289"/>
    </row>
    <row r="314" ht="15.75" customHeight="1">
      <c r="A314" s="285"/>
      <c r="B314" s="286"/>
      <c r="C314" s="286"/>
      <c r="D314" s="287"/>
      <c r="E314" s="288"/>
      <c r="F314" s="288"/>
      <c r="G314" s="289"/>
      <c r="H314" s="290"/>
      <c r="I314" s="291"/>
      <c r="J314" s="289"/>
    </row>
    <row r="315" ht="15.75" customHeight="1">
      <c r="A315" s="285"/>
      <c r="B315" s="286"/>
      <c r="C315" s="286"/>
      <c r="D315" s="287"/>
      <c r="E315" s="288"/>
      <c r="F315" s="288"/>
      <c r="G315" s="289"/>
      <c r="H315" s="290"/>
      <c r="I315" s="291"/>
      <c r="J315" s="289"/>
    </row>
    <row r="316" ht="15.75" customHeight="1">
      <c r="A316" s="285"/>
      <c r="B316" s="286"/>
      <c r="C316" s="286"/>
      <c r="D316" s="287"/>
      <c r="E316" s="288"/>
      <c r="F316" s="288"/>
      <c r="G316" s="289"/>
      <c r="H316" s="290"/>
      <c r="I316" s="291"/>
      <c r="J316" s="289"/>
    </row>
    <row r="317" ht="15.75" customHeight="1">
      <c r="A317" s="285"/>
      <c r="B317" s="286"/>
      <c r="C317" s="286"/>
      <c r="D317" s="287"/>
      <c r="E317" s="288"/>
      <c r="F317" s="288"/>
      <c r="G317" s="289"/>
      <c r="H317" s="290"/>
      <c r="I317" s="291"/>
      <c r="J317" s="289"/>
    </row>
    <row r="318" ht="15.75" customHeight="1">
      <c r="A318" s="285"/>
      <c r="B318" s="286"/>
      <c r="C318" s="286"/>
      <c r="D318" s="287"/>
      <c r="E318" s="288"/>
      <c r="F318" s="288"/>
      <c r="G318" s="289"/>
      <c r="H318" s="290"/>
      <c r="I318" s="291"/>
      <c r="J318" s="289"/>
    </row>
    <row r="319" ht="15.75" customHeight="1">
      <c r="A319" s="285"/>
      <c r="B319" s="286"/>
      <c r="C319" s="286"/>
      <c r="D319" s="287"/>
      <c r="E319" s="288"/>
      <c r="F319" s="288"/>
      <c r="G319" s="289"/>
      <c r="H319" s="290"/>
      <c r="I319" s="291"/>
      <c r="J319" s="289"/>
    </row>
    <row r="320" ht="15.75" customHeight="1">
      <c r="A320" s="285"/>
      <c r="B320" s="286"/>
      <c r="C320" s="286"/>
      <c r="D320" s="287"/>
      <c r="E320" s="288"/>
      <c r="F320" s="288"/>
      <c r="G320" s="289"/>
      <c r="H320" s="290"/>
      <c r="I320" s="291"/>
      <c r="J320" s="289"/>
    </row>
    <row r="321" ht="15.75" customHeight="1">
      <c r="A321" s="285"/>
      <c r="B321" s="286"/>
      <c r="C321" s="286"/>
      <c r="D321" s="287"/>
      <c r="E321" s="288"/>
      <c r="F321" s="288"/>
      <c r="G321" s="289"/>
      <c r="H321" s="290"/>
      <c r="I321" s="291"/>
      <c r="J321" s="289"/>
    </row>
    <row r="322" ht="15.75" customHeight="1">
      <c r="A322" s="285"/>
      <c r="B322" s="286"/>
      <c r="C322" s="286"/>
      <c r="D322" s="287"/>
      <c r="E322" s="288"/>
      <c r="F322" s="288"/>
      <c r="G322" s="289"/>
      <c r="H322" s="290"/>
      <c r="I322" s="291"/>
      <c r="J322" s="289"/>
    </row>
    <row r="323" ht="15.75" customHeight="1">
      <c r="A323" s="285"/>
      <c r="B323" s="286"/>
      <c r="C323" s="286"/>
      <c r="D323" s="287"/>
      <c r="E323" s="288"/>
      <c r="F323" s="288"/>
      <c r="G323" s="289"/>
      <c r="H323" s="290"/>
      <c r="I323" s="291"/>
      <c r="J323" s="289"/>
    </row>
    <row r="324" ht="15.75" customHeight="1">
      <c r="A324" s="285"/>
      <c r="B324" s="286"/>
      <c r="C324" s="286"/>
      <c r="D324" s="287"/>
      <c r="E324" s="288"/>
      <c r="F324" s="288"/>
      <c r="G324" s="289"/>
      <c r="H324" s="290"/>
      <c r="I324" s="291"/>
      <c r="J324" s="289"/>
    </row>
    <row r="325" ht="15.75" customHeight="1">
      <c r="A325" s="285"/>
      <c r="B325" s="286"/>
      <c r="C325" s="286"/>
      <c r="D325" s="287"/>
      <c r="E325" s="288"/>
      <c r="F325" s="288"/>
      <c r="G325" s="289"/>
      <c r="H325" s="290"/>
      <c r="I325" s="291"/>
      <c r="J325" s="289"/>
    </row>
    <row r="326" ht="15.75" customHeight="1">
      <c r="A326" s="285"/>
      <c r="B326" s="286"/>
      <c r="C326" s="286"/>
      <c r="D326" s="287"/>
      <c r="E326" s="288"/>
      <c r="F326" s="288"/>
      <c r="G326" s="289"/>
      <c r="H326" s="290"/>
      <c r="I326" s="291"/>
      <c r="J326" s="289"/>
    </row>
    <row r="327" ht="15.75" customHeight="1">
      <c r="A327" s="285"/>
      <c r="B327" s="286"/>
      <c r="C327" s="286"/>
      <c r="D327" s="287"/>
      <c r="E327" s="288"/>
      <c r="F327" s="288"/>
      <c r="G327" s="289"/>
      <c r="H327" s="290"/>
      <c r="I327" s="291"/>
      <c r="J327" s="289"/>
    </row>
    <row r="328" ht="15.75" customHeight="1">
      <c r="A328" s="285"/>
      <c r="B328" s="286"/>
      <c r="C328" s="286"/>
      <c r="D328" s="287"/>
      <c r="E328" s="288"/>
      <c r="F328" s="288"/>
      <c r="G328" s="289"/>
      <c r="H328" s="290"/>
      <c r="I328" s="291"/>
      <c r="J328" s="289"/>
    </row>
    <row r="329" ht="15.75" customHeight="1">
      <c r="A329" s="285"/>
      <c r="B329" s="286"/>
      <c r="C329" s="286"/>
      <c r="D329" s="287"/>
      <c r="E329" s="288"/>
      <c r="F329" s="288"/>
      <c r="G329" s="289"/>
      <c r="H329" s="290"/>
      <c r="I329" s="291"/>
      <c r="J329" s="289"/>
    </row>
    <row r="330" ht="15.75" customHeight="1">
      <c r="A330" s="285"/>
      <c r="B330" s="286"/>
      <c r="C330" s="286"/>
      <c r="D330" s="287"/>
      <c r="E330" s="288"/>
      <c r="F330" s="288"/>
      <c r="G330" s="289"/>
      <c r="H330" s="290"/>
      <c r="I330" s="291"/>
      <c r="J330" s="289"/>
    </row>
    <row r="331" ht="15.75" customHeight="1">
      <c r="A331" s="285"/>
      <c r="B331" s="286"/>
      <c r="C331" s="286"/>
      <c r="D331" s="287"/>
      <c r="E331" s="288"/>
      <c r="F331" s="288"/>
      <c r="G331" s="289"/>
      <c r="H331" s="290"/>
      <c r="I331" s="291"/>
      <c r="J331" s="289"/>
    </row>
    <row r="332" ht="15.75" customHeight="1">
      <c r="A332" s="285"/>
      <c r="B332" s="286"/>
      <c r="C332" s="286"/>
      <c r="D332" s="287"/>
      <c r="E332" s="288"/>
      <c r="F332" s="288"/>
      <c r="G332" s="289"/>
      <c r="H332" s="290"/>
      <c r="I332" s="291"/>
      <c r="J332" s="289"/>
    </row>
    <row r="333" ht="15.75" customHeight="1">
      <c r="A333" s="285"/>
      <c r="B333" s="286"/>
      <c r="C333" s="286"/>
      <c r="D333" s="287"/>
      <c r="E333" s="288"/>
      <c r="F333" s="288"/>
      <c r="G333" s="289"/>
      <c r="H333" s="290"/>
      <c r="I333" s="291"/>
      <c r="J333" s="289"/>
    </row>
    <row r="334" ht="15.75" customHeight="1">
      <c r="A334" s="285"/>
      <c r="B334" s="286"/>
      <c r="C334" s="286"/>
      <c r="D334" s="287"/>
      <c r="E334" s="288"/>
      <c r="F334" s="288"/>
      <c r="G334" s="289"/>
      <c r="H334" s="290"/>
      <c r="I334" s="291"/>
      <c r="J334" s="289"/>
    </row>
    <row r="335" ht="15.75" customHeight="1">
      <c r="A335" s="285"/>
      <c r="B335" s="286"/>
      <c r="C335" s="286"/>
      <c r="D335" s="287"/>
      <c r="E335" s="288"/>
      <c r="F335" s="288"/>
      <c r="G335" s="289"/>
      <c r="H335" s="290"/>
      <c r="I335" s="291"/>
      <c r="J335" s="289"/>
    </row>
    <row r="336" ht="15.75" customHeight="1">
      <c r="A336" s="285"/>
      <c r="B336" s="286"/>
      <c r="C336" s="286"/>
      <c r="D336" s="287"/>
      <c r="E336" s="288"/>
      <c r="F336" s="288"/>
      <c r="G336" s="289"/>
      <c r="H336" s="290"/>
      <c r="I336" s="291"/>
      <c r="J336" s="289"/>
    </row>
    <row r="337" ht="15.75" customHeight="1">
      <c r="A337" s="285"/>
      <c r="B337" s="286"/>
      <c r="C337" s="286"/>
      <c r="D337" s="287"/>
      <c r="E337" s="288"/>
      <c r="F337" s="288"/>
      <c r="G337" s="289"/>
      <c r="H337" s="290"/>
      <c r="I337" s="291"/>
      <c r="J337" s="289"/>
    </row>
    <row r="338" ht="15.75" customHeight="1">
      <c r="A338" s="285"/>
      <c r="B338" s="286"/>
      <c r="C338" s="286"/>
      <c r="D338" s="287"/>
      <c r="E338" s="288"/>
      <c r="F338" s="288"/>
      <c r="G338" s="289"/>
      <c r="H338" s="290"/>
      <c r="I338" s="291"/>
      <c r="J338" s="289"/>
    </row>
    <row r="339" ht="15.75" customHeight="1">
      <c r="A339" s="285"/>
      <c r="B339" s="286"/>
      <c r="C339" s="286"/>
      <c r="D339" s="287"/>
      <c r="E339" s="288"/>
      <c r="F339" s="288"/>
      <c r="G339" s="289"/>
      <c r="H339" s="290"/>
      <c r="I339" s="291"/>
      <c r="J339" s="289"/>
    </row>
    <row r="340" ht="15.75" customHeight="1">
      <c r="A340" s="285"/>
      <c r="B340" s="286"/>
      <c r="C340" s="286"/>
      <c r="D340" s="287"/>
      <c r="E340" s="288"/>
      <c r="F340" s="288"/>
      <c r="G340" s="289"/>
      <c r="H340" s="290"/>
      <c r="I340" s="291"/>
      <c r="J340" s="289"/>
    </row>
    <row r="341" ht="15.75" customHeight="1">
      <c r="A341" s="285"/>
      <c r="B341" s="286"/>
      <c r="C341" s="286"/>
      <c r="D341" s="287"/>
      <c r="E341" s="288"/>
      <c r="F341" s="288"/>
      <c r="G341" s="289"/>
      <c r="H341" s="290"/>
      <c r="I341" s="291"/>
      <c r="J341" s="289"/>
    </row>
    <row r="342" ht="15.75" customHeight="1">
      <c r="A342" s="285"/>
      <c r="B342" s="286"/>
      <c r="C342" s="286"/>
      <c r="D342" s="287"/>
      <c r="E342" s="288"/>
      <c r="F342" s="288"/>
      <c r="G342" s="289"/>
      <c r="H342" s="290"/>
      <c r="I342" s="291"/>
      <c r="J342" s="289"/>
    </row>
    <row r="343" ht="15.75" customHeight="1">
      <c r="A343" s="285"/>
      <c r="B343" s="286"/>
      <c r="C343" s="286"/>
      <c r="D343" s="287"/>
      <c r="E343" s="288"/>
      <c r="F343" s="288"/>
      <c r="G343" s="289"/>
      <c r="H343" s="290"/>
      <c r="I343" s="291"/>
      <c r="J343" s="289"/>
    </row>
    <row r="344" ht="15.75" customHeight="1">
      <c r="A344" s="285"/>
      <c r="B344" s="286"/>
      <c r="C344" s="286"/>
      <c r="D344" s="287"/>
      <c r="E344" s="288"/>
      <c r="F344" s="288"/>
      <c r="G344" s="289"/>
      <c r="H344" s="290"/>
      <c r="I344" s="291"/>
      <c r="J344" s="289"/>
    </row>
    <row r="345" ht="15.75" customHeight="1">
      <c r="A345" s="285"/>
      <c r="B345" s="286"/>
      <c r="C345" s="286"/>
      <c r="D345" s="287"/>
      <c r="E345" s="288"/>
      <c r="F345" s="288"/>
      <c r="G345" s="289"/>
      <c r="H345" s="290"/>
      <c r="I345" s="291"/>
      <c r="J345" s="289"/>
    </row>
    <row r="346" ht="15.75" customHeight="1">
      <c r="A346" s="285"/>
      <c r="B346" s="286"/>
      <c r="C346" s="286"/>
      <c r="D346" s="287"/>
      <c r="E346" s="288"/>
      <c r="F346" s="288"/>
      <c r="G346" s="289"/>
      <c r="H346" s="290"/>
      <c r="I346" s="291"/>
      <c r="J346" s="289"/>
    </row>
    <row r="347" ht="15.75" customHeight="1">
      <c r="A347" s="285"/>
      <c r="B347" s="286"/>
      <c r="C347" s="286"/>
      <c r="D347" s="287"/>
      <c r="E347" s="288"/>
      <c r="F347" s="288"/>
      <c r="G347" s="289"/>
      <c r="H347" s="290"/>
      <c r="I347" s="291"/>
      <c r="J347" s="289"/>
    </row>
    <row r="348" ht="15.75" customHeight="1">
      <c r="A348" s="285"/>
      <c r="B348" s="286"/>
      <c r="C348" s="286"/>
      <c r="D348" s="287"/>
      <c r="E348" s="288"/>
      <c r="F348" s="288"/>
      <c r="G348" s="289"/>
      <c r="H348" s="290"/>
      <c r="I348" s="291"/>
      <c r="J348" s="289"/>
    </row>
    <row r="349" ht="15.75" customHeight="1">
      <c r="A349" s="285"/>
      <c r="B349" s="286"/>
      <c r="C349" s="286"/>
      <c r="D349" s="287"/>
      <c r="E349" s="288"/>
      <c r="F349" s="288"/>
      <c r="G349" s="289"/>
      <c r="H349" s="290"/>
      <c r="I349" s="291"/>
      <c r="J349" s="289"/>
    </row>
    <row r="350" ht="15.75" customHeight="1">
      <c r="A350" s="285"/>
      <c r="B350" s="286"/>
      <c r="C350" s="286"/>
      <c r="D350" s="287"/>
      <c r="E350" s="288"/>
      <c r="F350" s="288"/>
      <c r="G350" s="289"/>
      <c r="H350" s="290"/>
      <c r="I350" s="291"/>
      <c r="J350" s="289"/>
    </row>
    <row r="351" ht="15.75" customHeight="1">
      <c r="A351" s="285"/>
      <c r="B351" s="286"/>
      <c r="C351" s="286"/>
      <c r="D351" s="287"/>
      <c r="E351" s="288"/>
      <c r="F351" s="288"/>
      <c r="G351" s="289"/>
      <c r="H351" s="290"/>
      <c r="I351" s="291"/>
      <c r="J351" s="289"/>
    </row>
    <row r="352" ht="15.75" customHeight="1">
      <c r="A352" s="285"/>
      <c r="B352" s="286"/>
      <c r="C352" s="286"/>
      <c r="D352" s="287"/>
      <c r="E352" s="288"/>
      <c r="F352" s="288"/>
      <c r="G352" s="289"/>
      <c r="H352" s="290"/>
      <c r="I352" s="291"/>
      <c r="J352" s="289"/>
    </row>
    <row r="353" ht="15.75" customHeight="1">
      <c r="A353" s="285"/>
      <c r="B353" s="286"/>
      <c r="C353" s="286"/>
      <c r="D353" s="287"/>
      <c r="E353" s="288"/>
      <c r="F353" s="288"/>
      <c r="G353" s="289"/>
      <c r="H353" s="290"/>
      <c r="I353" s="291"/>
      <c r="J353" s="289"/>
    </row>
    <row r="354" ht="15.75" customHeight="1">
      <c r="A354" s="285"/>
      <c r="B354" s="286"/>
      <c r="C354" s="286"/>
      <c r="D354" s="287"/>
      <c r="E354" s="288"/>
      <c r="F354" s="288"/>
      <c r="G354" s="289"/>
      <c r="H354" s="290"/>
      <c r="I354" s="291"/>
      <c r="J354" s="289"/>
    </row>
    <row r="355" ht="15.75" customHeight="1">
      <c r="A355" s="285"/>
      <c r="B355" s="286"/>
      <c r="C355" s="286"/>
      <c r="D355" s="287"/>
      <c r="E355" s="288"/>
      <c r="F355" s="288"/>
      <c r="G355" s="289"/>
      <c r="H355" s="290"/>
      <c r="I355" s="291"/>
      <c r="J355" s="289"/>
    </row>
    <row r="356" ht="15.75" customHeight="1">
      <c r="A356" s="285"/>
      <c r="B356" s="286"/>
      <c r="C356" s="286"/>
      <c r="D356" s="287"/>
      <c r="E356" s="288"/>
      <c r="F356" s="288"/>
      <c r="G356" s="289"/>
      <c r="H356" s="290"/>
      <c r="I356" s="291"/>
      <c r="J356" s="289"/>
    </row>
    <row r="357" ht="15.75" customHeight="1">
      <c r="A357" s="285"/>
      <c r="B357" s="286"/>
      <c r="C357" s="286"/>
      <c r="D357" s="287"/>
      <c r="E357" s="288"/>
      <c r="F357" s="288"/>
      <c r="G357" s="289"/>
      <c r="H357" s="290"/>
      <c r="I357" s="291"/>
      <c r="J357" s="289"/>
    </row>
    <row r="358" ht="15.75" customHeight="1">
      <c r="A358" s="285"/>
      <c r="B358" s="286"/>
      <c r="C358" s="286"/>
      <c r="D358" s="287"/>
      <c r="E358" s="288"/>
      <c r="F358" s="288"/>
      <c r="G358" s="289"/>
      <c r="H358" s="290"/>
      <c r="I358" s="291"/>
      <c r="J358" s="289"/>
    </row>
    <row r="359" ht="15.75" customHeight="1">
      <c r="A359" s="285"/>
      <c r="B359" s="286"/>
      <c r="C359" s="286"/>
      <c r="D359" s="287"/>
      <c r="E359" s="288"/>
      <c r="F359" s="288"/>
      <c r="G359" s="289"/>
      <c r="H359" s="290"/>
      <c r="I359" s="291"/>
      <c r="J359" s="289"/>
    </row>
    <row r="360" ht="15.75" customHeight="1">
      <c r="A360" s="285"/>
      <c r="B360" s="286"/>
      <c r="C360" s="286"/>
      <c r="D360" s="287"/>
      <c r="E360" s="288"/>
      <c r="F360" s="288"/>
      <c r="G360" s="289"/>
      <c r="H360" s="290"/>
      <c r="I360" s="291"/>
      <c r="J360" s="289"/>
    </row>
    <row r="361" ht="15.75" customHeight="1">
      <c r="A361" s="285"/>
      <c r="B361" s="286"/>
      <c r="C361" s="286"/>
      <c r="D361" s="287"/>
      <c r="E361" s="288"/>
      <c r="F361" s="288"/>
      <c r="G361" s="289"/>
      <c r="H361" s="290"/>
      <c r="I361" s="291"/>
      <c r="J361" s="289"/>
    </row>
    <row r="362" ht="15.75" customHeight="1">
      <c r="A362" s="285"/>
      <c r="B362" s="286"/>
      <c r="C362" s="286"/>
      <c r="D362" s="287"/>
      <c r="E362" s="288"/>
      <c r="F362" s="288"/>
      <c r="G362" s="289"/>
      <c r="H362" s="290"/>
      <c r="I362" s="291"/>
      <c r="J362" s="289"/>
    </row>
    <row r="363" ht="15.75" customHeight="1">
      <c r="A363" s="285"/>
      <c r="B363" s="286"/>
      <c r="C363" s="286"/>
      <c r="D363" s="287"/>
      <c r="E363" s="288"/>
      <c r="F363" s="288"/>
      <c r="G363" s="289"/>
      <c r="H363" s="290"/>
      <c r="I363" s="291"/>
      <c r="J363" s="289"/>
    </row>
    <row r="364" ht="15.75" customHeight="1">
      <c r="A364" s="285"/>
      <c r="B364" s="286"/>
      <c r="C364" s="286"/>
      <c r="D364" s="287"/>
      <c r="E364" s="288"/>
      <c r="F364" s="288"/>
      <c r="G364" s="289"/>
      <c r="H364" s="290"/>
      <c r="I364" s="291"/>
      <c r="J364" s="289"/>
    </row>
    <row r="365" ht="15.75" customHeight="1">
      <c r="A365" s="285"/>
      <c r="B365" s="286"/>
      <c r="C365" s="286"/>
      <c r="D365" s="287"/>
      <c r="E365" s="288"/>
      <c r="F365" s="288"/>
      <c r="G365" s="289"/>
      <c r="H365" s="290"/>
      <c r="I365" s="291"/>
      <c r="J365" s="289"/>
    </row>
    <row r="366" ht="15.75" customHeight="1">
      <c r="A366" s="285"/>
      <c r="B366" s="286"/>
      <c r="C366" s="286"/>
      <c r="D366" s="287"/>
      <c r="E366" s="288"/>
      <c r="F366" s="288"/>
      <c r="G366" s="289"/>
      <c r="H366" s="290"/>
      <c r="I366" s="291"/>
      <c r="J366" s="289"/>
    </row>
    <row r="367" ht="15.75" customHeight="1">
      <c r="A367" s="285"/>
      <c r="B367" s="286"/>
      <c r="C367" s="286"/>
      <c r="D367" s="287"/>
      <c r="E367" s="288"/>
      <c r="F367" s="288"/>
      <c r="G367" s="289"/>
      <c r="H367" s="290"/>
      <c r="I367" s="291"/>
      <c r="J367" s="289"/>
    </row>
    <row r="368" ht="15.75" customHeight="1">
      <c r="A368" s="285"/>
      <c r="B368" s="286"/>
      <c r="C368" s="286"/>
      <c r="D368" s="287"/>
      <c r="E368" s="288"/>
      <c r="F368" s="288"/>
      <c r="G368" s="289"/>
      <c r="H368" s="290"/>
      <c r="I368" s="291"/>
      <c r="J368" s="289"/>
    </row>
    <row r="369" ht="15.75" customHeight="1">
      <c r="A369" s="285"/>
      <c r="B369" s="286"/>
      <c r="C369" s="286"/>
      <c r="D369" s="287"/>
      <c r="E369" s="288"/>
      <c r="F369" s="288"/>
      <c r="G369" s="289"/>
      <c r="H369" s="290"/>
      <c r="I369" s="291"/>
      <c r="J369" s="289"/>
    </row>
    <row r="370" ht="15.75" customHeight="1">
      <c r="A370" s="285"/>
      <c r="B370" s="286"/>
      <c r="C370" s="286"/>
      <c r="D370" s="287"/>
      <c r="E370" s="288"/>
      <c r="F370" s="288"/>
      <c r="G370" s="289"/>
      <c r="H370" s="290"/>
      <c r="I370" s="291"/>
      <c r="J370" s="289"/>
    </row>
    <row r="371" ht="15.75" customHeight="1">
      <c r="A371" s="285"/>
      <c r="B371" s="286"/>
      <c r="C371" s="286"/>
      <c r="D371" s="287"/>
      <c r="E371" s="288"/>
      <c r="F371" s="288"/>
      <c r="G371" s="289"/>
      <c r="H371" s="290"/>
      <c r="I371" s="291"/>
      <c r="J371" s="289"/>
    </row>
    <row r="372" ht="15.75" customHeight="1">
      <c r="A372" s="285"/>
      <c r="B372" s="286"/>
      <c r="C372" s="286"/>
      <c r="D372" s="287"/>
      <c r="E372" s="288"/>
      <c r="F372" s="288"/>
      <c r="G372" s="289"/>
      <c r="H372" s="290"/>
      <c r="I372" s="291"/>
      <c r="J372" s="289"/>
    </row>
    <row r="373" ht="15.75" customHeight="1">
      <c r="A373" s="285"/>
      <c r="B373" s="286"/>
      <c r="C373" s="286"/>
      <c r="D373" s="287"/>
      <c r="E373" s="288"/>
      <c r="F373" s="288"/>
      <c r="G373" s="289"/>
      <c r="H373" s="290"/>
      <c r="I373" s="291"/>
      <c r="J373" s="289"/>
    </row>
    <row r="374" ht="15.75" customHeight="1">
      <c r="A374" s="285"/>
      <c r="B374" s="286"/>
      <c r="C374" s="286"/>
      <c r="D374" s="287"/>
      <c r="E374" s="288"/>
      <c r="F374" s="288"/>
      <c r="G374" s="289"/>
      <c r="H374" s="290"/>
      <c r="I374" s="291"/>
      <c r="J374" s="289"/>
    </row>
    <row r="375" ht="15.75" customHeight="1">
      <c r="A375" s="285"/>
      <c r="B375" s="286"/>
      <c r="C375" s="286"/>
      <c r="D375" s="287"/>
      <c r="E375" s="288"/>
      <c r="F375" s="288"/>
      <c r="G375" s="289"/>
      <c r="H375" s="290"/>
      <c r="I375" s="291"/>
      <c r="J375" s="289"/>
    </row>
    <row r="376" ht="15.75" customHeight="1">
      <c r="A376" s="285"/>
      <c r="B376" s="286"/>
      <c r="C376" s="286"/>
      <c r="D376" s="287"/>
      <c r="E376" s="288"/>
      <c r="F376" s="288"/>
      <c r="G376" s="289"/>
      <c r="H376" s="290"/>
      <c r="I376" s="291"/>
      <c r="J376" s="289"/>
    </row>
    <row r="377" ht="15.75" customHeight="1">
      <c r="A377" s="285"/>
      <c r="B377" s="286"/>
      <c r="C377" s="286"/>
      <c r="D377" s="287"/>
      <c r="E377" s="288"/>
      <c r="F377" s="288"/>
      <c r="G377" s="289"/>
      <c r="H377" s="290"/>
      <c r="I377" s="291"/>
      <c r="J377" s="289"/>
    </row>
    <row r="378" ht="15.75" customHeight="1">
      <c r="A378" s="285"/>
      <c r="B378" s="286"/>
      <c r="C378" s="286"/>
      <c r="D378" s="287"/>
      <c r="E378" s="288"/>
      <c r="F378" s="288"/>
      <c r="G378" s="289"/>
      <c r="H378" s="290"/>
      <c r="I378" s="291"/>
      <c r="J378" s="289"/>
    </row>
    <row r="379" ht="15.75" customHeight="1">
      <c r="A379" s="285"/>
      <c r="B379" s="286"/>
      <c r="C379" s="286"/>
      <c r="D379" s="287"/>
      <c r="E379" s="288"/>
      <c r="F379" s="288"/>
      <c r="G379" s="289"/>
      <c r="H379" s="290"/>
      <c r="I379" s="291"/>
      <c r="J379" s="289"/>
    </row>
    <row r="380" ht="15.75" customHeight="1">
      <c r="A380" s="285"/>
      <c r="B380" s="286"/>
      <c r="C380" s="286"/>
      <c r="D380" s="287"/>
      <c r="E380" s="288"/>
      <c r="F380" s="288"/>
      <c r="G380" s="289"/>
      <c r="H380" s="290"/>
      <c r="I380" s="291"/>
      <c r="J380" s="289"/>
    </row>
    <row r="381" ht="15.75" customHeight="1">
      <c r="A381" s="285"/>
      <c r="B381" s="286"/>
      <c r="C381" s="286"/>
      <c r="D381" s="287"/>
      <c r="E381" s="288"/>
      <c r="F381" s="288"/>
      <c r="G381" s="289"/>
      <c r="H381" s="290"/>
      <c r="I381" s="291"/>
      <c r="J381" s="289"/>
    </row>
    <row r="382" ht="15.75" customHeight="1">
      <c r="A382" s="285"/>
      <c r="B382" s="286"/>
      <c r="C382" s="286"/>
      <c r="D382" s="287"/>
      <c r="E382" s="288"/>
      <c r="F382" s="288"/>
      <c r="G382" s="289"/>
      <c r="H382" s="290"/>
      <c r="I382" s="291"/>
      <c r="J382" s="289"/>
    </row>
    <row r="383" ht="15.75" customHeight="1">
      <c r="A383" s="285"/>
      <c r="B383" s="286"/>
      <c r="C383" s="286"/>
      <c r="D383" s="287"/>
      <c r="E383" s="288"/>
      <c r="F383" s="288"/>
      <c r="G383" s="289"/>
      <c r="H383" s="290"/>
      <c r="I383" s="291"/>
      <c r="J383" s="289"/>
    </row>
    <row r="384" ht="15.75" customHeight="1">
      <c r="A384" s="285"/>
      <c r="B384" s="286"/>
      <c r="C384" s="286"/>
      <c r="D384" s="287"/>
      <c r="E384" s="288"/>
      <c r="F384" s="288"/>
      <c r="G384" s="289"/>
      <c r="H384" s="290"/>
      <c r="I384" s="291"/>
      <c r="J384" s="289"/>
    </row>
    <row r="385" ht="15.75" customHeight="1">
      <c r="A385" s="285"/>
      <c r="B385" s="286"/>
      <c r="C385" s="286"/>
      <c r="D385" s="287"/>
      <c r="E385" s="288"/>
      <c r="F385" s="288"/>
      <c r="G385" s="289"/>
      <c r="H385" s="290"/>
      <c r="I385" s="291"/>
      <c r="J385" s="289"/>
    </row>
    <row r="386" ht="15.75" customHeight="1">
      <c r="A386" s="285"/>
      <c r="B386" s="286"/>
      <c r="C386" s="286"/>
      <c r="D386" s="287"/>
      <c r="E386" s="288"/>
      <c r="F386" s="288"/>
      <c r="G386" s="289"/>
      <c r="H386" s="290"/>
      <c r="I386" s="291"/>
      <c r="J386" s="289"/>
    </row>
    <row r="387" ht="15.75" customHeight="1">
      <c r="A387" s="285"/>
      <c r="B387" s="286"/>
      <c r="C387" s="286"/>
      <c r="D387" s="287"/>
      <c r="E387" s="288"/>
      <c r="F387" s="288"/>
      <c r="G387" s="289"/>
      <c r="H387" s="290"/>
      <c r="I387" s="291"/>
      <c r="J387" s="289"/>
    </row>
    <row r="388" ht="15.75" customHeight="1">
      <c r="A388" s="285"/>
      <c r="B388" s="286"/>
      <c r="C388" s="286"/>
      <c r="D388" s="287"/>
      <c r="E388" s="288"/>
      <c r="F388" s="288"/>
      <c r="G388" s="289"/>
      <c r="H388" s="290"/>
      <c r="I388" s="291"/>
      <c r="J388" s="289"/>
    </row>
    <row r="389" ht="15.75" customHeight="1">
      <c r="A389" s="285"/>
      <c r="B389" s="286"/>
      <c r="C389" s="286"/>
      <c r="D389" s="287"/>
      <c r="E389" s="288"/>
      <c r="F389" s="288"/>
      <c r="G389" s="289"/>
      <c r="H389" s="290"/>
      <c r="I389" s="291"/>
      <c r="J389" s="289"/>
    </row>
    <row r="390" ht="15.75" customHeight="1">
      <c r="A390" s="285"/>
      <c r="B390" s="286"/>
      <c r="C390" s="286"/>
      <c r="D390" s="287"/>
      <c r="E390" s="288"/>
      <c r="F390" s="288"/>
      <c r="G390" s="289"/>
      <c r="H390" s="290"/>
      <c r="I390" s="291"/>
      <c r="J390" s="289"/>
    </row>
    <row r="391" ht="15.75" customHeight="1">
      <c r="A391" s="285"/>
      <c r="B391" s="286"/>
      <c r="C391" s="286"/>
      <c r="D391" s="287"/>
      <c r="E391" s="288"/>
      <c r="F391" s="288"/>
      <c r="G391" s="289"/>
      <c r="H391" s="290"/>
      <c r="I391" s="291"/>
      <c r="J391" s="289"/>
    </row>
    <row r="392" ht="15.75" customHeight="1">
      <c r="A392" s="285"/>
      <c r="B392" s="286"/>
      <c r="C392" s="286"/>
      <c r="D392" s="287"/>
      <c r="E392" s="288"/>
      <c r="F392" s="288"/>
      <c r="G392" s="289"/>
      <c r="H392" s="290"/>
      <c r="I392" s="291"/>
      <c r="J392" s="289"/>
    </row>
    <row r="393" ht="15.75" customHeight="1">
      <c r="A393" s="285"/>
      <c r="B393" s="286"/>
      <c r="C393" s="286"/>
      <c r="D393" s="287"/>
      <c r="E393" s="288"/>
      <c r="F393" s="288"/>
      <c r="G393" s="289"/>
      <c r="H393" s="290"/>
      <c r="I393" s="291"/>
      <c r="J393" s="289"/>
    </row>
    <row r="394" ht="15.75" customHeight="1">
      <c r="A394" s="285"/>
      <c r="B394" s="286"/>
      <c r="C394" s="286"/>
      <c r="D394" s="287"/>
      <c r="E394" s="288"/>
      <c r="F394" s="288"/>
      <c r="G394" s="289"/>
      <c r="H394" s="290"/>
      <c r="I394" s="291"/>
      <c r="J394" s="289"/>
    </row>
    <row r="395" ht="15.75" customHeight="1">
      <c r="A395" s="285"/>
      <c r="B395" s="286"/>
      <c r="C395" s="286"/>
      <c r="D395" s="287"/>
      <c r="E395" s="288"/>
      <c r="F395" s="288"/>
      <c r="G395" s="289"/>
      <c r="H395" s="290"/>
      <c r="I395" s="291"/>
      <c r="J395" s="289"/>
    </row>
    <row r="396" ht="15.75" customHeight="1">
      <c r="A396" s="285"/>
      <c r="B396" s="286"/>
      <c r="C396" s="286"/>
      <c r="D396" s="287"/>
      <c r="E396" s="288"/>
      <c r="F396" s="288"/>
      <c r="G396" s="289"/>
      <c r="H396" s="290"/>
      <c r="I396" s="291"/>
      <c r="J396" s="289"/>
    </row>
    <row r="397" ht="15.75" customHeight="1">
      <c r="A397" s="285"/>
      <c r="B397" s="286"/>
      <c r="C397" s="286"/>
      <c r="D397" s="287"/>
      <c r="E397" s="288"/>
      <c r="F397" s="288"/>
      <c r="G397" s="289"/>
      <c r="H397" s="290"/>
      <c r="I397" s="291"/>
      <c r="J397" s="289"/>
    </row>
    <row r="398" ht="15.75" customHeight="1">
      <c r="A398" s="285"/>
      <c r="B398" s="286"/>
      <c r="C398" s="286"/>
      <c r="D398" s="287"/>
      <c r="E398" s="288"/>
      <c r="F398" s="288"/>
      <c r="G398" s="289"/>
      <c r="H398" s="290"/>
      <c r="I398" s="291"/>
      <c r="J398" s="289"/>
    </row>
    <row r="399" ht="15.75" customHeight="1">
      <c r="A399" s="285"/>
      <c r="B399" s="286"/>
      <c r="C399" s="286"/>
      <c r="D399" s="287"/>
      <c r="E399" s="288"/>
      <c r="F399" s="288"/>
      <c r="G399" s="289"/>
      <c r="H399" s="290"/>
      <c r="I399" s="291"/>
      <c r="J399" s="289"/>
    </row>
    <row r="400" ht="15.75" customHeight="1">
      <c r="A400" s="285"/>
      <c r="B400" s="286"/>
      <c r="C400" s="286"/>
      <c r="D400" s="287"/>
      <c r="E400" s="288"/>
      <c r="F400" s="288"/>
      <c r="G400" s="289"/>
      <c r="H400" s="290"/>
      <c r="I400" s="291"/>
      <c r="J400" s="289"/>
    </row>
    <row r="401" ht="15.75" customHeight="1">
      <c r="A401" s="285"/>
      <c r="B401" s="286"/>
      <c r="C401" s="286"/>
      <c r="D401" s="287"/>
      <c r="E401" s="288"/>
      <c r="F401" s="288"/>
      <c r="G401" s="289"/>
      <c r="H401" s="290"/>
      <c r="I401" s="291"/>
      <c r="J401" s="289"/>
    </row>
    <row r="402" ht="15.75" customHeight="1">
      <c r="A402" s="285"/>
      <c r="B402" s="286"/>
      <c r="C402" s="286"/>
      <c r="D402" s="287"/>
      <c r="E402" s="288"/>
      <c r="F402" s="288"/>
      <c r="G402" s="289"/>
      <c r="H402" s="290"/>
      <c r="I402" s="291"/>
      <c r="J402" s="289"/>
    </row>
    <row r="403" ht="15.75" customHeight="1">
      <c r="A403" s="285"/>
      <c r="B403" s="286"/>
      <c r="C403" s="286"/>
      <c r="D403" s="287"/>
      <c r="E403" s="288"/>
      <c r="F403" s="288"/>
      <c r="G403" s="289"/>
      <c r="H403" s="290"/>
      <c r="I403" s="291"/>
      <c r="J403" s="289"/>
    </row>
    <row r="404" ht="15.75" customHeight="1">
      <c r="A404" s="285"/>
      <c r="B404" s="286"/>
      <c r="C404" s="286"/>
      <c r="D404" s="287"/>
      <c r="E404" s="288"/>
      <c r="F404" s="288"/>
      <c r="G404" s="289"/>
      <c r="H404" s="290"/>
      <c r="I404" s="291"/>
      <c r="J404" s="289"/>
    </row>
    <row r="405" ht="15.75" customHeight="1">
      <c r="A405" s="285"/>
      <c r="B405" s="286"/>
      <c r="C405" s="286"/>
      <c r="D405" s="287"/>
      <c r="E405" s="288"/>
      <c r="F405" s="288"/>
      <c r="G405" s="289"/>
      <c r="H405" s="290"/>
      <c r="I405" s="291"/>
      <c r="J405" s="289"/>
    </row>
    <row r="406" ht="15.75" customHeight="1">
      <c r="A406" s="285"/>
      <c r="B406" s="286"/>
      <c r="C406" s="286"/>
      <c r="D406" s="287"/>
      <c r="E406" s="288"/>
      <c r="F406" s="288"/>
      <c r="G406" s="289"/>
      <c r="H406" s="290"/>
      <c r="I406" s="291"/>
      <c r="J406" s="289"/>
    </row>
    <row r="407" ht="15.75" customHeight="1">
      <c r="A407" s="285"/>
      <c r="B407" s="286"/>
      <c r="C407" s="286"/>
      <c r="D407" s="287"/>
      <c r="E407" s="288"/>
      <c r="F407" s="288"/>
      <c r="G407" s="289"/>
      <c r="H407" s="290"/>
      <c r="I407" s="291"/>
      <c r="J407" s="289"/>
    </row>
    <row r="408" ht="15.75" customHeight="1">
      <c r="A408" s="285"/>
      <c r="B408" s="286"/>
      <c r="C408" s="286"/>
      <c r="D408" s="287"/>
      <c r="E408" s="288"/>
      <c r="F408" s="288"/>
      <c r="G408" s="289"/>
      <c r="H408" s="290"/>
      <c r="I408" s="291"/>
      <c r="J408" s="289"/>
    </row>
    <row r="409" ht="15.75" customHeight="1">
      <c r="A409" s="285"/>
      <c r="B409" s="286"/>
      <c r="C409" s="286"/>
      <c r="D409" s="287"/>
      <c r="E409" s="288"/>
      <c r="F409" s="288"/>
      <c r="G409" s="289"/>
      <c r="H409" s="290"/>
      <c r="I409" s="291"/>
      <c r="J409" s="289"/>
    </row>
    <row r="410" ht="15.75" customHeight="1">
      <c r="A410" s="285"/>
      <c r="B410" s="286"/>
      <c r="C410" s="286"/>
      <c r="D410" s="287"/>
      <c r="E410" s="288"/>
      <c r="F410" s="288"/>
      <c r="G410" s="289"/>
      <c r="H410" s="290"/>
      <c r="I410" s="291"/>
      <c r="J410" s="289"/>
    </row>
    <row r="411" ht="15.75" customHeight="1">
      <c r="A411" s="285"/>
      <c r="B411" s="286"/>
      <c r="C411" s="286"/>
      <c r="D411" s="287"/>
      <c r="E411" s="288"/>
      <c r="F411" s="288"/>
      <c r="G411" s="289"/>
      <c r="H411" s="290"/>
      <c r="I411" s="291"/>
      <c r="J411" s="289"/>
    </row>
    <row r="412" ht="15.75" customHeight="1">
      <c r="A412" s="285"/>
      <c r="B412" s="286"/>
      <c r="C412" s="286"/>
      <c r="D412" s="287"/>
      <c r="E412" s="288"/>
      <c r="F412" s="288"/>
      <c r="G412" s="289"/>
      <c r="H412" s="290"/>
      <c r="I412" s="291"/>
      <c r="J412" s="289"/>
    </row>
    <row r="413" ht="15.75" customHeight="1">
      <c r="A413" s="285"/>
      <c r="B413" s="286"/>
      <c r="C413" s="286"/>
      <c r="D413" s="287"/>
      <c r="E413" s="288"/>
      <c r="F413" s="288"/>
      <c r="G413" s="289"/>
      <c r="H413" s="290"/>
      <c r="I413" s="291"/>
      <c r="J413" s="289"/>
    </row>
    <row r="414" ht="15.75" customHeight="1">
      <c r="A414" s="285"/>
      <c r="B414" s="286"/>
      <c r="C414" s="286"/>
      <c r="D414" s="287"/>
      <c r="E414" s="288"/>
      <c r="F414" s="288"/>
      <c r="G414" s="289"/>
      <c r="H414" s="290"/>
      <c r="I414" s="291"/>
      <c r="J414" s="289"/>
    </row>
    <row r="415" ht="15.75" customHeight="1">
      <c r="A415" s="285"/>
      <c r="B415" s="286"/>
      <c r="C415" s="286"/>
      <c r="D415" s="287"/>
      <c r="E415" s="288"/>
      <c r="F415" s="288"/>
      <c r="G415" s="289"/>
      <c r="H415" s="290"/>
      <c r="I415" s="291"/>
      <c r="J415" s="289"/>
    </row>
    <row r="416" ht="15.75" customHeight="1">
      <c r="A416" s="285"/>
      <c r="B416" s="286"/>
      <c r="C416" s="286"/>
      <c r="D416" s="287"/>
      <c r="E416" s="288"/>
      <c r="F416" s="288"/>
      <c r="G416" s="289"/>
      <c r="H416" s="290"/>
      <c r="I416" s="291"/>
      <c r="J416" s="289"/>
    </row>
    <row r="417" ht="15.75" customHeight="1">
      <c r="A417" s="285"/>
      <c r="B417" s="286"/>
      <c r="C417" s="286"/>
      <c r="D417" s="287"/>
      <c r="E417" s="288"/>
      <c r="F417" s="288"/>
      <c r="G417" s="289"/>
      <c r="H417" s="290"/>
      <c r="I417" s="291"/>
      <c r="J417" s="289"/>
    </row>
    <row r="418" ht="15.75" customHeight="1">
      <c r="A418" s="285"/>
      <c r="B418" s="286"/>
      <c r="C418" s="286"/>
      <c r="D418" s="287"/>
      <c r="E418" s="288"/>
      <c r="F418" s="288"/>
      <c r="G418" s="289"/>
      <c r="H418" s="290"/>
      <c r="I418" s="291"/>
      <c r="J418" s="289"/>
    </row>
    <row r="419" ht="15.75" customHeight="1">
      <c r="A419" s="285"/>
      <c r="B419" s="286"/>
      <c r="C419" s="286"/>
      <c r="D419" s="287"/>
      <c r="E419" s="288"/>
      <c r="F419" s="288"/>
      <c r="G419" s="289"/>
      <c r="H419" s="290"/>
      <c r="I419" s="291"/>
      <c r="J419" s="289"/>
    </row>
    <row r="420" ht="15.75" customHeight="1">
      <c r="A420" s="285"/>
      <c r="B420" s="286"/>
      <c r="C420" s="286"/>
      <c r="D420" s="287"/>
      <c r="E420" s="288"/>
      <c r="F420" s="288"/>
      <c r="G420" s="289"/>
      <c r="H420" s="290"/>
      <c r="I420" s="291"/>
      <c r="J420" s="289"/>
    </row>
    <row r="421" ht="15.75" customHeight="1">
      <c r="A421" s="285"/>
      <c r="B421" s="286"/>
      <c r="C421" s="286"/>
      <c r="D421" s="287"/>
      <c r="E421" s="288"/>
      <c r="F421" s="288"/>
      <c r="G421" s="289"/>
      <c r="H421" s="290"/>
      <c r="I421" s="291"/>
      <c r="J421" s="289"/>
    </row>
    <row r="422" ht="15.75" customHeight="1">
      <c r="A422" s="285"/>
      <c r="B422" s="286"/>
      <c r="C422" s="286"/>
      <c r="D422" s="287"/>
      <c r="E422" s="288"/>
      <c r="F422" s="288"/>
      <c r="G422" s="289"/>
      <c r="H422" s="290"/>
      <c r="I422" s="291"/>
      <c r="J422" s="289"/>
    </row>
    <row r="423" ht="15.75" customHeight="1">
      <c r="A423" s="285"/>
      <c r="B423" s="286"/>
      <c r="C423" s="286"/>
      <c r="D423" s="287"/>
      <c r="E423" s="288"/>
      <c r="F423" s="288"/>
      <c r="G423" s="289"/>
      <c r="H423" s="290"/>
      <c r="I423" s="291"/>
      <c r="J423" s="289"/>
    </row>
    <row r="424" ht="15.75" customHeight="1">
      <c r="A424" s="285"/>
      <c r="B424" s="286"/>
      <c r="C424" s="286"/>
      <c r="D424" s="287"/>
      <c r="E424" s="288"/>
      <c r="F424" s="288"/>
      <c r="G424" s="289"/>
      <c r="H424" s="290"/>
      <c r="I424" s="291"/>
      <c r="J424" s="289"/>
    </row>
    <row r="425" ht="15.75" customHeight="1">
      <c r="A425" s="285"/>
      <c r="B425" s="286"/>
      <c r="C425" s="286"/>
      <c r="D425" s="287"/>
      <c r="E425" s="288"/>
      <c r="F425" s="288"/>
      <c r="G425" s="289"/>
      <c r="H425" s="290"/>
      <c r="I425" s="291"/>
      <c r="J425" s="289"/>
    </row>
    <row r="426" ht="15.75" customHeight="1">
      <c r="A426" s="285"/>
      <c r="B426" s="286"/>
      <c r="C426" s="286"/>
      <c r="D426" s="287"/>
      <c r="E426" s="288"/>
      <c r="F426" s="288"/>
      <c r="G426" s="289"/>
      <c r="H426" s="290"/>
      <c r="I426" s="291"/>
      <c r="J426" s="289"/>
    </row>
    <row r="427" ht="15.75" customHeight="1">
      <c r="A427" s="285"/>
      <c r="B427" s="286"/>
      <c r="C427" s="286"/>
      <c r="D427" s="287"/>
      <c r="E427" s="288"/>
      <c r="F427" s="288"/>
      <c r="G427" s="289"/>
      <c r="H427" s="290"/>
      <c r="I427" s="291"/>
      <c r="J427" s="289"/>
    </row>
    <row r="428" ht="15.75" customHeight="1">
      <c r="A428" s="285"/>
      <c r="B428" s="286"/>
      <c r="C428" s="286"/>
      <c r="D428" s="287"/>
      <c r="E428" s="288"/>
      <c r="F428" s="288"/>
      <c r="G428" s="289"/>
      <c r="H428" s="290"/>
      <c r="I428" s="291"/>
      <c r="J428" s="289"/>
    </row>
    <row r="429" ht="15.75" customHeight="1">
      <c r="A429" s="285"/>
      <c r="B429" s="286"/>
      <c r="C429" s="286"/>
      <c r="D429" s="287"/>
      <c r="E429" s="288"/>
      <c r="F429" s="288"/>
      <c r="G429" s="289"/>
      <c r="H429" s="290"/>
      <c r="I429" s="291"/>
      <c r="J429" s="289"/>
    </row>
    <row r="430" ht="15.75" customHeight="1">
      <c r="A430" s="285"/>
      <c r="B430" s="286"/>
      <c r="C430" s="286"/>
      <c r="D430" s="287"/>
      <c r="E430" s="288"/>
      <c r="F430" s="288"/>
      <c r="G430" s="289"/>
      <c r="H430" s="290"/>
      <c r="I430" s="291"/>
      <c r="J430" s="289"/>
    </row>
    <row r="431" ht="15.75" customHeight="1">
      <c r="A431" s="285"/>
      <c r="B431" s="286"/>
      <c r="C431" s="286"/>
      <c r="D431" s="287"/>
      <c r="E431" s="288"/>
      <c r="F431" s="288"/>
      <c r="G431" s="289"/>
      <c r="H431" s="290"/>
      <c r="I431" s="291"/>
      <c r="J431" s="289"/>
    </row>
    <row r="432" ht="15.75" customHeight="1">
      <c r="A432" s="285"/>
      <c r="B432" s="286"/>
      <c r="C432" s="286"/>
      <c r="D432" s="287"/>
      <c r="E432" s="288"/>
      <c r="F432" s="288"/>
      <c r="G432" s="289"/>
      <c r="H432" s="290"/>
      <c r="I432" s="291"/>
      <c r="J432" s="289"/>
    </row>
    <row r="433" ht="15.75" customHeight="1">
      <c r="A433" s="285"/>
      <c r="B433" s="286"/>
      <c r="C433" s="286"/>
      <c r="D433" s="287"/>
      <c r="E433" s="288"/>
      <c r="F433" s="288"/>
      <c r="G433" s="289"/>
      <c r="H433" s="290"/>
      <c r="I433" s="291"/>
      <c r="J433" s="289"/>
    </row>
    <row r="434" ht="15.75" customHeight="1">
      <c r="A434" s="285"/>
      <c r="B434" s="286"/>
      <c r="C434" s="286"/>
      <c r="D434" s="287"/>
      <c r="E434" s="288"/>
      <c r="F434" s="288"/>
      <c r="G434" s="289"/>
      <c r="H434" s="290"/>
      <c r="I434" s="291"/>
      <c r="J434" s="289"/>
    </row>
    <row r="435" ht="15.75" customHeight="1">
      <c r="A435" s="285"/>
      <c r="B435" s="286"/>
      <c r="C435" s="286"/>
      <c r="D435" s="287"/>
      <c r="E435" s="288"/>
      <c r="F435" s="288"/>
      <c r="G435" s="289"/>
      <c r="H435" s="290"/>
      <c r="I435" s="291"/>
      <c r="J435" s="289"/>
    </row>
    <row r="436" ht="15.75" customHeight="1">
      <c r="A436" s="285"/>
      <c r="B436" s="286"/>
      <c r="C436" s="286"/>
      <c r="D436" s="287"/>
      <c r="E436" s="288"/>
      <c r="F436" s="288"/>
      <c r="G436" s="289"/>
      <c r="H436" s="290"/>
      <c r="I436" s="291"/>
      <c r="J436" s="289"/>
    </row>
    <row r="437" ht="15.75" customHeight="1">
      <c r="A437" s="285"/>
      <c r="B437" s="286"/>
      <c r="C437" s="286"/>
      <c r="D437" s="287"/>
      <c r="E437" s="288"/>
      <c r="F437" s="288"/>
      <c r="G437" s="289"/>
      <c r="H437" s="290"/>
      <c r="I437" s="291"/>
      <c r="J437" s="289"/>
    </row>
    <row r="438" ht="15.75" customHeight="1">
      <c r="A438" s="285"/>
      <c r="B438" s="286"/>
      <c r="C438" s="286"/>
      <c r="D438" s="287"/>
      <c r="E438" s="288"/>
      <c r="F438" s="288"/>
      <c r="G438" s="289"/>
      <c r="H438" s="290"/>
      <c r="I438" s="291"/>
      <c r="J438" s="289"/>
    </row>
    <row r="439" ht="15.75" customHeight="1">
      <c r="A439" s="285"/>
      <c r="B439" s="286"/>
      <c r="C439" s="286"/>
      <c r="D439" s="287"/>
      <c r="E439" s="288"/>
      <c r="F439" s="288"/>
      <c r="G439" s="289"/>
      <c r="H439" s="290"/>
      <c r="I439" s="291"/>
      <c r="J439" s="289"/>
    </row>
    <row r="440" ht="15.75" customHeight="1">
      <c r="A440" s="285"/>
      <c r="B440" s="286"/>
      <c r="C440" s="286"/>
      <c r="D440" s="287"/>
      <c r="E440" s="288"/>
      <c r="F440" s="288"/>
      <c r="G440" s="289"/>
      <c r="H440" s="290"/>
      <c r="I440" s="291"/>
      <c r="J440" s="289"/>
    </row>
    <row r="441" ht="15.75" customHeight="1">
      <c r="A441" s="285"/>
      <c r="B441" s="286"/>
      <c r="C441" s="286"/>
      <c r="D441" s="287"/>
      <c r="E441" s="288"/>
      <c r="F441" s="288"/>
      <c r="G441" s="289"/>
      <c r="H441" s="290"/>
      <c r="I441" s="291"/>
      <c r="J441" s="289"/>
    </row>
    <row r="442" ht="15.75" customHeight="1">
      <c r="A442" s="285"/>
      <c r="B442" s="286"/>
      <c r="C442" s="286"/>
      <c r="D442" s="287"/>
      <c r="E442" s="288"/>
      <c r="F442" s="288"/>
      <c r="G442" s="289"/>
      <c r="H442" s="290"/>
      <c r="I442" s="291"/>
      <c r="J442" s="289"/>
    </row>
    <row r="443" ht="15.75" customHeight="1">
      <c r="A443" s="285"/>
      <c r="B443" s="286"/>
      <c r="C443" s="286"/>
      <c r="D443" s="287"/>
      <c r="E443" s="288"/>
      <c r="F443" s="288"/>
      <c r="G443" s="289"/>
      <c r="H443" s="290"/>
      <c r="I443" s="291"/>
      <c r="J443" s="289"/>
    </row>
    <row r="444" ht="15.75" customHeight="1">
      <c r="A444" s="285"/>
      <c r="B444" s="286"/>
      <c r="C444" s="286"/>
      <c r="D444" s="287"/>
      <c r="E444" s="288"/>
      <c r="F444" s="288"/>
      <c r="G444" s="289"/>
      <c r="H444" s="290"/>
      <c r="I444" s="291"/>
      <c r="J444" s="289"/>
    </row>
    <row r="445" ht="15.75" customHeight="1">
      <c r="A445" s="285"/>
      <c r="B445" s="286"/>
      <c r="C445" s="286"/>
      <c r="D445" s="287"/>
      <c r="E445" s="288"/>
      <c r="F445" s="288"/>
      <c r="G445" s="289"/>
      <c r="H445" s="290"/>
      <c r="I445" s="291"/>
      <c r="J445" s="289"/>
    </row>
    <row r="446" ht="15.75" customHeight="1">
      <c r="A446" s="285"/>
      <c r="B446" s="286"/>
      <c r="C446" s="286"/>
      <c r="D446" s="287"/>
      <c r="E446" s="288"/>
      <c r="F446" s="288"/>
      <c r="G446" s="289"/>
      <c r="H446" s="290"/>
      <c r="I446" s="291"/>
      <c r="J446" s="289"/>
    </row>
    <row r="447" ht="15.75" customHeight="1">
      <c r="A447" s="285"/>
      <c r="B447" s="286"/>
      <c r="C447" s="286"/>
      <c r="D447" s="287"/>
      <c r="E447" s="288"/>
      <c r="F447" s="288"/>
      <c r="G447" s="289"/>
      <c r="H447" s="290"/>
      <c r="I447" s="291"/>
      <c r="J447" s="289"/>
    </row>
    <row r="448" ht="15.75" customHeight="1">
      <c r="A448" s="285"/>
      <c r="B448" s="286"/>
      <c r="C448" s="286"/>
      <c r="D448" s="287"/>
      <c r="E448" s="288"/>
      <c r="F448" s="288"/>
      <c r="G448" s="289"/>
      <c r="H448" s="290"/>
      <c r="I448" s="291"/>
      <c r="J448" s="289"/>
    </row>
    <row r="449" ht="15.75" customHeight="1">
      <c r="A449" s="285"/>
      <c r="B449" s="286"/>
      <c r="C449" s="286"/>
      <c r="D449" s="287"/>
      <c r="E449" s="288"/>
      <c r="F449" s="288"/>
      <c r="G449" s="289"/>
      <c r="H449" s="290"/>
      <c r="I449" s="291"/>
      <c r="J449" s="289"/>
    </row>
    <row r="450" ht="15.75" customHeight="1">
      <c r="A450" s="285"/>
      <c r="B450" s="286"/>
      <c r="C450" s="286"/>
      <c r="D450" s="287"/>
      <c r="E450" s="288"/>
      <c r="F450" s="288"/>
      <c r="G450" s="289"/>
      <c r="H450" s="290"/>
      <c r="I450" s="291"/>
      <c r="J450" s="289"/>
    </row>
    <row r="451" ht="15.75" customHeight="1">
      <c r="A451" s="285"/>
      <c r="B451" s="286"/>
      <c r="C451" s="286"/>
      <c r="D451" s="287"/>
      <c r="E451" s="288"/>
      <c r="F451" s="288"/>
      <c r="G451" s="289"/>
      <c r="H451" s="290"/>
      <c r="I451" s="291"/>
      <c r="J451" s="289"/>
    </row>
    <row r="452" ht="15.75" customHeight="1">
      <c r="A452" s="285"/>
      <c r="B452" s="286"/>
      <c r="C452" s="286"/>
      <c r="D452" s="287"/>
      <c r="E452" s="288"/>
      <c r="F452" s="288"/>
      <c r="G452" s="289"/>
      <c r="H452" s="290"/>
      <c r="I452" s="291"/>
      <c r="J452" s="289"/>
    </row>
    <row r="453" ht="15.75" customHeight="1">
      <c r="A453" s="285"/>
      <c r="B453" s="286"/>
      <c r="C453" s="286"/>
      <c r="D453" s="287"/>
      <c r="E453" s="288"/>
      <c r="F453" s="288"/>
      <c r="G453" s="289"/>
      <c r="H453" s="290"/>
      <c r="I453" s="291"/>
      <c r="J453" s="289"/>
    </row>
    <row r="454" ht="15.75" customHeight="1">
      <c r="A454" s="285"/>
      <c r="B454" s="286"/>
      <c r="C454" s="286"/>
      <c r="D454" s="287"/>
      <c r="E454" s="288"/>
      <c r="F454" s="288"/>
      <c r="G454" s="289"/>
      <c r="H454" s="290"/>
      <c r="I454" s="291"/>
      <c r="J454" s="289"/>
    </row>
    <row r="455" ht="15.75" customHeight="1">
      <c r="A455" s="285"/>
      <c r="B455" s="286"/>
      <c r="C455" s="286"/>
      <c r="D455" s="287"/>
      <c r="E455" s="288"/>
      <c r="F455" s="288"/>
      <c r="G455" s="289"/>
      <c r="H455" s="290"/>
      <c r="I455" s="291"/>
      <c r="J455" s="289"/>
    </row>
    <row r="456" ht="15.75" customHeight="1">
      <c r="A456" s="285"/>
      <c r="B456" s="286"/>
      <c r="C456" s="286"/>
      <c r="D456" s="287"/>
      <c r="E456" s="288"/>
      <c r="F456" s="288"/>
      <c r="G456" s="289"/>
      <c r="H456" s="290"/>
      <c r="I456" s="291"/>
      <c r="J456" s="289"/>
    </row>
    <row r="457" ht="15.75" customHeight="1">
      <c r="A457" s="285"/>
      <c r="B457" s="286"/>
      <c r="C457" s="286"/>
      <c r="D457" s="287"/>
      <c r="E457" s="288"/>
      <c r="F457" s="288"/>
      <c r="G457" s="289"/>
      <c r="H457" s="290"/>
      <c r="I457" s="291"/>
      <c r="J457" s="289"/>
    </row>
    <row r="458" ht="15.75" customHeight="1">
      <c r="A458" s="285"/>
      <c r="B458" s="286"/>
      <c r="C458" s="286"/>
      <c r="D458" s="287"/>
      <c r="E458" s="288"/>
      <c r="F458" s="288"/>
      <c r="G458" s="289"/>
      <c r="H458" s="290"/>
      <c r="I458" s="291"/>
      <c r="J458" s="289"/>
    </row>
    <row r="459" ht="15.75" customHeight="1">
      <c r="A459" s="285"/>
      <c r="B459" s="286"/>
      <c r="C459" s="286"/>
      <c r="D459" s="287"/>
      <c r="E459" s="288"/>
      <c r="F459" s="288"/>
      <c r="G459" s="289"/>
      <c r="H459" s="290"/>
      <c r="I459" s="291"/>
      <c r="J459" s="289"/>
    </row>
    <row r="460" ht="15.75" customHeight="1">
      <c r="A460" s="285"/>
      <c r="B460" s="286"/>
      <c r="C460" s="286"/>
      <c r="D460" s="287"/>
      <c r="E460" s="288"/>
      <c r="F460" s="288"/>
      <c r="G460" s="289"/>
      <c r="H460" s="290"/>
      <c r="I460" s="291"/>
      <c r="J460" s="289"/>
    </row>
    <row r="461" ht="15.75" customHeight="1">
      <c r="A461" s="285"/>
      <c r="B461" s="286"/>
      <c r="C461" s="286"/>
      <c r="D461" s="287"/>
      <c r="E461" s="288"/>
      <c r="F461" s="288"/>
      <c r="G461" s="289"/>
      <c r="H461" s="290"/>
      <c r="I461" s="291"/>
      <c r="J461" s="289"/>
    </row>
    <row r="462" ht="15.75" customHeight="1">
      <c r="A462" s="285"/>
      <c r="B462" s="286"/>
      <c r="C462" s="286"/>
      <c r="D462" s="287"/>
      <c r="E462" s="288"/>
      <c r="F462" s="288"/>
      <c r="G462" s="289"/>
      <c r="H462" s="290"/>
      <c r="I462" s="291"/>
      <c r="J462" s="289"/>
    </row>
    <row r="463" ht="15.75" customHeight="1">
      <c r="A463" s="285"/>
      <c r="B463" s="286"/>
      <c r="C463" s="286"/>
      <c r="D463" s="287"/>
      <c r="E463" s="288"/>
      <c r="F463" s="288"/>
      <c r="G463" s="289"/>
      <c r="H463" s="290"/>
      <c r="I463" s="291"/>
      <c r="J463" s="289"/>
    </row>
    <row r="464" ht="15.75" customHeight="1">
      <c r="A464" s="285"/>
      <c r="B464" s="286"/>
      <c r="C464" s="286"/>
      <c r="D464" s="287"/>
      <c r="E464" s="288"/>
      <c r="F464" s="288"/>
      <c r="G464" s="289"/>
      <c r="H464" s="290"/>
      <c r="I464" s="291"/>
      <c r="J464" s="289"/>
    </row>
    <row r="465" ht="15.75" customHeight="1">
      <c r="A465" s="285"/>
      <c r="B465" s="286"/>
      <c r="C465" s="286"/>
      <c r="D465" s="287"/>
      <c r="E465" s="288"/>
      <c r="F465" s="288"/>
      <c r="G465" s="289"/>
      <c r="H465" s="290"/>
      <c r="I465" s="291"/>
      <c r="J465" s="289"/>
    </row>
    <row r="466" ht="15.75" customHeight="1">
      <c r="A466" s="285"/>
      <c r="B466" s="286"/>
      <c r="C466" s="286"/>
      <c r="D466" s="287"/>
      <c r="E466" s="288"/>
      <c r="F466" s="288"/>
      <c r="G466" s="289"/>
      <c r="H466" s="290"/>
      <c r="I466" s="291"/>
      <c r="J466" s="289"/>
    </row>
    <row r="467" ht="15.75" customHeight="1">
      <c r="A467" s="285"/>
      <c r="B467" s="286"/>
      <c r="C467" s="286"/>
      <c r="D467" s="287"/>
      <c r="E467" s="288"/>
      <c r="F467" s="288"/>
      <c r="G467" s="289"/>
      <c r="H467" s="290"/>
      <c r="I467" s="291"/>
      <c r="J467" s="289"/>
    </row>
    <row r="468" ht="15.75" customHeight="1">
      <c r="A468" s="285"/>
      <c r="B468" s="286"/>
      <c r="C468" s="286"/>
      <c r="D468" s="287"/>
      <c r="E468" s="288"/>
      <c r="F468" s="288"/>
      <c r="G468" s="289"/>
      <c r="H468" s="290"/>
      <c r="I468" s="291"/>
      <c r="J468" s="289"/>
    </row>
    <row r="469" ht="15.75" customHeight="1">
      <c r="A469" s="285"/>
      <c r="B469" s="286"/>
      <c r="C469" s="286"/>
      <c r="D469" s="287"/>
      <c r="E469" s="288"/>
      <c r="F469" s="288"/>
      <c r="G469" s="289"/>
      <c r="H469" s="290"/>
      <c r="I469" s="291"/>
      <c r="J469" s="289"/>
    </row>
    <row r="470" ht="15.75" customHeight="1">
      <c r="A470" s="285"/>
      <c r="B470" s="286"/>
      <c r="C470" s="286"/>
      <c r="D470" s="287"/>
      <c r="E470" s="288"/>
      <c r="F470" s="288"/>
      <c r="G470" s="289"/>
      <c r="H470" s="290"/>
      <c r="I470" s="291"/>
      <c r="J470" s="289"/>
    </row>
    <row r="471" ht="15.75" customHeight="1">
      <c r="A471" s="285"/>
      <c r="B471" s="286"/>
      <c r="C471" s="286"/>
      <c r="D471" s="287"/>
      <c r="E471" s="288"/>
      <c r="F471" s="288"/>
      <c r="G471" s="289"/>
      <c r="H471" s="290"/>
      <c r="I471" s="291"/>
      <c r="J471" s="289"/>
    </row>
    <row r="472" ht="15.75" customHeight="1">
      <c r="A472" s="285"/>
      <c r="B472" s="286"/>
      <c r="C472" s="286"/>
      <c r="D472" s="287"/>
      <c r="E472" s="288"/>
      <c r="F472" s="288"/>
      <c r="G472" s="289"/>
      <c r="H472" s="290"/>
      <c r="I472" s="291"/>
      <c r="J472" s="289"/>
    </row>
    <row r="473" ht="15.75" customHeight="1">
      <c r="A473" s="285"/>
      <c r="B473" s="286"/>
      <c r="C473" s="286"/>
      <c r="D473" s="287"/>
      <c r="E473" s="288"/>
      <c r="F473" s="288"/>
      <c r="G473" s="289"/>
      <c r="H473" s="290"/>
      <c r="I473" s="291"/>
      <c r="J473" s="289"/>
    </row>
    <row r="474" ht="15.75" customHeight="1">
      <c r="A474" s="285"/>
      <c r="B474" s="286"/>
      <c r="C474" s="286"/>
      <c r="D474" s="287"/>
      <c r="E474" s="288"/>
      <c r="F474" s="288"/>
      <c r="G474" s="289"/>
      <c r="H474" s="290"/>
      <c r="I474" s="291"/>
      <c r="J474" s="289"/>
    </row>
    <row r="475" ht="15.75" customHeight="1">
      <c r="A475" s="285"/>
      <c r="B475" s="286"/>
      <c r="C475" s="286"/>
      <c r="D475" s="287"/>
      <c r="E475" s="288"/>
      <c r="F475" s="288"/>
      <c r="G475" s="289"/>
      <c r="H475" s="290"/>
      <c r="I475" s="291"/>
      <c r="J475" s="289"/>
    </row>
    <row r="476" ht="15.75" customHeight="1">
      <c r="A476" s="285"/>
      <c r="B476" s="286"/>
      <c r="C476" s="286"/>
      <c r="D476" s="287"/>
      <c r="E476" s="288"/>
      <c r="F476" s="288"/>
      <c r="G476" s="289"/>
      <c r="H476" s="290"/>
      <c r="I476" s="291"/>
      <c r="J476" s="289"/>
    </row>
    <row r="477" ht="15.75" customHeight="1">
      <c r="A477" s="285"/>
      <c r="B477" s="286"/>
      <c r="C477" s="286"/>
      <c r="D477" s="287"/>
      <c r="E477" s="288"/>
      <c r="F477" s="288"/>
      <c r="G477" s="289"/>
      <c r="H477" s="290"/>
      <c r="I477" s="291"/>
      <c r="J477" s="289"/>
    </row>
    <row r="478" ht="15.75" customHeight="1">
      <c r="A478" s="285"/>
      <c r="B478" s="286"/>
      <c r="C478" s="286"/>
      <c r="D478" s="287"/>
      <c r="E478" s="288"/>
      <c r="F478" s="288"/>
      <c r="G478" s="289"/>
      <c r="H478" s="290"/>
      <c r="I478" s="291"/>
      <c r="J478" s="289"/>
    </row>
    <row r="479" ht="15.75" customHeight="1">
      <c r="A479" s="285"/>
      <c r="B479" s="286"/>
      <c r="C479" s="286"/>
      <c r="D479" s="287"/>
      <c r="E479" s="288"/>
      <c r="F479" s="288"/>
      <c r="G479" s="289"/>
      <c r="H479" s="290"/>
      <c r="I479" s="291"/>
      <c r="J479" s="289"/>
    </row>
    <row r="480" ht="15.75" customHeight="1">
      <c r="A480" s="285"/>
      <c r="B480" s="286"/>
      <c r="C480" s="286"/>
      <c r="D480" s="287"/>
      <c r="E480" s="288"/>
      <c r="F480" s="288"/>
      <c r="G480" s="289"/>
      <c r="H480" s="290"/>
      <c r="I480" s="291"/>
      <c r="J480" s="289"/>
    </row>
    <row r="481" ht="15.75" customHeight="1">
      <c r="A481" s="285"/>
      <c r="B481" s="286"/>
      <c r="C481" s="286"/>
      <c r="D481" s="287"/>
      <c r="E481" s="288"/>
      <c r="F481" s="288"/>
      <c r="G481" s="289"/>
      <c r="H481" s="290"/>
      <c r="I481" s="291"/>
      <c r="J481" s="289"/>
    </row>
    <row r="482" ht="15.75" customHeight="1">
      <c r="A482" s="285"/>
      <c r="B482" s="286"/>
      <c r="C482" s="286"/>
      <c r="D482" s="287"/>
      <c r="E482" s="288"/>
      <c r="F482" s="288"/>
      <c r="G482" s="289"/>
      <c r="H482" s="290"/>
      <c r="I482" s="291"/>
      <c r="J482" s="289"/>
    </row>
    <row r="483" ht="15.75" customHeight="1">
      <c r="A483" s="285"/>
      <c r="B483" s="286"/>
      <c r="C483" s="286"/>
      <c r="D483" s="287"/>
      <c r="E483" s="288"/>
      <c r="F483" s="288"/>
      <c r="G483" s="289"/>
      <c r="H483" s="290"/>
      <c r="I483" s="291"/>
      <c r="J483" s="289"/>
    </row>
    <row r="484" ht="15.75" customHeight="1">
      <c r="A484" s="285"/>
      <c r="B484" s="286"/>
      <c r="C484" s="286"/>
      <c r="D484" s="287"/>
      <c r="E484" s="288"/>
      <c r="F484" s="288"/>
      <c r="G484" s="289"/>
      <c r="H484" s="290"/>
      <c r="I484" s="291"/>
      <c r="J484" s="289"/>
    </row>
    <row r="485" ht="15.75" customHeight="1">
      <c r="A485" s="285"/>
      <c r="B485" s="286"/>
      <c r="C485" s="286"/>
      <c r="D485" s="287"/>
      <c r="E485" s="288"/>
      <c r="F485" s="288"/>
      <c r="G485" s="289"/>
      <c r="H485" s="290"/>
      <c r="I485" s="291"/>
      <c r="J485" s="289"/>
    </row>
    <row r="486" ht="15.75" customHeight="1">
      <c r="A486" s="285"/>
      <c r="B486" s="286"/>
      <c r="C486" s="286"/>
      <c r="D486" s="287"/>
      <c r="E486" s="288"/>
      <c r="F486" s="288"/>
      <c r="G486" s="289"/>
      <c r="H486" s="290"/>
      <c r="I486" s="291"/>
      <c r="J486" s="289"/>
    </row>
    <row r="487" ht="15.75" customHeight="1">
      <c r="A487" s="285"/>
      <c r="B487" s="286"/>
      <c r="C487" s="286"/>
      <c r="D487" s="287"/>
      <c r="E487" s="288"/>
      <c r="F487" s="288"/>
      <c r="G487" s="289"/>
      <c r="H487" s="290"/>
      <c r="I487" s="291"/>
      <c r="J487" s="289"/>
    </row>
    <row r="488" ht="15.75" customHeight="1">
      <c r="A488" s="285"/>
      <c r="B488" s="286"/>
      <c r="C488" s="286"/>
      <c r="D488" s="287"/>
      <c r="E488" s="288"/>
      <c r="F488" s="288"/>
      <c r="G488" s="289"/>
      <c r="H488" s="290"/>
      <c r="I488" s="291"/>
      <c r="J488" s="289"/>
    </row>
    <row r="489" ht="15.75" customHeight="1">
      <c r="A489" s="285"/>
      <c r="B489" s="286"/>
      <c r="C489" s="286"/>
      <c r="D489" s="287"/>
      <c r="E489" s="288"/>
      <c r="F489" s="288"/>
      <c r="G489" s="289"/>
      <c r="H489" s="290"/>
      <c r="I489" s="291"/>
      <c r="J489" s="289"/>
    </row>
    <row r="490" ht="15.75" customHeight="1">
      <c r="A490" s="285"/>
      <c r="B490" s="286"/>
      <c r="C490" s="286"/>
      <c r="D490" s="287"/>
      <c r="E490" s="288"/>
      <c r="F490" s="288"/>
      <c r="G490" s="289"/>
      <c r="H490" s="290"/>
      <c r="I490" s="291"/>
      <c r="J490" s="289"/>
    </row>
    <row r="491" ht="15.75" customHeight="1">
      <c r="A491" s="285"/>
      <c r="B491" s="286"/>
      <c r="C491" s="286"/>
      <c r="D491" s="287"/>
      <c r="E491" s="288"/>
      <c r="F491" s="288"/>
      <c r="G491" s="289"/>
      <c r="H491" s="290"/>
      <c r="I491" s="291"/>
      <c r="J491" s="289"/>
    </row>
    <row r="492" ht="15.75" customHeight="1">
      <c r="A492" s="285"/>
      <c r="B492" s="286"/>
      <c r="C492" s="286"/>
      <c r="D492" s="287"/>
      <c r="E492" s="288"/>
      <c r="F492" s="288"/>
      <c r="G492" s="289"/>
      <c r="H492" s="290"/>
      <c r="I492" s="291"/>
      <c r="J492" s="289"/>
    </row>
    <row r="493" ht="15.75" customHeight="1">
      <c r="A493" s="285"/>
      <c r="B493" s="286"/>
      <c r="C493" s="286"/>
      <c r="D493" s="287"/>
      <c r="E493" s="288"/>
      <c r="F493" s="288"/>
      <c r="G493" s="289"/>
      <c r="H493" s="290"/>
      <c r="I493" s="291"/>
      <c r="J493" s="289"/>
    </row>
    <row r="494" ht="15.75" customHeight="1">
      <c r="A494" s="285"/>
      <c r="B494" s="286"/>
      <c r="C494" s="286"/>
      <c r="D494" s="287"/>
      <c r="E494" s="288"/>
      <c r="F494" s="288"/>
      <c r="G494" s="289"/>
      <c r="H494" s="290"/>
      <c r="I494" s="291"/>
      <c r="J494" s="289"/>
    </row>
    <row r="495" ht="15.75" customHeight="1">
      <c r="A495" s="285"/>
      <c r="B495" s="286"/>
      <c r="C495" s="286"/>
      <c r="D495" s="287"/>
      <c r="E495" s="288"/>
      <c r="F495" s="288"/>
      <c r="G495" s="289"/>
      <c r="H495" s="290"/>
      <c r="I495" s="291"/>
      <c r="J495" s="289"/>
    </row>
    <row r="496" ht="15.75" customHeight="1">
      <c r="A496" s="285"/>
      <c r="B496" s="286"/>
      <c r="C496" s="286"/>
      <c r="D496" s="287"/>
      <c r="E496" s="288"/>
      <c r="F496" s="288"/>
      <c r="G496" s="289"/>
      <c r="H496" s="290"/>
      <c r="I496" s="291"/>
      <c r="J496" s="289"/>
    </row>
    <row r="497" ht="15.75" customHeight="1">
      <c r="A497" s="285"/>
      <c r="B497" s="286"/>
      <c r="C497" s="286"/>
      <c r="D497" s="287"/>
      <c r="E497" s="288"/>
      <c r="F497" s="288"/>
      <c r="G497" s="289"/>
      <c r="H497" s="290"/>
      <c r="I497" s="291"/>
      <c r="J497" s="289"/>
    </row>
    <row r="498" ht="15.75" customHeight="1">
      <c r="A498" s="285"/>
      <c r="B498" s="286"/>
      <c r="C498" s="286"/>
      <c r="D498" s="287"/>
      <c r="E498" s="288"/>
      <c r="F498" s="288"/>
      <c r="G498" s="289"/>
      <c r="H498" s="290"/>
      <c r="I498" s="291"/>
      <c r="J498" s="289"/>
    </row>
    <row r="499" ht="15.75" customHeight="1">
      <c r="A499" s="285"/>
      <c r="B499" s="286"/>
      <c r="C499" s="286"/>
      <c r="D499" s="287"/>
      <c r="E499" s="288"/>
      <c r="F499" s="288"/>
      <c r="G499" s="289"/>
      <c r="H499" s="290"/>
      <c r="I499" s="291"/>
      <c r="J499" s="289"/>
    </row>
    <row r="500" ht="15.75" customHeight="1">
      <c r="A500" s="285"/>
      <c r="B500" s="286"/>
      <c r="C500" s="286"/>
      <c r="D500" s="287"/>
      <c r="E500" s="288"/>
      <c r="F500" s="288"/>
      <c r="G500" s="289"/>
      <c r="H500" s="290"/>
      <c r="I500" s="291"/>
      <c r="J500" s="289"/>
    </row>
    <row r="501" ht="15.75" customHeight="1">
      <c r="A501" s="285"/>
      <c r="B501" s="286"/>
      <c r="C501" s="286"/>
      <c r="D501" s="287"/>
      <c r="E501" s="288"/>
      <c r="F501" s="288"/>
      <c r="G501" s="289"/>
      <c r="H501" s="290"/>
      <c r="I501" s="291"/>
      <c r="J501" s="289"/>
    </row>
    <row r="502" ht="15.75" customHeight="1">
      <c r="A502" s="285"/>
      <c r="B502" s="286"/>
      <c r="C502" s="286"/>
      <c r="D502" s="287"/>
      <c r="E502" s="288"/>
      <c r="F502" s="288"/>
      <c r="G502" s="289"/>
      <c r="H502" s="290"/>
      <c r="I502" s="291"/>
      <c r="J502" s="289"/>
    </row>
    <row r="503" ht="15.75" customHeight="1">
      <c r="A503" s="285"/>
      <c r="B503" s="286"/>
      <c r="C503" s="286"/>
      <c r="D503" s="287"/>
      <c r="E503" s="288"/>
      <c r="F503" s="288"/>
      <c r="G503" s="289"/>
      <c r="H503" s="290"/>
      <c r="I503" s="291"/>
      <c r="J503" s="289"/>
    </row>
    <row r="504" ht="15.75" customHeight="1">
      <c r="A504" s="285"/>
      <c r="B504" s="286"/>
      <c r="C504" s="286"/>
      <c r="D504" s="287"/>
      <c r="E504" s="288"/>
      <c r="F504" s="288"/>
      <c r="G504" s="289"/>
      <c r="H504" s="290"/>
      <c r="I504" s="291"/>
      <c r="J504" s="289"/>
    </row>
    <row r="505" ht="15.75" customHeight="1">
      <c r="A505" s="285"/>
      <c r="B505" s="286"/>
      <c r="C505" s="286"/>
      <c r="D505" s="287"/>
      <c r="E505" s="288"/>
      <c r="F505" s="288"/>
      <c r="G505" s="289"/>
      <c r="H505" s="290"/>
      <c r="I505" s="291"/>
      <c r="J505" s="289"/>
    </row>
    <row r="506" ht="15.75" customHeight="1">
      <c r="A506" s="285"/>
      <c r="B506" s="286"/>
      <c r="C506" s="286"/>
      <c r="D506" s="287"/>
      <c r="E506" s="288"/>
      <c r="F506" s="288"/>
      <c r="G506" s="289"/>
      <c r="H506" s="290"/>
      <c r="I506" s="291"/>
      <c r="J506" s="289"/>
    </row>
    <row r="507" ht="15.75" customHeight="1">
      <c r="A507" s="285"/>
      <c r="B507" s="286"/>
      <c r="C507" s="286"/>
      <c r="D507" s="287"/>
      <c r="E507" s="288"/>
      <c r="F507" s="288"/>
      <c r="G507" s="289"/>
      <c r="H507" s="290"/>
      <c r="I507" s="291"/>
      <c r="J507" s="289"/>
    </row>
    <row r="508" ht="15.75" customHeight="1">
      <c r="A508" s="285"/>
      <c r="B508" s="286"/>
      <c r="C508" s="286"/>
      <c r="D508" s="287"/>
      <c r="E508" s="288"/>
      <c r="F508" s="288"/>
      <c r="G508" s="289"/>
      <c r="H508" s="290"/>
      <c r="I508" s="291"/>
      <c r="J508" s="289"/>
    </row>
    <row r="509" ht="15.75" customHeight="1">
      <c r="A509" s="285"/>
      <c r="B509" s="286"/>
      <c r="C509" s="286"/>
      <c r="D509" s="287"/>
      <c r="E509" s="288"/>
      <c r="F509" s="288"/>
      <c r="G509" s="289"/>
      <c r="H509" s="290"/>
      <c r="I509" s="291"/>
      <c r="J509" s="289"/>
    </row>
    <row r="510" ht="15.75" customHeight="1">
      <c r="A510" s="285"/>
      <c r="B510" s="286"/>
      <c r="C510" s="286"/>
      <c r="D510" s="287"/>
      <c r="E510" s="288"/>
      <c r="F510" s="288"/>
      <c r="G510" s="289"/>
      <c r="H510" s="290"/>
      <c r="I510" s="291"/>
      <c r="J510" s="289"/>
    </row>
    <row r="511" ht="15.75" customHeight="1">
      <c r="A511" s="285"/>
      <c r="B511" s="286"/>
      <c r="C511" s="286"/>
      <c r="D511" s="287"/>
      <c r="E511" s="288"/>
      <c r="F511" s="288"/>
      <c r="G511" s="289"/>
      <c r="H511" s="290"/>
      <c r="I511" s="291"/>
      <c r="J511" s="289"/>
    </row>
    <row r="512" ht="15.75" customHeight="1">
      <c r="A512" s="285"/>
      <c r="B512" s="286"/>
      <c r="C512" s="286"/>
      <c r="D512" s="287"/>
      <c r="E512" s="288"/>
      <c r="F512" s="288"/>
      <c r="G512" s="289"/>
      <c r="H512" s="290"/>
      <c r="I512" s="291"/>
      <c r="J512" s="289"/>
    </row>
    <row r="513" ht="15.75" customHeight="1">
      <c r="A513" s="285"/>
      <c r="B513" s="286"/>
      <c r="C513" s="286"/>
      <c r="D513" s="287"/>
      <c r="E513" s="288"/>
      <c r="F513" s="288"/>
      <c r="G513" s="289"/>
      <c r="H513" s="290"/>
      <c r="I513" s="291"/>
      <c r="J513" s="289"/>
    </row>
    <row r="514" ht="15.75" customHeight="1">
      <c r="A514" s="285"/>
      <c r="B514" s="286"/>
      <c r="C514" s="286"/>
      <c r="D514" s="287"/>
      <c r="E514" s="288"/>
      <c r="F514" s="288"/>
      <c r="G514" s="289"/>
      <c r="H514" s="290"/>
      <c r="I514" s="291"/>
      <c r="J514" s="289"/>
    </row>
    <row r="515" ht="15.75" customHeight="1">
      <c r="A515" s="285"/>
      <c r="B515" s="286"/>
      <c r="C515" s="286"/>
      <c r="D515" s="287"/>
      <c r="E515" s="288"/>
      <c r="F515" s="288"/>
      <c r="G515" s="289"/>
      <c r="H515" s="290"/>
      <c r="I515" s="291"/>
      <c r="J515" s="289"/>
    </row>
    <row r="516" ht="15.75" customHeight="1">
      <c r="A516" s="285"/>
      <c r="B516" s="286"/>
      <c r="C516" s="286"/>
      <c r="D516" s="287"/>
      <c r="E516" s="288"/>
      <c r="F516" s="288"/>
      <c r="G516" s="289"/>
      <c r="H516" s="290"/>
      <c r="I516" s="291"/>
      <c r="J516" s="289"/>
    </row>
    <row r="517" ht="15.75" customHeight="1">
      <c r="A517" s="285"/>
      <c r="B517" s="286"/>
      <c r="C517" s="286"/>
      <c r="D517" s="287"/>
      <c r="E517" s="288"/>
      <c r="F517" s="288"/>
      <c r="G517" s="289"/>
      <c r="H517" s="290"/>
      <c r="I517" s="291"/>
      <c r="J517" s="289"/>
    </row>
    <row r="518" ht="15.75" customHeight="1">
      <c r="A518" s="285"/>
      <c r="B518" s="286"/>
      <c r="C518" s="286"/>
      <c r="D518" s="287"/>
      <c r="E518" s="288"/>
      <c r="F518" s="288"/>
      <c r="G518" s="289"/>
      <c r="H518" s="290"/>
      <c r="I518" s="291"/>
      <c r="J518" s="289"/>
    </row>
    <row r="519" ht="15.75" customHeight="1">
      <c r="A519" s="285"/>
      <c r="B519" s="286"/>
      <c r="C519" s="286"/>
      <c r="D519" s="287"/>
      <c r="E519" s="288"/>
      <c r="F519" s="288"/>
      <c r="G519" s="289"/>
      <c r="H519" s="290"/>
      <c r="I519" s="291"/>
      <c r="J519" s="289"/>
    </row>
    <row r="520" ht="15.75" customHeight="1">
      <c r="A520" s="285"/>
      <c r="B520" s="286"/>
      <c r="C520" s="286"/>
      <c r="D520" s="287"/>
      <c r="E520" s="288"/>
      <c r="F520" s="288"/>
      <c r="G520" s="289"/>
      <c r="H520" s="290"/>
      <c r="I520" s="291"/>
      <c r="J520" s="289"/>
    </row>
    <row r="521" ht="15.75" customHeight="1">
      <c r="A521" s="285"/>
      <c r="B521" s="286"/>
      <c r="C521" s="286"/>
      <c r="D521" s="287"/>
      <c r="E521" s="288"/>
      <c r="F521" s="288"/>
      <c r="G521" s="289"/>
      <c r="H521" s="290"/>
      <c r="I521" s="291"/>
      <c r="J521" s="289"/>
    </row>
    <row r="522" ht="15.75" customHeight="1">
      <c r="A522" s="285"/>
      <c r="B522" s="286"/>
      <c r="C522" s="286"/>
      <c r="D522" s="287"/>
      <c r="E522" s="288"/>
      <c r="F522" s="288"/>
      <c r="G522" s="289"/>
      <c r="H522" s="290"/>
      <c r="I522" s="291"/>
      <c r="J522" s="289"/>
    </row>
    <row r="523" ht="15.75" customHeight="1">
      <c r="A523" s="285"/>
      <c r="B523" s="286"/>
      <c r="C523" s="286"/>
      <c r="D523" s="287"/>
      <c r="E523" s="288"/>
      <c r="F523" s="288"/>
      <c r="G523" s="289"/>
      <c r="H523" s="290"/>
      <c r="I523" s="291"/>
      <c r="J523" s="289"/>
    </row>
    <row r="524" ht="15.75" customHeight="1">
      <c r="A524" s="285"/>
      <c r="B524" s="286"/>
      <c r="C524" s="286"/>
      <c r="D524" s="287"/>
      <c r="E524" s="288"/>
      <c r="F524" s="288"/>
      <c r="G524" s="289"/>
      <c r="H524" s="290"/>
      <c r="I524" s="291"/>
      <c r="J524" s="289"/>
    </row>
    <row r="525" ht="15.75" customHeight="1">
      <c r="A525" s="285"/>
      <c r="B525" s="286"/>
      <c r="C525" s="286"/>
      <c r="D525" s="287"/>
      <c r="E525" s="288"/>
      <c r="F525" s="288"/>
      <c r="G525" s="289"/>
      <c r="H525" s="290"/>
      <c r="I525" s="291"/>
      <c r="J525" s="289"/>
    </row>
    <row r="526" ht="15.75" customHeight="1">
      <c r="A526" s="285"/>
      <c r="B526" s="286"/>
      <c r="C526" s="286"/>
      <c r="D526" s="287"/>
      <c r="E526" s="288"/>
      <c r="F526" s="288"/>
      <c r="G526" s="289"/>
      <c r="H526" s="290"/>
      <c r="I526" s="291"/>
      <c r="J526" s="289"/>
    </row>
    <row r="527" ht="15.75" customHeight="1">
      <c r="A527" s="285"/>
      <c r="B527" s="286"/>
      <c r="C527" s="286"/>
      <c r="D527" s="287"/>
      <c r="E527" s="288"/>
      <c r="F527" s="288"/>
      <c r="G527" s="289"/>
      <c r="H527" s="290"/>
      <c r="I527" s="291"/>
      <c r="J527" s="289"/>
    </row>
    <row r="528" ht="15.75" customHeight="1">
      <c r="A528" s="285"/>
      <c r="B528" s="286"/>
      <c r="C528" s="286"/>
      <c r="D528" s="287"/>
      <c r="E528" s="288"/>
      <c r="F528" s="288"/>
      <c r="G528" s="289"/>
      <c r="H528" s="290"/>
      <c r="I528" s="291"/>
      <c r="J528" s="289"/>
    </row>
    <row r="529" ht="15.75" customHeight="1">
      <c r="A529" s="285"/>
      <c r="B529" s="286"/>
      <c r="C529" s="286"/>
      <c r="D529" s="287"/>
      <c r="E529" s="288"/>
      <c r="F529" s="288"/>
      <c r="G529" s="289"/>
      <c r="H529" s="290"/>
      <c r="I529" s="291"/>
      <c r="J529" s="289"/>
    </row>
    <row r="530" ht="15.75" customHeight="1">
      <c r="A530" s="285"/>
      <c r="B530" s="286"/>
      <c r="C530" s="286"/>
      <c r="D530" s="287"/>
      <c r="E530" s="288"/>
      <c r="F530" s="288"/>
      <c r="G530" s="289"/>
      <c r="H530" s="290"/>
      <c r="I530" s="291"/>
      <c r="J530" s="289"/>
    </row>
    <row r="531" ht="15.75" customHeight="1">
      <c r="A531" s="285"/>
      <c r="B531" s="286"/>
      <c r="C531" s="286"/>
      <c r="D531" s="287"/>
      <c r="E531" s="288"/>
      <c r="F531" s="288"/>
      <c r="G531" s="289"/>
      <c r="H531" s="290"/>
      <c r="I531" s="291"/>
      <c r="J531" s="289"/>
    </row>
    <row r="532" ht="15.75" customHeight="1">
      <c r="A532" s="285"/>
      <c r="B532" s="286"/>
      <c r="C532" s="286"/>
      <c r="D532" s="287"/>
      <c r="E532" s="288"/>
      <c r="F532" s="288"/>
      <c r="G532" s="289"/>
      <c r="H532" s="290"/>
      <c r="I532" s="291"/>
      <c r="J532" s="289"/>
    </row>
    <row r="533" ht="15.75" customHeight="1">
      <c r="A533" s="285"/>
      <c r="B533" s="286"/>
      <c r="C533" s="286"/>
      <c r="D533" s="287"/>
      <c r="E533" s="288"/>
      <c r="F533" s="288"/>
      <c r="G533" s="289"/>
      <c r="H533" s="290"/>
      <c r="I533" s="291"/>
      <c r="J533" s="289"/>
    </row>
    <row r="534" ht="15.75" customHeight="1">
      <c r="A534" s="285"/>
      <c r="B534" s="286"/>
      <c r="C534" s="286"/>
      <c r="D534" s="287"/>
      <c r="E534" s="288"/>
      <c r="F534" s="288"/>
      <c r="G534" s="289"/>
      <c r="H534" s="290"/>
      <c r="I534" s="291"/>
      <c r="J534" s="289"/>
    </row>
    <row r="535" ht="15.75" customHeight="1">
      <c r="A535" s="285"/>
      <c r="B535" s="286"/>
      <c r="C535" s="286"/>
      <c r="D535" s="287"/>
      <c r="E535" s="288"/>
      <c r="F535" s="288"/>
      <c r="G535" s="289"/>
      <c r="H535" s="290"/>
      <c r="I535" s="291"/>
      <c r="J535" s="289"/>
    </row>
    <row r="536" ht="15.75" customHeight="1">
      <c r="A536" s="285"/>
      <c r="B536" s="286"/>
      <c r="C536" s="286"/>
      <c r="D536" s="287"/>
      <c r="E536" s="288"/>
      <c r="F536" s="288"/>
      <c r="G536" s="289"/>
      <c r="H536" s="290"/>
      <c r="I536" s="291"/>
      <c r="J536" s="289"/>
    </row>
    <row r="537" ht="15.75" customHeight="1">
      <c r="A537" s="285"/>
      <c r="B537" s="286"/>
      <c r="C537" s="286"/>
      <c r="D537" s="287"/>
      <c r="E537" s="288"/>
      <c r="F537" s="288"/>
      <c r="G537" s="289"/>
      <c r="H537" s="290"/>
      <c r="I537" s="291"/>
      <c r="J537" s="289"/>
    </row>
    <row r="538" ht="15.75" customHeight="1">
      <c r="A538" s="285"/>
      <c r="B538" s="286"/>
      <c r="C538" s="286"/>
      <c r="D538" s="287"/>
      <c r="E538" s="288"/>
      <c r="F538" s="288"/>
      <c r="G538" s="289"/>
      <c r="H538" s="290"/>
      <c r="I538" s="291"/>
      <c r="J538" s="289"/>
    </row>
    <row r="539" ht="15.75" customHeight="1">
      <c r="A539" s="285"/>
      <c r="B539" s="286"/>
      <c r="C539" s="286"/>
      <c r="D539" s="287"/>
      <c r="E539" s="288"/>
      <c r="F539" s="288"/>
      <c r="G539" s="289"/>
      <c r="H539" s="290"/>
      <c r="I539" s="291"/>
      <c r="J539" s="289"/>
    </row>
    <row r="540" ht="15.75" customHeight="1">
      <c r="A540" s="285"/>
      <c r="B540" s="286"/>
      <c r="C540" s="286"/>
      <c r="D540" s="287"/>
      <c r="E540" s="288"/>
      <c r="F540" s="288"/>
      <c r="G540" s="289"/>
      <c r="H540" s="290"/>
      <c r="I540" s="291"/>
      <c r="J540" s="289"/>
    </row>
    <row r="541" ht="15.75" customHeight="1">
      <c r="A541" s="285"/>
      <c r="B541" s="286"/>
      <c r="C541" s="286"/>
      <c r="D541" s="287"/>
      <c r="E541" s="288"/>
      <c r="F541" s="288"/>
      <c r="G541" s="289"/>
      <c r="H541" s="290"/>
      <c r="I541" s="291"/>
      <c r="J541" s="289"/>
    </row>
    <row r="542" ht="15.75" customHeight="1">
      <c r="A542" s="285"/>
      <c r="B542" s="286"/>
      <c r="C542" s="286"/>
      <c r="D542" s="287"/>
      <c r="E542" s="288"/>
      <c r="F542" s="288"/>
      <c r="G542" s="289"/>
      <c r="H542" s="290"/>
      <c r="I542" s="291"/>
      <c r="J542" s="289"/>
    </row>
    <row r="543" ht="15.75" customHeight="1">
      <c r="A543" s="285"/>
      <c r="B543" s="286"/>
      <c r="C543" s="286"/>
      <c r="D543" s="287"/>
      <c r="E543" s="288"/>
      <c r="F543" s="288"/>
      <c r="G543" s="289"/>
      <c r="H543" s="290"/>
      <c r="I543" s="291"/>
      <c r="J543" s="289"/>
    </row>
    <row r="544" ht="15.75" customHeight="1">
      <c r="A544" s="285"/>
      <c r="B544" s="286"/>
      <c r="C544" s="286"/>
      <c r="D544" s="287"/>
      <c r="E544" s="288"/>
      <c r="F544" s="288"/>
      <c r="G544" s="289"/>
      <c r="H544" s="290"/>
      <c r="I544" s="291"/>
      <c r="J544" s="289"/>
    </row>
    <row r="545" ht="15.75" customHeight="1">
      <c r="A545" s="285"/>
      <c r="B545" s="286"/>
      <c r="C545" s="286"/>
      <c r="D545" s="287"/>
      <c r="E545" s="288"/>
      <c r="F545" s="288"/>
      <c r="G545" s="289"/>
      <c r="H545" s="290"/>
      <c r="I545" s="291"/>
      <c r="J545" s="289"/>
    </row>
    <row r="546" ht="15.75" customHeight="1">
      <c r="A546" s="285"/>
      <c r="B546" s="286"/>
      <c r="C546" s="286"/>
      <c r="D546" s="287"/>
      <c r="E546" s="288"/>
      <c r="F546" s="288"/>
      <c r="G546" s="289"/>
      <c r="H546" s="290"/>
      <c r="I546" s="291"/>
      <c r="J546" s="289"/>
    </row>
    <row r="547" ht="15.75" customHeight="1">
      <c r="A547" s="285"/>
      <c r="B547" s="286"/>
      <c r="C547" s="286"/>
      <c r="D547" s="287"/>
      <c r="E547" s="288"/>
      <c r="F547" s="288"/>
      <c r="G547" s="289"/>
      <c r="H547" s="290"/>
      <c r="I547" s="291"/>
      <c r="J547" s="289"/>
    </row>
    <row r="548" ht="15.75" customHeight="1">
      <c r="A548" s="285"/>
      <c r="B548" s="286"/>
      <c r="C548" s="286"/>
      <c r="D548" s="287"/>
      <c r="E548" s="288"/>
      <c r="F548" s="288"/>
      <c r="G548" s="289"/>
      <c r="H548" s="290"/>
      <c r="I548" s="291"/>
      <c r="J548" s="289"/>
    </row>
    <row r="549" ht="15.75" customHeight="1">
      <c r="A549" s="285"/>
      <c r="B549" s="286"/>
      <c r="C549" s="286"/>
      <c r="D549" s="287"/>
      <c r="E549" s="288"/>
      <c r="F549" s="288"/>
      <c r="G549" s="289"/>
      <c r="H549" s="290"/>
      <c r="I549" s="291"/>
      <c r="J549" s="289"/>
    </row>
    <row r="550" ht="15.75" customHeight="1">
      <c r="A550" s="285"/>
      <c r="B550" s="286"/>
      <c r="C550" s="286"/>
      <c r="D550" s="287"/>
      <c r="E550" s="288"/>
      <c r="F550" s="288"/>
      <c r="G550" s="289"/>
      <c r="H550" s="290"/>
      <c r="I550" s="291"/>
      <c r="J550" s="289"/>
    </row>
    <row r="551" ht="15.75" customHeight="1">
      <c r="A551" s="285"/>
      <c r="B551" s="286"/>
      <c r="C551" s="286"/>
      <c r="D551" s="287"/>
      <c r="E551" s="288"/>
      <c r="F551" s="288"/>
      <c r="G551" s="289"/>
      <c r="H551" s="290"/>
      <c r="I551" s="291"/>
      <c r="J551" s="289"/>
    </row>
    <row r="552" ht="15.75" customHeight="1">
      <c r="A552" s="285"/>
      <c r="B552" s="286"/>
      <c r="C552" s="286"/>
      <c r="D552" s="287"/>
      <c r="E552" s="288"/>
      <c r="F552" s="288"/>
      <c r="G552" s="289"/>
      <c r="H552" s="290"/>
      <c r="I552" s="291"/>
      <c r="J552" s="289"/>
    </row>
    <row r="553" ht="15.75" customHeight="1">
      <c r="A553" s="285"/>
      <c r="B553" s="286"/>
      <c r="C553" s="286"/>
      <c r="D553" s="287"/>
      <c r="E553" s="288"/>
      <c r="F553" s="288"/>
      <c r="G553" s="289"/>
      <c r="H553" s="290"/>
      <c r="I553" s="291"/>
      <c r="J553" s="289"/>
    </row>
    <row r="554" ht="15.75" customHeight="1">
      <c r="A554" s="285"/>
      <c r="B554" s="286"/>
      <c r="C554" s="286"/>
      <c r="D554" s="287"/>
      <c r="E554" s="288"/>
      <c r="F554" s="288"/>
      <c r="G554" s="289"/>
      <c r="H554" s="290"/>
      <c r="I554" s="291"/>
      <c r="J554" s="289"/>
    </row>
    <row r="555" ht="15.75" customHeight="1">
      <c r="A555" s="285"/>
      <c r="B555" s="286"/>
      <c r="C555" s="286"/>
      <c r="D555" s="287"/>
      <c r="E555" s="288"/>
      <c r="F555" s="288"/>
      <c r="G555" s="289"/>
      <c r="H555" s="290"/>
      <c r="I555" s="291"/>
      <c r="J555" s="289"/>
    </row>
    <row r="556" ht="15.75" customHeight="1">
      <c r="A556" s="285"/>
      <c r="B556" s="286"/>
      <c r="C556" s="286"/>
      <c r="D556" s="287"/>
      <c r="E556" s="288"/>
      <c r="F556" s="288"/>
      <c r="G556" s="289"/>
      <c r="H556" s="290"/>
      <c r="I556" s="291"/>
      <c r="J556" s="289"/>
    </row>
    <row r="557" ht="15.75" customHeight="1">
      <c r="A557" s="285"/>
      <c r="B557" s="286"/>
      <c r="C557" s="286"/>
      <c r="D557" s="287"/>
      <c r="E557" s="288"/>
      <c r="F557" s="288"/>
      <c r="G557" s="289"/>
      <c r="H557" s="290"/>
      <c r="I557" s="291"/>
      <c r="J557" s="289"/>
    </row>
    <row r="558" ht="15.75" customHeight="1">
      <c r="A558" s="285"/>
      <c r="B558" s="286"/>
      <c r="C558" s="286"/>
      <c r="D558" s="287"/>
      <c r="E558" s="288"/>
      <c r="F558" s="288"/>
      <c r="G558" s="289"/>
      <c r="H558" s="290"/>
      <c r="I558" s="291"/>
      <c r="J558" s="289"/>
    </row>
    <row r="559" ht="15.75" customHeight="1">
      <c r="A559" s="285"/>
      <c r="B559" s="286"/>
      <c r="C559" s="286"/>
      <c r="D559" s="287"/>
      <c r="E559" s="288"/>
      <c r="F559" s="288"/>
      <c r="G559" s="289"/>
      <c r="H559" s="290"/>
      <c r="I559" s="291"/>
      <c r="J559" s="289"/>
    </row>
    <row r="560" ht="15.75" customHeight="1">
      <c r="A560" s="285"/>
      <c r="B560" s="286"/>
      <c r="C560" s="286"/>
      <c r="D560" s="287"/>
      <c r="E560" s="288"/>
      <c r="F560" s="288"/>
      <c r="G560" s="289"/>
      <c r="H560" s="290"/>
      <c r="I560" s="291"/>
      <c r="J560" s="289"/>
    </row>
    <row r="561" ht="15.75" customHeight="1">
      <c r="A561" s="285"/>
      <c r="B561" s="286"/>
      <c r="C561" s="286"/>
      <c r="D561" s="287"/>
      <c r="E561" s="288"/>
      <c r="F561" s="288"/>
      <c r="G561" s="289"/>
      <c r="H561" s="290"/>
      <c r="I561" s="291"/>
      <c r="J561" s="289"/>
    </row>
    <row r="562" ht="15.75" customHeight="1">
      <c r="A562" s="285"/>
      <c r="B562" s="286"/>
      <c r="C562" s="286"/>
      <c r="D562" s="287"/>
      <c r="E562" s="288"/>
      <c r="F562" s="288"/>
      <c r="G562" s="289"/>
      <c r="H562" s="290"/>
      <c r="I562" s="291"/>
      <c r="J562" s="289"/>
    </row>
    <row r="563" ht="15.75" customHeight="1">
      <c r="A563" s="285"/>
      <c r="B563" s="286"/>
      <c r="C563" s="286"/>
      <c r="D563" s="287"/>
      <c r="E563" s="288"/>
      <c r="F563" s="288"/>
      <c r="G563" s="289"/>
      <c r="H563" s="290"/>
      <c r="I563" s="291"/>
      <c r="J563" s="289"/>
    </row>
    <row r="564" ht="15.75" customHeight="1">
      <c r="A564" s="285"/>
      <c r="B564" s="286"/>
      <c r="C564" s="286"/>
      <c r="D564" s="287"/>
      <c r="E564" s="288"/>
      <c r="F564" s="288"/>
      <c r="G564" s="289"/>
      <c r="H564" s="290"/>
      <c r="I564" s="291"/>
      <c r="J564" s="289"/>
    </row>
    <row r="565" ht="15.75" customHeight="1">
      <c r="A565" s="285"/>
      <c r="B565" s="286"/>
      <c r="C565" s="286"/>
      <c r="D565" s="287"/>
      <c r="E565" s="288"/>
      <c r="F565" s="288"/>
      <c r="G565" s="289"/>
      <c r="H565" s="290"/>
      <c r="I565" s="291"/>
      <c r="J565" s="289"/>
    </row>
    <row r="566" ht="15.75" customHeight="1">
      <c r="A566" s="285"/>
      <c r="B566" s="286"/>
      <c r="C566" s="286"/>
      <c r="D566" s="287"/>
      <c r="E566" s="288"/>
      <c r="F566" s="288"/>
      <c r="G566" s="289"/>
      <c r="H566" s="290"/>
      <c r="I566" s="291"/>
      <c r="J566" s="289"/>
    </row>
    <row r="567" ht="15.75" customHeight="1">
      <c r="A567" s="285"/>
      <c r="B567" s="286"/>
      <c r="C567" s="286"/>
      <c r="D567" s="287"/>
      <c r="E567" s="288"/>
      <c r="F567" s="288"/>
      <c r="G567" s="289"/>
      <c r="H567" s="290"/>
      <c r="I567" s="291"/>
      <c r="J567" s="289"/>
    </row>
    <row r="568" ht="15.75" customHeight="1">
      <c r="A568" s="285"/>
      <c r="B568" s="286"/>
      <c r="C568" s="286"/>
      <c r="D568" s="287"/>
      <c r="E568" s="288"/>
      <c r="F568" s="288"/>
      <c r="G568" s="289"/>
      <c r="H568" s="290"/>
      <c r="I568" s="291"/>
      <c r="J568" s="289"/>
    </row>
    <row r="569" ht="15.75" customHeight="1">
      <c r="A569" s="285"/>
      <c r="B569" s="286"/>
      <c r="C569" s="286"/>
      <c r="D569" s="287"/>
      <c r="E569" s="288"/>
      <c r="F569" s="288"/>
      <c r="G569" s="289"/>
      <c r="H569" s="290"/>
      <c r="I569" s="291"/>
      <c r="J569" s="289"/>
    </row>
    <row r="570" ht="15.75" customHeight="1">
      <c r="A570" s="285"/>
      <c r="B570" s="286"/>
      <c r="C570" s="286"/>
      <c r="D570" s="287"/>
      <c r="E570" s="288"/>
      <c r="F570" s="288"/>
      <c r="G570" s="289"/>
      <c r="H570" s="290"/>
      <c r="I570" s="291"/>
      <c r="J570" s="289"/>
    </row>
    <row r="571" ht="15.75" customHeight="1">
      <c r="A571" s="285"/>
      <c r="B571" s="286"/>
      <c r="C571" s="286"/>
      <c r="D571" s="287"/>
      <c r="E571" s="288"/>
      <c r="F571" s="288"/>
      <c r="G571" s="289"/>
      <c r="H571" s="290"/>
      <c r="I571" s="291"/>
      <c r="J571" s="289"/>
    </row>
    <row r="572" ht="15.75" customHeight="1">
      <c r="A572" s="285"/>
      <c r="B572" s="286"/>
      <c r="C572" s="286"/>
      <c r="D572" s="287"/>
      <c r="E572" s="288"/>
      <c r="F572" s="288"/>
      <c r="G572" s="289"/>
      <c r="H572" s="290"/>
      <c r="I572" s="291"/>
      <c r="J572" s="289"/>
    </row>
    <row r="573" ht="15.75" customHeight="1">
      <c r="A573" s="285"/>
      <c r="B573" s="286"/>
      <c r="C573" s="286"/>
      <c r="D573" s="287"/>
      <c r="E573" s="288"/>
      <c r="F573" s="288"/>
      <c r="G573" s="289"/>
      <c r="H573" s="290"/>
      <c r="I573" s="291"/>
      <c r="J573" s="289"/>
    </row>
    <row r="574" ht="15.75" customHeight="1">
      <c r="A574" s="285"/>
      <c r="B574" s="286"/>
      <c r="C574" s="286"/>
      <c r="D574" s="287"/>
      <c r="E574" s="288"/>
      <c r="F574" s="288"/>
      <c r="G574" s="289"/>
      <c r="H574" s="290"/>
      <c r="I574" s="291"/>
      <c r="J574" s="289"/>
    </row>
    <row r="575" ht="15.75" customHeight="1">
      <c r="A575" s="285"/>
      <c r="B575" s="286"/>
      <c r="C575" s="286"/>
      <c r="D575" s="287"/>
      <c r="E575" s="288"/>
      <c r="F575" s="288"/>
      <c r="G575" s="289"/>
      <c r="H575" s="290"/>
      <c r="I575" s="291"/>
      <c r="J575" s="289"/>
    </row>
    <row r="576" ht="15.75" customHeight="1">
      <c r="A576" s="285"/>
      <c r="B576" s="286"/>
      <c r="C576" s="286"/>
      <c r="D576" s="287"/>
      <c r="E576" s="288"/>
      <c r="F576" s="288"/>
      <c r="G576" s="289"/>
      <c r="H576" s="290"/>
      <c r="I576" s="291"/>
      <c r="J576" s="289"/>
    </row>
    <row r="577" ht="15.75" customHeight="1">
      <c r="A577" s="285"/>
      <c r="B577" s="286"/>
      <c r="C577" s="286"/>
      <c r="D577" s="287"/>
      <c r="E577" s="288"/>
      <c r="F577" s="288"/>
      <c r="G577" s="289"/>
      <c r="H577" s="290"/>
      <c r="I577" s="291"/>
      <c r="J577" s="289"/>
    </row>
    <row r="578" ht="15.75" customHeight="1">
      <c r="A578" s="285"/>
      <c r="B578" s="286"/>
      <c r="C578" s="286"/>
      <c r="D578" s="287"/>
      <c r="E578" s="288"/>
      <c r="F578" s="288"/>
      <c r="G578" s="289"/>
      <c r="H578" s="290"/>
      <c r="I578" s="291"/>
      <c r="J578" s="289"/>
    </row>
    <row r="579" ht="15.75" customHeight="1">
      <c r="A579" s="285"/>
      <c r="B579" s="286"/>
      <c r="C579" s="286"/>
      <c r="D579" s="287"/>
      <c r="E579" s="288"/>
      <c r="F579" s="288"/>
      <c r="G579" s="289"/>
      <c r="H579" s="290"/>
      <c r="I579" s="291"/>
      <c r="J579" s="289"/>
    </row>
    <row r="580" ht="15.75" customHeight="1">
      <c r="A580" s="285"/>
      <c r="B580" s="286"/>
      <c r="C580" s="286"/>
      <c r="D580" s="287"/>
      <c r="E580" s="288"/>
      <c r="F580" s="288"/>
      <c r="G580" s="289"/>
      <c r="H580" s="290"/>
      <c r="I580" s="291"/>
      <c r="J580" s="289"/>
    </row>
    <row r="581" ht="15.75" customHeight="1">
      <c r="A581" s="285"/>
      <c r="B581" s="286"/>
      <c r="C581" s="286"/>
      <c r="D581" s="287"/>
      <c r="E581" s="288"/>
      <c r="F581" s="288"/>
      <c r="G581" s="289"/>
      <c r="H581" s="290"/>
      <c r="I581" s="291"/>
      <c r="J581" s="289"/>
    </row>
    <row r="582" ht="15.75" customHeight="1">
      <c r="A582" s="285"/>
      <c r="B582" s="286"/>
      <c r="C582" s="286"/>
      <c r="D582" s="287"/>
      <c r="E582" s="288"/>
      <c r="F582" s="288"/>
      <c r="G582" s="289"/>
      <c r="H582" s="290"/>
      <c r="I582" s="291"/>
      <c r="J582" s="289"/>
    </row>
    <row r="583" ht="15.75" customHeight="1">
      <c r="A583" s="285"/>
      <c r="B583" s="286"/>
      <c r="C583" s="286"/>
      <c r="D583" s="287"/>
      <c r="E583" s="288"/>
      <c r="F583" s="288"/>
      <c r="G583" s="289"/>
      <c r="H583" s="290"/>
      <c r="I583" s="291"/>
      <c r="J583" s="289"/>
    </row>
    <row r="584" ht="15.75" customHeight="1">
      <c r="A584" s="285"/>
      <c r="B584" s="286"/>
      <c r="C584" s="286"/>
      <c r="D584" s="287"/>
      <c r="E584" s="288"/>
      <c r="F584" s="288"/>
      <c r="G584" s="289"/>
      <c r="H584" s="290"/>
      <c r="I584" s="291"/>
      <c r="J584" s="289"/>
    </row>
    <row r="585" ht="15.75" customHeight="1">
      <c r="A585" s="285"/>
      <c r="B585" s="286"/>
      <c r="C585" s="286"/>
      <c r="D585" s="287"/>
      <c r="E585" s="288"/>
      <c r="F585" s="288"/>
      <c r="G585" s="289"/>
      <c r="H585" s="290"/>
      <c r="I585" s="291"/>
      <c r="J585" s="289"/>
    </row>
    <row r="586" ht="15.75" customHeight="1">
      <c r="A586" s="285"/>
      <c r="B586" s="286"/>
      <c r="C586" s="286"/>
      <c r="D586" s="287"/>
      <c r="E586" s="288"/>
      <c r="F586" s="288"/>
      <c r="G586" s="289"/>
      <c r="H586" s="290"/>
      <c r="I586" s="291"/>
      <c r="J586" s="289"/>
    </row>
    <row r="587" ht="15.75" customHeight="1">
      <c r="A587" s="285"/>
      <c r="B587" s="286"/>
      <c r="C587" s="286"/>
      <c r="D587" s="287"/>
      <c r="E587" s="288"/>
      <c r="F587" s="288"/>
      <c r="G587" s="289"/>
      <c r="H587" s="290"/>
      <c r="I587" s="291"/>
      <c r="J587" s="289"/>
    </row>
    <row r="588" ht="15.75" customHeight="1">
      <c r="A588" s="285"/>
      <c r="B588" s="286"/>
      <c r="C588" s="286"/>
      <c r="D588" s="287"/>
      <c r="E588" s="288"/>
      <c r="F588" s="288"/>
      <c r="G588" s="289"/>
      <c r="H588" s="290"/>
      <c r="I588" s="291"/>
      <c r="J588" s="289"/>
    </row>
    <row r="589" ht="15.75" customHeight="1">
      <c r="A589" s="285"/>
      <c r="B589" s="286"/>
      <c r="C589" s="286"/>
      <c r="D589" s="287"/>
      <c r="E589" s="288"/>
      <c r="F589" s="288"/>
      <c r="G589" s="289"/>
      <c r="H589" s="290"/>
      <c r="I589" s="291"/>
      <c r="J589" s="289"/>
    </row>
    <row r="590" ht="15.75" customHeight="1">
      <c r="A590" s="285"/>
      <c r="B590" s="286"/>
      <c r="C590" s="286"/>
      <c r="D590" s="287"/>
      <c r="E590" s="288"/>
      <c r="F590" s="288"/>
      <c r="G590" s="289"/>
      <c r="H590" s="290"/>
      <c r="I590" s="291"/>
      <c r="J590" s="289"/>
    </row>
    <row r="591" ht="15.75" customHeight="1">
      <c r="A591" s="285"/>
      <c r="B591" s="286"/>
      <c r="C591" s="286"/>
      <c r="D591" s="287"/>
      <c r="E591" s="288"/>
      <c r="F591" s="288"/>
      <c r="G591" s="289"/>
      <c r="H591" s="290"/>
      <c r="I591" s="291"/>
      <c r="J591" s="289"/>
    </row>
    <row r="592" ht="15.75" customHeight="1">
      <c r="A592" s="285"/>
      <c r="B592" s="286"/>
      <c r="C592" s="286"/>
      <c r="D592" s="287"/>
      <c r="E592" s="288"/>
      <c r="F592" s="288"/>
      <c r="G592" s="289"/>
      <c r="H592" s="290"/>
      <c r="I592" s="291"/>
      <c r="J592" s="289"/>
    </row>
    <row r="593" ht="15.75" customHeight="1">
      <c r="A593" s="285"/>
      <c r="B593" s="286"/>
      <c r="C593" s="286"/>
      <c r="D593" s="287"/>
      <c r="E593" s="288"/>
      <c r="F593" s="288"/>
      <c r="G593" s="289"/>
      <c r="H593" s="290"/>
      <c r="I593" s="291"/>
      <c r="J593" s="289"/>
    </row>
    <row r="594" ht="15.75" customHeight="1">
      <c r="A594" s="285"/>
      <c r="B594" s="286"/>
      <c r="C594" s="286"/>
      <c r="D594" s="287"/>
      <c r="E594" s="288"/>
      <c r="F594" s="288"/>
      <c r="G594" s="289"/>
      <c r="H594" s="290"/>
      <c r="I594" s="291"/>
      <c r="J594" s="289"/>
    </row>
    <row r="595" ht="15.75" customHeight="1">
      <c r="A595" s="285"/>
      <c r="B595" s="286"/>
      <c r="C595" s="286"/>
      <c r="D595" s="287"/>
      <c r="E595" s="288"/>
      <c r="F595" s="288"/>
      <c r="G595" s="289"/>
      <c r="H595" s="290"/>
      <c r="I595" s="291"/>
      <c r="J595" s="289"/>
    </row>
    <row r="596" ht="15.75" customHeight="1">
      <c r="A596" s="285"/>
      <c r="B596" s="286"/>
      <c r="C596" s="286"/>
      <c r="D596" s="287"/>
      <c r="E596" s="288"/>
      <c r="F596" s="288"/>
      <c r="G596" s="289"/>
      <c r="H596" s="290"/>
      <c r="I596" s="291"/>
      <c r="J596" s="289"/>
    </row>
    <row r="597" ht="15.75" customHeight="1">
      <c r="A597" s="285"/>
      <c r="B597" s="286"/>
      <c r="C597" s="286"/>
      <c r="D597" s="287"/>
      <c r="E597" s="288"/>
      <c r="F597" s="288"/>
      <c r="G597" s="289"/>
      <c r="H597" s="290"/>
      <c r="I597" s="291"/>
      <c r="J597" s="289"/>
    </row>
    <row r="598" ht="15.75" customHeight="1">
      <c r="A598" s="285"/>
      <c r="B598" s="286"/>
      <c r="C598" s="286"/>
      <c r="D598" s="287"/>
      <c r="E598" s="288"/>
      <c r="F598" s="288"/>
      <c r="G598" s="289"/>
      <c r="H598" s="290"/>
      <c r="I598" s="291"/>
      <c r="J598" s="289"/>
    </row>
    <row r="599" ht="15.75" customHeight="1">
      <c r="A599" s="285"/>
      <c r="B599" s="286"/>
      <c r="C599" s="286"/>
      <c r="D599" s="287"/>
      <c r="E599" s="288"/>
      <c r="F599" s="288"/>
      <c r="G599" s="289"/>
      <c r="H599" s="290"/>
      <c r="I599" s="291"/>
      <c r="J599" s="289"/>
    </row>
    <row r="600" ht="15.75" customHeight="1">
      <c r="A600" s="285"/>
      <c r="B600" s="286"/>
      <c r="C600" s="286"/>
      <c r="D600" s="287"/>
      <c r="E600" s="288"/>
      <c r="F600" s="288"/>
      <c r="G600" s="289"/>
      <c r="H600" s="290"/>
      <c r="I600" s="291"/>
      <c r="J600" s="289"/>
    </row>
    <row r="601" ht="15.75" customHeight="1">
      <c r="A601" s="285"/>
      <c r="B601" s="286"/>
      <c r="C601" s="286"/>
      <c r="D601" s="287"/>
      <c r="E601" s="288"/>
      <c r="F601" s="288"/>
      <c r="G601" s="289"/>
      <c r="H601" s="290"/>
      <c r="I601" s="291"/>
      <c r="J601" s="289"/>
    </row>
    <row r="602" ht="15.75" customHeight="1">
      <c r="A602" s="285"/>
      <c r="B602" s="286"/>
      <c r="C602" s="286"/>
      <c r="D602" s="287"/>
      <c r="E602" s="288"/>
      <c r="F602" s="288"/>
      <c r="G602" s="289"/>
      <c r="H602" s="290"/>
      <c r="I602" s="291"/>
      <c r="J602" s="289"/>
    </row>
    <row r="603" ht="15.75" customHeight="1">
      <c r="A603" s="285"/>
      <c r="B603" s="286"/>
      <c r="C603" s="286"/>
      <c r="D603" s="287"/>
      <c r="E603" s="288"/>
      <c r="F603" s="288"/>
      <c r="G603" s="289"/>
      <c r="H603" s="290"/>
      <c r="I603" s="291"/>
      <c r="J603" s="289"/>
    </row>
    <row r="604" ht="15.75" customHeight="1">
      <c r="A604" s="285"/>
      <c r="B604" s="286"/>
      <c r="C604" s="286"/>
      <c r="D604" s="287"/>
      <c r="E604" s="288"/>
      <c r="F604" s="288"/>
      <c r="G604" s="289"/>
      <c r="H604" s="290"/>
      <c r="I604" s="291"/>
      <c r="J604" s="289"/>
    </row>
    <row r="605" ht="15.75" customHeight="1">
      <c r="A605" s="285"/>
      <c r="B605" s="286"/>
      <c r="C605" s="286"/>
      <c r="D605" s="287"/>
      <c r="E605" s="288"/>
      <c r="F605" s="288"/>
      <c r="G605" s="289"/>
      <c r="H605" s="290"/>
      <c r="I605" s="291"/>
      <c r="J605" s="289"/>
    </row>
    <row r="606" ht="15.75" customHeight="1">
      <c r="A606" s="285"/>
      <c r="B606" s="286"/>
      <c r="C606" s="286"/>
      <c r="D606" s="287"/>
      <c r="E606" s="288"/>
      <c r="F606" s="288"/>
      <c r="G606" s="289"/>
      <c r="H606" s="290"/>
      <c r="I606" s="291"/>
      <c r="J606" s="289"/>
    </row>
    <row r="607" ht="15.75" customHeight="1">
      <c r="A607" s="285"/>
      <c r="B607" s="286"/>
      <c r="C607" s="286"/>
      <c r="D607" s="287"/>
      <c r="E607" s="288"/>
      <c r="F607" s="288"/>
      <c r="G607" s="289"/>
      <c r="H607" s="290"/>
      <c r="I607" s="291"/>
      <c r="J607" s="289"/>
    </row>
    <row r="608" ht="15.75" customHeight="1">
      <c r="A608" s="285"/>
      <c r="B608" s="286"/>
      <c r="C608" s="286"/>
      <c r="D608" s="287"/>
      <c r="E608" s="288"/>
      <c r="F608" s="288"/>
      <c r="G608" s="289"/>
      <c r="H608" s="290"/>
      <c r="I608" s="291"/>
      <c r="J608" s="289"/>
    </row>
    <row r="609" ht="15.75" customHeight="1">
      <c r="A609" s="285"/>
      <c r="B609" s="286"/>
      <c r="C609" s="286"/>
      <c r="D609" s="287"/>
      <c r="E609" s="288"/>
      <c r="F609" s="288"/>
      <c r="G609" s="289"/>
      <c r="H609" s="290"/>
      <c r="I609" s="291"/>
      <c r="J609" s="289"/>
    </row>
    <row r="610" ht="15.75" customHeight="1">
      <c r="A610" s="285"/>
      <c r="B610" s="286"/>
      <c r="C610" s="286"/>
      <c r="D610" s="287"/>
      <c r="E610" s="288"/>
      <c r="F610" s="288"/>
      <c r="G610" s="289"/>
      <c r="H610" s="290"/>
      <c r="I610" s="291"/>
      <c r="J610" s="289"/>
    </row>
    <row r="611" ht="15.75" customHeight="1">
      <c r="A611" s="285"/>
      <c r="B611" s="286"/>
      <c r="C611" s="286"/>
      <c r="D611" s="287"/>
      <c r="E611" s="288"/>
      <c r="F611" s="288"/>
      <c r="G611" s="289"/>
      <c r="H611" s="290"/>
      <c r="I611" s="291"/>
      <c r="J611" s="289"/>
    </row>
    <row r="612" ht="15.75" customHeight="1">
      <c r="A612" s="285"/>
      <c r="B612" s="286"/>
      <c r="C612" s="286"/>
      <c r="D612" s="287"/>
      <c r="E612" s="288"/>
      <c r="F612" s="288"/>
      <c r="G612" s="289"/>
      <c r="H612" s="290"/>
      <c r="I612" s="291"/>
      <c r="J612" s="289"/>
    </row>
    <row r="613" ht="15.75" customHeight="1">
      <c r="A613" s="285"/>
      <c r="B613" s="286"/>
      <c r="C613" s="286"/>
      <c r="D613" s="287"/>
      <c r="E613" s="288"/>
      <c r="F613" s="288"/>
      <c r="G613" s="289"/>
      <c r="H613" s="290"/>
      <c r="I613" s="291"/>
      <c r="J613" s="289"/>
    </row>
    <row r="614" ht="15.75" customHeight="1">
      <c r="A614" s="285"/>
      <c r="B614" s="286"/>
      <c r="C614" s="286"/>
      <c r="D614" s="287"/>
      <c r="E614" s="288"/>
      <c r="F614" s="288"/>
      <c r="G614" s="289"/>
      <c r="H614" s="290"/>
      <c r="I614" s="291"/>
      <c r="J614" s="289"/>
    </row>
    <row r="615" ht="15.75" customHeight="1">
      <c r="A615" s="285"/>
      <c r="B615" s="286"/>
      <c r="C615" s="286"/>
      <c r="D615" s="287"/>
      <c r="E615" s="288"/>
      <c r="F615" s="288"/>
      <c r="G615" s="289"/>
      <c r="H615" s="290"/>
      <c r="I615" s="291"/>
      <c r="J615" s="289"/>
    </row>
    <row r="616" ht="15.75" customHeight="1">
      <c r="A616" s="285"/>
      <c r="B616" s="286"/>
      <c r="C616" s="286"/>
      <c r="D616" s="287"/>
      <c r="E616" s="288"/>
      <c r="F616" s="288"/>
      <c r="G616" s="289"/>
      <c r="H616" s="290"/>
      <c r="I616" s="291"/>
      <c r="J616" s="289"/>
    </row>
    <row r="617" ht="15.75" customHeight="1">
      <c r="A617" s="285"/>
      <c r="B617" s="286"/>
      <c r="C617" s="286"/>
      <c r="D617" s="287"/>
      <c r="E617" s="288"/>
      <c r="F617" s="288"/>
      <c r="G617" s="289"/>
      <c r="H617" s="290"/>
      <c r="I617" s="291"/>
      <c r="J617" s="289"/>
    </row>
    <row r="618" ht="15.75" customHeight="1">
      <c r="A618" s="285"/>
      <c r="B618" s="286"/>
      <c r="C618" s="286"/>
      <c r="D618" s="287"/>
      <c r="E618" s="288"/>
      <c r="F618" s="288"/>
      <c r="G618" s="289"/>
      <c r="H618" s="290"/>
      <c r="I618" s="291"/>
      <c r="J618" s="289"/>
    </row>
    <row r="619" ht="15.75" customHeight="1">
      <c r="A619" s="285"/>
      <c r="B619" s="286"/>
      <c r="C619" s="286"/>
      <c r="D619" s="287"/>
      <c r="E619" s="288"/>
      <c r="F619" s="288"/>
      <c r="G619" s="289"/>
      <c r="H619" s="290"/>
      <c r="I619" s="291"/>
      <c r="J619" s="289"/>
    </row>
    <row r="620" ht="15.75" customHeight="1">
      <c r="A620" s="285"/>
      <c r="B620" s="286"/>
      <c r="C620" s="286"/>
      <c r="D620" s="287"/>
      <c r="E620" s="288"/>
      <c r="F620" s="288"/>
      <c r="G620" s="289"/>
      <c r="H620" s="290"/>
      <c r="I620" s="291"/>
      <c r="J620" s="289"/>
    </row>
    <row r="621" ht="15.75" customHeight="1">
      <c r="A621" s="285"/>
      <c r="B621" s="286"/>
      <c r="C621" s="286"/>
      <c r="D621" s="287"/>
      <c r="E621" s="288"/>
      <c r="F621" s="288"/>
      <c r="G621" s="289"/>
      <c r="H621" s="290"/>
      <c r="I621" s="291"/>
      <c r="J621" s="289"/>
    </row>
    <row r="622" ht="15.75" customHeight="1">
      <c r="A622" s="285"/>
      <c r="B622" s="286"/>
      <c r="C622" s="286"/>
      <c r="D622" s="287"/>
      <c r="E622" s="288"/>
      <c r="F622" s="288"/>
      <c r="G622" s="289"/>
      <c r="H622" s="290"/>
      <c r="I622" s="291"/>
      <c r="J622" s="289"/>
    </row>
    <row r="623" ht="15.75" customHeight="1">
      <c r="A623" s="285"/>
      <c r="B623" s="286"/>
      <c r="C623" s="286"/>
      <c r="D623" s="287"/>
      <c r="E623" s="288"/>
      <c r="F623" s="288"/>
      <c r="G623" s="289"/>
      <c r="H623" s="290"/>
      <c r="I623" s="291"/>
      <c r="J623" s="289"/>
    </row>
    <row r="624" ht="15.75" customHeight="1">
      <c r="A624" s="285"/>
      <c r="B624" s="286"/>
      <c r="C624" s="286"/>
      <c r="D624" s="287"/>
      <c r="E624" s="288"/>
      <c r="F624" s="288"/>
      <c r="G624" s="289"/>
      <c r="H624" s="290"/>
      <c r="I624" s="291"/>
      <c r="J624" s="289"/>
    </row>
    <row r="625" ht="15.75" customHeight="1">
      <c r="A625" s="285"/>
      <c r="B625" s="286"/>
      <c r="C625" s="286"/>
      <c r="D625" s="287"/>
      <c r="E625" s="288"/>
      <c r="F625" s="288"/>
      <c r="G625" s="289"/>
      <c r="H625" s="290"/>
      <c r="I625" s="291"/>
      <c r="J625" s="289"/>
    </row>
    <row r="626" ht="15.75" customHeight="1">
      <c r="A626" s="285"/>
      <c r="B626" s="286"/>
      <c r="C626" s="286"/>
      <c r="D626" s="287"/>
      <c r="E626" s="288"/>
      <c r="F626" s="288"/>
      <c r="G626" s="289"/>
      <c r="H626" s="290"/>
      <c r="I626" s="291"/>
      <c r="J626" s="289"/>
    </row>
    <row r="627" ht="15.75" customHeight="1">
      <c r="A627" s="285"/>
      <c r="B627" s="286"/>
      <c r="C627" s="286"/>
      <c r="D627" s="287"/>
      <c r="E627" s="288"/>
      <c r="F627" s="288"/>
      <c r="G627" s="289"/>
      <c r="H627" s="290"/>
      <c r="I627" s="291"/>
      <c r="J627" s="289"/>
    </row>
    <row r="628" ht="15.75" customHeight="1">
      <c r="A628" s="285"/>
      <c r="B628" s="286"/>
      <c r="C628" s="286"/>
      <c r="D628" s="287"/>
      <c r="E628" s="288"/>
      <c r="F628" s="288"/>
      <c r="G628" s="289"/>
      <c r="H628" s="290"/>
      <c r="I628" s="291"/>
      <c r="J628" s="289"/>
    </row>
    <row r="629" ht="15.75" customHeight="1">
      <c r="A629" s="285"/>
      <c r="B629" s="286"/>
      <c r="C629" s="286"/>
      <c r="D629" s="287"/>
      <c r="E629" s="288"/>
      <c r="F629" s="288"/>
      <c r="G629" s="289"/>
      <c r="H629" s="290"/>
      <c r="I629" s="291"/>
      <c r="J629" s="289"/>
    </row>
    <row r="630" ht="15.75" customHeight="1">
      <c r="A630" s="285"/>
      <c r="B630" s="286"/>
      <c r="C630" s="286"/>
      <c r="D630" s="287"/>
      <c r="E630" s="288"/>
      <c r="F630" s="288"/>
      <c r="G630" s="289"/>
      <c r="H630" s="290"/>
      <c r="I630" s="291"/>
      <c r="J630" s="289"/>
    </row>
    <row r="631" ht="15.75" customHeight="1">
      <c r="A631" s="285"/>
      <c r="B631" s="286"/>
      <c r="C631" s="286"/>
      <c r="D631" s="287"/>
      <c r="E631" s="288"/>
      <c r="F631" s="288"/>
      <c r="G631" s="289"/>
      <c r="H631" s="290"/>
      <c r="I631" s="291"/>
      <c r="J631" s="289"/>
    </row>
    <row r="632" ht="15.75" customHeight="1">
      <c r="A632" s="285"/>
      <c r="B632" s="286"/>
      <c r="C632" s="286"/>
      <c r="D632" s="287"/>
      <c r="E632" s="288"/>
      <c r="F632" s="288"/>
      <c r="G632" s="289"/>
      <c r="H632" s="290"/>
      <c r="I632" s="291"/>
      <c r="J632" s="289"/>
    </row>
    <row r="633" ht="15.75" customHeight="1">
      <c r="A633" s="285"/>
      <c r="B633" s="286"/>
      <c r="C633" s="286"/>
      <c r="D633" s="287"/>
      <c r="E633" s="288"/>
      <c r="F633" s="288"/>
      <c r="G633" s="289"/>
      <c r="H633" s="290"/>
      <c r="I633" s="291"/>
      <c r="J633" s="289"/>
    </row>
    <row r="634" ht="15.75" customHeight="1">
      <c r="A634" s="285"/>
      <c r="B634" s="286"/>
      <c r="C634" s="286"/>
      <c r="D634" s="287"/>
      <c r="E634" s="288"/>
      <c r="F634" s="288"/>
      <c r="G634" s="289"/>
      <c r="H634" s="290"/>
      <c r="I634" s="291"/>
      <c r="J634" s="289"/>
    </row>
    <row r="635" ht="15.75" customHeight="1">
      <c r="A635" s="285"/>
      <c r="B635" s="286"/>
      <c r="C635" s="286"/>
      <c r="D635" s="287"/>
      <c r="E635" s="288"/>
      <c r="F635" s="288"/>
      <c r="G635" s="289"/>
      <c r="H635" s="290"/>
      <c r="I635" s="291"/>
      <c r="J635" s="289"/>
    </row>
    <row r="636" ht="15.75" customHeight="1">
      <c r="A636" s="285"/>
      <c r="B636" s="286"/>
      <c r="C636" s="286"/>
      <c r="D636" s="287"/>
      <c r="E636" s="288"/>
      <c r="F636" s="288"/>
      <c r="G636" s="289"/>
      <c r="H636" s="290"/>
      <c r="I636" s="291"/>
      <c r="J636" s="289"/>
    </row>
    <row r="637" ht="15.75" customHeight="1">
      <c r="A637" s="285"/>
      <c r="B637" s="286"/>
      <c r="C637" s="286"/>
      <c r="D637" s="287"/>
      <c r="E637" s="288"/>
      <c r="F637" s="288"/>
      <c r="G637" s="289"/>
      <c r="H637" s="290"/>
      <c r="I637" s="291"/>
      <c r="J637" s="289"/>
    </row>
    <row r="638" ht="15.75" customHeight="1">
      <c r="A638" s="285"/>
      <c r="B638" s="286"/>
      <c r="C638" s="286"/>
      <c r="D638" s="287"/>
      <c r="E638" s="288"/>
      <c r="F638" s="288"/>
      <c r="G638" s="289"/>
      <c r="H638" s="290"/>
      <c r="I638" s="291"/>
      <c r="J638" s="289"/>
    </row>
    <row r="639" ht="15.75" customHeight="1">
      <c r="A639" s="285"/>
      <c r="B639" s="286"/>
      <c r="C639" s="286"/>
      <c r="D639" s="287"/>
      <c r="E639" s="288"/>
      <c r="F639" s="288"/>
      <c r="G639" s="289"/>
      <c r="H639" s="290"/>
      <c r="I639" s="291"/>
      <c r="J639" s="289"/>
    </row>
    <row r="640" ht="15.75" customHeight="1">
      <c r="A640" s="285"/>
      <c r="B640" s="286"/>
      <c r="C640" s="286"/>
      <c r="D640" s="287"/>
      <c r="E640" s="288"/>
      <c r="F640" s="288"/>
      <c r="G640" s="289"/>
      <c r="H640" s="290"/>
      <c r="I640" s="291"/>
      <c r="J640" s="289"/>
    </row>
    <row r="641" ht="15.75" customHeight="1">
      <c r="A641" s="285"/>
      <c r="B641" s="286"/>
      <c r="C641" s="286"/>
      <c r="D641" s="287"/>
      <c r="E641" s="288"/>
      <c r="F641" s="288"/>
      <c r="G641" s="289"/>
      <c r="H641" s="290"/>
      <c r="I641" s="291"/>
      <c r="J641" s="289"/>
    </row>
    <row r="642" ht="15.75" customHeight="1">
      <c r="A642" s="285"/>
      <c r="B642" s="286"/>
      <c r="C642" s="286"/>
      <c r="D642" s="287"/>
      <c r="E642" s="288"/>
      <c r="F642" s="288"/>
      <c r="G642" s="289"/>
      <c r="H642" s="290"/>
      <c r="I642" s="291"/>
      <c r="J642" s="289"/>
    </row>
    <row r="643" ht="15.75" customHeight="1">
      <c r="A643" s="285"/>
      <c r="B643" s="286"/>
      <c r="C643" s="286"/>
      <c r="D643" s="287"/>
      <c r="E643" s="288"/>
      <c r="F643" s="288"/>
      <c r="G643" s="289"/>
      <c r="H643" s="290"/>
      <c r="I643" s="291"/>
      <c r="J643" s="289"/>
    </row>
    <row r="644" ht="15.75" customHeight="1">
      <c r="A644" s="285"/>
      <c r="B644" s="286"/>
      <c r="C644" s="286"/>
      <c r="D644" s="287"/>
      <c r="E644" s="288"/>
      <c r="F644" s="288"/>
      <c r="G644" s="289"/>
      <c r="H644" s="290"/>
      <c r="I644" s="291"/>
      <c r="J644" s="289"/>
    </row>
    <row r="645" ht="15.75" customHeight="1">
      <c r="A645" s="285"/>
      <c r="B645" s="286"/>
      <c r="C645" s="286"/>
      <c r="D645" s="287"/>
      <c r="E645" s="288"/>
      <c r="F645" s="288"/>
      <c r="G645" s="289"/>
      <c r="H645" s="290"/>
      <c r="I645" s="291"/>
      <c r="J645" s="289"/>
    </row>
    <row r="646" ht="15.75" customHeight="1">
      <c r="A646" s="285"/>
      <c r="B646" s="286"/>
      <c r="C646" s="286"/>
      <c r="D646" s="287"/>
      <c r="E646" s="288"/>
      <c r="F646" s="288"/>
      <c r="G646" s="289"/>
      <c r="H646" s="290"/>
      <c r="I646" s="291"/>
      <c r="J646" s="289"/>
    </row>
    <row r="647" ht="15.75" customHeight="1">
      <c r="A647" s="285"/>
      <c r="B647" s="286"/>
      <c r="C647" s="286"/>
      <c r="D647" s="287"/>
      <c r="E647" s="288"/>
      <c r="F647" s="288"/>
      <c r="G647" s="289"/>
      <c r="H647" s="290"/>
      <c r="I647" s="291"/>
      <c r="J647" s="289"/>
    </row>
    <row r="648" ht="15.75" customHeight="1">
      <c r="A648" s="285"/>
      <c r="B648" s="286"/>
      <c r="C648" s="286"/>
      <c r="D648" s="287"/>
      <c r="E648" s="288"/>
      <c r="F648" s="288"/>
      <c r="G648" s="289"/>
      <c r="H648" s="290"/>
      <c r="I648" s="291"/>
      <c r="J648" s="289"/>
    </row>
    <row r="649" ht="15.75" customHeight="1">
      <c r="A649" s="285"/>
      <c r="B649" s="286"/>
      <c r="C649" s="286"/>
      <c r="D649" s="287"/>
      <c r="E649" s="288"/>
      <c r="F649" s="288"/>
      <c r="G649" s="289"/>
      <c r="H649" s="290"/>
      <c r="I649" s="291"/>
      <c r="J649" s="289"/>
    </row>
    <row r="650" ht="15.75" customHeight="1">
      <c r="A650" s="285"/>
      <c r="B650" s="286"/>
      <c r="C650" s="286"/>
      <c r="D650" s="287"/>
      <c r="E650" s="288"/>
      <c r="F650" s="288"/>
      <c r="G650" s="289"/>
      <c r="H650" s="290"/>
      <c r="I650" s="291"/>
      <c r="J650" s="289"/>
    </row>
    <row r="651" ht="15.75" customHeight="1">
      <c r="A651" s="285"/>
      <c r="B651" s="286"/>
      <c r="C651" s="286"/>
      <c r="D651" s="287"/>
      <c r="E651" s="288"/>
      <c r="F651" s="288"/>
      <c r="G651" s="289"/>
      <c r="H651" s="290"/>
      <c r="I651" s="291"/>
      <c r="J651" s="289"/>
    </row>
    <row r="652" ht="15.75" customHeight="1">
      <c r="A652" s="285"/>
      <c r="B652" s="286"/>
      <c r="C652" s="286"/>
      <c r="D652" s="287"/>
      <c r="E652" s="288"/>
      <c r="F652" s="288"/>
      <c r="G652" s="289"/>
      <c r="H652" s="290"/>
      <c r="I652" s="291"/>
      <c r="J652" s="289"/>
    </row>
    <row r="653" ht="15.75" customHeight="1">
      <c r="A653" s="285"/>
      <c r="B653" s="286"/>
      <c r="C653" s="286"/>
      <c r="D653" s="287"/>
      <c r="E653" s="288"/>
      <c r="F653" s="288"/>
      <c r="G653" s="289"/>
      <c r="H653" s="290"/>
      <c r="I653" s="291"/>
      <c r="J653" s="289"/>
    </row>
    <row r="654" ht="15.75" customHeight="1">
      <c r="A654" s="285"/>
      <c r="B654" s="286"/>
      <c r="C654" s="286"/>
      <c r="D654" s="287"/>
      <c r="E654" s="288"/>
      <c r="F654" s="288"/>
      <c r="G654" s="289"/>
      <c r="H654" s="290"/>
      <c r="I654" s="291"/>
      <c r="J654" s="289"/>
    </row>
    <row r="655" ht="15.75" customHeight="1">
      <c r="A655" s="285"/>
      <c r="B655" s="286"/>
      <c r="C655" s="286"/>
      <c r="D655" s="287"/>
      <c r="E655" s="288"/>
      <c r="F655" s="288"/>
      <c r="G655" s="289"/>
      <c r="H655" s="290"/>
      <c r="I655" s="291"/>
      <c r="J655" s="289"/>
    </row>
    <row r="656" ht="15.75" customHeight="1">
      <c r="A656" s="285"/>
      <c r="B656" s="286"/>
      <c r="C656" s="286"/>
      <c r="D656" s="287"/>
      <c r="E656" s="288"/>
      <c r="F656" s="288"/>
      <c r="G656" s="289"/>
      <c r="H656" s="290"/>
      <c r="I656" s="291"/>
      <c r="J656" s="289"/>
    </row>
    <row r="657" ht="15.75" customHeight="1">
      <c r="A657" s="285"/>
      <c r="B657" s="286"/>
      <c r="C657" s="286"/>
      <c r="D657" s="287"/>
      <c r="E657" s="288"/>
      <c r="F657" s="288"/>
      <c r="G657" s="289"/>
      <c r="H657" s="290"/>
      <c r="I657" s="291"/>
      <c r="J657" s="289"/>
    </row>
    <row r="658" ht="15.75" customHeight="1">
      <c r="A658" s="285"/>
      <c r="B658" s="286"/>
      <c r="C658" s="286"/>
      <c r="D658" s="287"/>
      <c r="E658" s="288"/>
      <c r="F658" s="288"/>
      <c r="G658" s="289"/>
      <c r="H658" s="290"/>
      <c r="I658" s="291"/>
      <c r="J658" s="289"/>
    </row>
    <row r="659" ht="15.75" customHeight="1">
      <c r="A659" s="285"/>
      <c r="B659" s="286"/>
      <c r="C659" s="286"/>
      <c r="D659" s="287"/>
      <c r="E659" s="288"/>
      <c r="F659" s="288"/>
      <c r="G659" s="289"/>
      <c r="H659" s="290"/>
      <c r="I659" s="291"/>
      <c r="J659" s="289"/>
    </row>
    <row r="660" ht="15.75" customHeight="1">
      <c r="A660" s="285"/>
      <c r="B660" s="286"/>
      <c r="C660" s="286"/>
      <c r="D660" s="287"/>
      <c r="E660" s="288"/>
      <c r="F660" s="288"/>
      <c r="G660" s="289"/>
      <c r="H660" s="290"/>
      <c r="I660" s="291"/>
      <c r="J660" s="289"/>
    </row>
    <row r="661" ht="15.75" customHeight="1">
      <c r="A661" s="285"/>
      <c r="B661" s="286"/>
      <c r="C661" s="286"/>
      <c r="D661" s="287"/>
      <c r="E661" s="288"/>
      <c r="F661" s="288"/>
      <c r="G661" s="289"/>
      <c r="H661" s="290"/>
      <c r="I661" s="291"/>
      <c r="J661" s="289"/>
    </row>
    <row r="662" ht="15.75" customHeight="1">
      <c r="A662" s="285"/>
      <c r="B662" s="286"/>
      <c r="C662" s="286"/>
      <c r="D662" s="287"/>
      <c r="E662" s="288"/>
      <c r="F662" s="288"/>
      <c r="G662" s="289"/>
      <c r="H662" s="290"/>
      <c r="I662" s="291"/>
      <c r="J662" s="289"/>
    </row>
    <row r="663" ht="15.75" customHeight="1">
      <c r="A663" s="285"/>
      <c r="B663" s="286"/>
      <c r="C663" s="286"/>
      <c r="D663" s="287"/>
      <c r="E663" s="288"/>
      <c r="F663" s="288"/>
      <c r="G663" s="289"/>
      <c r="H663" s="290"/>
      <c r="I663" s="291"/>
      <c r="J663" s="289"/>
    </row>
    <row r="664" ht="15.75" customHeight="1">
      <c r="A664" s="285"/>
      <c r="B664" s="286"/>
      <c r="C664" s="286"/>
      <c r="D664" s="287"/>
      <c r="E664" s="288"/>
      <c r="F664" s="288"/>
      <c r="G664" s="289"/>
      <c r="H664" s="290"/>
      <c r="I664" s="291"/>
      <c r="J664" s="289"/>
    </row>
    <row r="665" ht="15.75" customHeight="1">
      <c r="A665" s="285"/>
      <c r="B665" s="286"/>
      <c r="C665" s="286"/>
      <c r="D665" s="287"/>
      <c r="E665" s="288"/>
      <c r="F665" s="288"/>
      <c r="G665" s="289"/>
      <c r="H665" s="290"/>
      <c r="I665" s="291"/>
      <c r="J665" s="289"/>
    </row>
    <row r="666" ht="15.75" customHeight="1">
      <c r="A666" s="285"/>
      <c r="B666" s="286"/>
      <c r="C666" s="286"/>
      <c r="D666" s="287"/>
      <c r="E666" s="288"/>
      <c r="F666" s="288"/>
      <c r="G666" s="289"/>
      <c r="H666" s="290"/>
      <c r="I666" s="291"/>
      <c r="J666" s="289"/>
    </row>
    <row r="667" ht="15.75" customHeight="1">
      <c r="A667" s="285"/>
      <c r="B667" s="286"/>
      <c r="C667" s="286"/>
      <c r="D667" s="287"/>
      <c r="E667" s="288"/>
      <c r="F667" s="288"/>
      <c r="G667" s="289"/>
      <c r="H667" s="290"/>
      <c r="I667" s="291"/>
      <c r="J667" s="289"/>
    </row>
    <row r="668" ht="15.75" customHeight="1">
      <c r="A668" s="285"/>
      <c r="B668" s="286"/>
      <c r="C668" s="286"/>
      <c r="D668" s="287"/>
      <c r="E668" s="288"/>
      <c r="F668" s="288"/>
      <c r="G668" s="289"/>
      <c r="H668" s="290"/>
      <c r="I668" s="291"/>
      <c r="J668" s="289"/>
    </row>
    <row r="669" ht="15.75" customHeight="1">
      <c r="A669" s="285"/>
      <c r="B669" s="286"/>
      <c r="C669" s="286"/>
      <c r="D669" s="287"/>
      <c r="E669" s="288"/>
      <c r="F669" s="288"/>
      <c r="G669" s="289"/>
      <c r="H669" s="290"/>
      <c r="I669" s="291"/>
      <c r="J669" s="289"/>
    </row>
    <row r="670" ht="15.75" customHeight="1">
      <c r="A670" s="285"/>
      <c r="B670" s="286"/>
      <c r="C670" s="286"/>
      <c r="D670" s="287"/>
      <c r="E670" s="288"/>
      <c r="F670" s="288"/>
      <c r="G670" s="289"/>
      <c r="H670" s="290"/>
      <c r="I670" s="291"/>
      <c r="J670" s="289"/>
    </row>
    <row r="671" ht="15.75" customHeight="1">
      <c r="A671" s="285"/>
      <c r="B671" s="286"/>
      <c r="C671" s="286"/>
      <c r="D671" s="287"/>
      <c r="E671" s="288"/>
      <c r="F671" s="288"/>
      <c r="G671" s="289"/>
      <c r="H671" s="290"/>
      <c r="I671" s="291"/>
      <c r="J671" s="289"/>
    </row>
    <row r="672" ht="15.75" customHeight="1">
      <c r="A672" s="285"/>
      <c r="B672" s="286"/>
      <c r="C672" s="286"/>
      <c r="D672" s="287"/>
      <c r="E672" s="288"/>
      <c r="F672" s="288"/>
      <c r="G672" s="289"/>
      <c r="H672" s="290"/>
      <c r="I672" s="291"/>
      <c r="J672" s="289"/>
    </row>
    <row r="673" ht="15.75" customHeight="1">
      <c r="A673" s="285"/>
      <c r="B673" s="286"/>
      <c r="C673" s="286"/>
      <c r="D673" s="287"/>
      <c r="E673" s="288"/>
      <c r="F673" s="288"/>
      <c r="G673" s="289"/>
      <c r="H673" s="290"/>
      <c r="I673" s="291"/>
      <c r="J673" s="289"/>
    </row>
    <row r="674" ht="15.75" customHeight="1">
      <c r="A674" s="285"/>
      <c r="B674" s="286"/>
      <c r="C674" s="286"/>
      <c r="D674" s="287"/>
      <c r="E674" s="288"/>
      <c r="F674" s="288"/>
      <c r="G674" s="289"/>
      <c r="H674" s="290"/>
      <c r="I674" s="291"/>
      <c r="J674" s="289"/>
    </row>
    <row r="675" ht="15.75" customHeight="1">
      <c r="A675" s="285"/>
      <c r="B675" s="286"/>
      <c r="C675" s="286"/>
      <c r="D675" s="287"/>
      <c r="E675" s="288"/>
      <c r="F675" s="288"/>
      <c r="G675" s="289"/>
      <c r="H675" s="290"/>
      <c r="I675" s="291"/>
      <c r="J675" s="289"/>
    </row>
    <row r="676" ht="15.75" customHeight="1">
      <c r="A676" s="285"/>
      <c r="B676" s="286"/>
      <c r="C676" s="286"/>
      <c r="D676" s="287"/>
      <c r="E676" s="288"/>
      <c r="F676" s="288"/>
      <c r="G676" s="289"/>
      <c r="H676" s="290"/>
      <c r="I676" s="291"/>
      <c r="J676" s="289"/>
    </row>
    <row r="677" ht="15.75" customHeight="1">
      <c r="A677" s="285"/>
      <c r="B677" s="286"/>
      <c r="C677" s="286"/>
      <c r="D677" s="287"/>
      <c r="E677" s="288"/>
      <c r="F677" s="288"/>
      <c r="G677" s="289"/>
      <c r="H677" s="290"/>
      <c r="I677" s="291"/>
      <c r="J677" s="289"/>
    </row>
    <row r="678" ht="15.75" customHeight="1">
      <c r="A678" s="285"/>
      <c r="B678" s="286"/>
      <c r="C678" s="286"/>
      <c r="D678" s="287"/>
      <c r="E678" s="288"/>
      <c r="F678" s="288"/>
      <c r="G678" s="289"/>
      <c r="H678" s="290"/>
      <c r="I678" s="291"/>
      <c r="J678" s="289"/>
    </row>
    <row r="679" ht="15.75" customHeight="1">
      <c r="A679" s="285"/>
      <c r="B679" s="286"/>
      <c r="C679" s="286"/>
      <c r="D679" s="287"/>
      <c r="E679" s="288"/>
      <c r="F679" s="288"/>
      <c r="G679" s="289"/>
      <c r="H679" s="290"/>
      <c r="I679" s="291"/>
      <c r="J679" s="289"/>
    </row>
    <row r="680" ht="15.75" customHeight="1">
      <c r="A680" s="285"/>
      <c r="B680" s="286"/>
      <c r="C680" s="286"/>
      <c r="D680" s="287"/>
      <c r="E680" s="288"/>
      <c r="F680" s="288"/>
      <c r="G680" s="289"/>
      <c r="H680" s="290"/>
      <c r="I680" s="291"/>
      <c r="J680" s="289"/>
    </row>
    <row r="681" ht="15.75" customHeight="1">
      <c r="A681" s="285"/>
      <c r="B681" s="286"/>
      <c r="C681" s="286"/>
      <c r="D681" s="287"/>
      <c r="E681" s="288"/>
      <c r="F681" s="288"/>
      <c r="G681" s="289"/>
      <c r="H681" s="290"/>
      <c r="I681" s="291"/>
      <c r="J681" s="289"/>
    </row>
    <row r="682" ht="15.75" customHeight="1">
      <c r="A682" s="285"/>
      <c r="B682" s="286"/>
      <c r="C682" s="286"/>
      <c r="D682" s="287"/>
      <c r="E682" s="288"/>
      <c r="F682" s="288"/>
      <c r="G682" s="289"/>
      <c r="H682" s="290"/>
      <c r="I682" s="291"/>
      <c r="J682" s="289"/>
    </row>
    <row r="683" ht="15.75" customHeight="1">
      <c r="A683" s="285"/>
      <c r="B683" s="286"/>
      <c r="C683" s="286"/>
      <c r="D683" s="287"/>
      <c r="E683" s="288"/>
      <c r="F683" s="288"/>
      <c r="G683" s="289"/>
      <c r="H683" s="290"/>
      <c r="I683" s="291"/>
      <c r="J683" s="289"/>
    </row>
    <row r="684" ht="15.75" customHeight="1">
      <c r="A684" s="285"/>
      <c r="B684" s="286"/>
      <c r="C684" s="286"/>
      <c r="D684" s="287"/>
      <c r="E684" s="288"/>
      <c r="F684" s="288"/>
      <c r="G684" s="289"/>
      <c r="H684" s="290"/>
      <c r="I684" s="291"/>
      <c r="J684" s="289"/>
    </row>
    <row r="685" ht="15.75" customHeight="1">
      <c r="A685" s="285"/>
      <c r="B685" s="286"/>
      <c r="C685" s="286"/>
      <c r="D685" s="287"/>
      <c r="E685" s="288"/>
      <c r="F685" s="288"/>
      <c r="G685" s="289"/>
      <c r="H685" s="290"/>
      <c r="I685" s="291"/>
      <c r="J685" s="289"/>
    </row>
    <row r="686" ht="15.75" customHeight="1">
      <c r="A686" s="285"/>
      <c r="B686" s="286"/>
      <c r="C686" s="286"/>
      <c r="D686" s="287"/>
      <c r="E686" s="288"/>
      <c r="F686" s="288"/>
      <c r="G686" s="289"/>
      <c r="H686" s="290"/>
      <c r="I686" s="291"/>
      <c r="J686" s="289"/>
    </row>
    <row r="687" ht="15.75" customHeight="1">
      <c r="A687" s="285"/>
      <c r="B687" s="286"/>
      <c r="C687" s="286"/>
      <c r="D687" s="287"/>
      <c r="E687" s="288"/>
      <c r="F687" s="288"/>
      <c r="G687" s="289"/>
      <c r="H687" s="290"/>
      <c r="I687" s="291"/>
      <c r="J687" s="289"/>
    </row>
    <row r="688" ht="15.75" customHeight="1">
      <c r="A688" s="285"/>
      <c r="B688" s="286"/>
      <c r="C688" s="286"/>
      <c r="D688" s="287"/>
      <c r="E688" s="288"/>
      <c r="F688" s="288"/>
      <c r="G688" s="289"/>
      <c r="H688" s="290"/>
      <c r="I688" s="291"/>
      <c r="J688" s="289"/>
    </row>
    <row r="689" ht="15.75" customHeight="1">
      <c r="A689" s="285"/>
      <c r="B689" s="286"/>
      <c r="C689" s="286"/>
      <c r="D689" s="287"/>
      <c r="E689" s="288"/>
      <c r="F689" s="288"/>
      <c r="G689" s="289"/>
      <c r="H689" s="290"/>
      <c r="I689" s="291"/>
      <c r="J689" s="289"/>
    </row>
    <row r="690" ht="15.75" customHeight="1">
      <c r="A690" s="285"/>
      <c r="B690" s="286"/>
      <c r="C690" s="286"/>
      <c r="D690" s="287"/>
      <c r="E690" s="288"/>
      <c r="F690" s="288"/>
      <c r="G690" s="289"/>
      <c r="H690" s="290"/>
      <c r="I690" s="291"/>
      <c r="J690" s="289"/>
    </row>
    <row r="691" ht="15.75" customHeight="1">
      <c r="A691" s="285"/>
      <c r="B691" s="286"/>
      <c r="C691" s="286"/>
      <c r="D691" s="287"/>
      <c r="E691" s="288"/>
      <c r="F691" s="288"/>
      <c r="G691" s="289"/>
      <c r="H691" s="290"/>
      <c r="I691" s="291"/>
      <c r="J691" s="289"/>
    </row>
    <row r="692" ht="15.75" customHeight="1">
      <c r="A692" s="285"/>
      <c r="B692" s="286"/>
      <c r="C692" s="286"/>
      <c r="D692" s="287"/>
      <c r="E692" s="288"/>
      <c r="F692" s="288"/>
      <c r="G692" s="289"/>
      <c r="H692" s="290"/>
      <c r="I692" s="291"/>
      <c r="J692" s="289"/>
    </row>
    <row r="693" ht="15.75" customHeight="1">
      <c r="A693" s="285"/>
      <c r="B693" s="286"/>
      <c r="C693" s="286"/>
      <c r="D693" s="287"/>
      <c r="E693" s="288"/>
      <c r="F693" s="288"/>
      <c r="G693" s="289"/>
      <c r="H693" s="290"/>
      <c r="I693" s="291"/>
      <c r="J693" s="289"/>
    </row>
    <row r="694" ht="15.75" customHeight="1">
      <c r="A694" s="285"/>
      <c r="B694" s="286"/>
      <c r="C694" s="286"/>
      <c r="D694" s="287"/>
      <c r="E694" s="288"/>
      <c r="F694" s="288"/>
      <c r="G694" s="289"/>
      <c r="H694" s="290"/>
      <c r="I694" s="291"/>
      <c r="J694" s="289"/>
    </row>
    <row r="695" ht="15.75" customHeight="1">
      <c r="A695" s="285"/>
      <c r="B695" s="286"/>
      <c r="C695" s="286"/>
      <c r="D695" s="287"/>
      <c r="E695" s="288"/>
      <c r="F695" s="288"/>
      <c r="G695" s="289"/>
      <c r="H695" s="290"/>
      <c r="I695" s="291"/>
      <c r="J695" s="289"/>
    </row>
    <row r="696" ht="15.75" customHeight="1">
      <c r="A696" s="285"/>
      <c r="B696" s="286"/>
      <c r="C696" s="286"/>
      <c r="D696" s="287"/>
      <c r="E696" s="288"/>
      <c r="F696" s="288"/>
      <c r="G696" s="289"/>
      <c r="H696" s="290"/>
      <c r="I696" s="291"/>
      <c r="J696" s="289"/>
    </row>
    <row r="697" ht="15.75" customHeight="1">
      <c r="A697" s="285"/>
      <c r="B697" s="286"/>
      <c r="C697" s="286"/>
      <c r="D697" s="287"/>
      <c r="E697" s="288"/>
      <c r="F697" s="288"/>
      <c r="G697" s="289"/>
      <c r="H697" s="290"/>
      <c r="I697" s="291"/>
      <c r="J697" s="289"/>
    </row>
    <row r="698" ht="15.75" customHeight="1">
      <c r="A698" s="285"/>
      <c r="B698" s="286"/>
      <c r="C698" s="286"/>
      <c r="D698" s="287"/>
      <c r="E698" s="288"/>
      <c r="F698" s="288"/>
      <c r="G698" s="289"/>
      <c r="H698" s="290"/>
      <c r="I698" s="291"/>
      <c r="J698" s="289"/>
    </row>
    <row r="699" ht="15.75" customHeight="1">
      <c r="A699" s="285"/>
      <c r="B699" s="286"/>
      <c r="C699" s="286"/>
      <c r="D699" s="287"/>
      <c r="E699" s="288"/>
      <c r="F699" s="288"/>
      <c r="G699" s="289"/>
      <c r="H699" s="290"/>
      <c r="I699" s="291"/>
      <c r="J699" s="289"/>
    </row>
    <row r="700" ht="15.75" customHeight="1">
      <c r="A700" s="285"/>
      <c r="B700" s="286"/>
      <c r="C700" s="286"/>
      <c r="D700" s="287"/>
      <c r="E700" s="288"/>
      <c r="F700" s="288"/>
      <c r="G700" s="289"/>
      <c r="H700" s="290"/>
      <c r="I700" s="291"/>
      <c r="J700" s="289"/>
    </row>
    <row r="701" ht="15.75" customHeight="1">
      <c r="A701" s="285"/>
      <c r="B701" s="286"/>
      <c r="C701" s="286"/>
      <c r="D701" s="287"/>
      <c r="E701" s="288"/>
      <c r="F701" s="288"/>
      <c r="G701" s="289"/>
      <c r="H701" s="290"/>
      <c r="I701" s="291"/>
      <c r="J701" s="289"/>
    </row>
    <row r="702" ht="15.75" customHeight="1">
      <c r="A702" s="285"/>
      <c r="B702" s="286"/>
      <c r="C702" s="286"/>
      <c r="D702" s="287"/>
      <c r="E702" s="288"/>
      <c r="F702" s="288"/>
      <c r="G702" s="289"/>
      <c r="H702" s="290"/>
      <c r="I702" s="291"/>
      <c r="J702" s="289"/>
    </row>
    <row r="703" ht="15.75" customHeight="1">
      <c r="A703" s="285"/>
      <c r="B703" s="286"/>
      <c r="C703" s="286"/>
      <c r="D703" s="287"/>
      <c r="E703" s="288"/>
      <c r="F703" s="288"/>
      <c r="G703" s="289"/>
      <c r="H703" s="290"/>
      <c r="I703" s="291"/>
      <c r="J703" s="289"/>
    </row>
    <row r="704" ht="15.75" customHeight="1">
      <c r="A704" s="285"/>
      <c r="B704" s="286"/>
      <c r="C704" s="286"/>
      <c r="D704" s="287"/>
      <c r="E704" s="288"/>
      <c r="F704" s="288"/>
      <c r="G704" s="289"/>
      <c r="H704" s="290"/>
      <c r="I704" s="291"/>
      <c r="J704" s="289"/>
    </row>
    <row r="705" ht="15.75" customHeight="1">
      <c r="A705" s="285"/>
      <c r="B705" s="286"/>
      <c r="C705" s="286"/>
      <c r="D705" s="287"/>
      <c r="E705" s="288"/>
      <c r="F705" s="288"/>
      <c r="G705" s="289"/>
      <c r="H705" s="290"/>
      <c r="I705" s="291"/>
      <c r="J705" s="289"/>
    </row>
    <row r="706" ht="15.75" customHeight="1">
      <c r="A706" s="285"/>
      <c r="B706" s="286"/>
      <c r="C706" s="286"/>
      <c r="D706" s="287"/>
      <c r="E706" s="288"/>
      <c r="F706" s="288"/>
      <c r="G706" s="289"/>
      <c r="H706" s="290"/>
      <c r="I706" s="291"/>
      <c r="J706" s="289"/>
    </row>
    <row r="707" ht="15.75" customHeight="1">
      <c r="A707" s="285"/>
      <c r="B707" s="286"/>
      <c r="C707" s="286"/>
      <c r="D707" s="287"/>
      <c r="E707" s="288"/>
      <c r="F707" s="288"/>
      <c r="G707" s="289"/>
      <c r="H707" s="290"/>
      <c r="I707" s="291"/>
      <c r="J707" s="289"/>
    </row>
    <row r="708" ht="15.75" customHeight="1">
      <c r="A708" s="285"/>
      <c r="B708" s="286"/>
      <c r="C708" s="286"/>
      <c r="D708" s="287"/>
      <c r="E708" s="288"/>
      <c r="F708" s="288"/>
      <c r="G708" s="289"/>
      <c r="H708" s="290"/>
      <c r="I708" s="291"/>
      <c r="J708" s="289"/>
    </row>
    <row r="709" ht="15.75" customHeight="1">
      <c r="A709" s="285"/>
      <c r="B709" s="286"/>
      <c r="C709" s="286"/>
      <c r="D709" s="287"/>
      <c r="E709" s="288"/>
      <c r="F709" s="288"/>
      <c r="G709" s="289"/>
      <c r="H709" s="290"/>
      <c r="I709" s="291"/>
      <c r="J709" s="289"/>
    </row>
    <row r="710" ht="15.75" customHeight="1">
      <c r="A710" s="285"/>
      <c r="B710" s="286"/>
      <c r="C710" s="286"/>
      <c r="D710" s="287"/>
      <c r="E710" s="288"/>
      <c r="F710" s="288"/>
      <c r="G710" s="289"/>
      <c r="H710" s="290"/>
      <c r="I710" s="291"/>
      <c r="J710" s="289"/>
    </row>
    <row r="711" ht="15.75" customHeight="1">
      <c r="A711" s="285"/>
      <c r="B711" s="286"/>
      <c r="C711" s="286"/>
      <c r="D711" s="287"/>
      <c r="E711" s="288"/>
      <c r="F711" s="288"/>
      <c r="G711" s="289"/>
      <c r="H711" s="290"/>
      <c r="I711" s="291"/>
      <c r="J711" s="289"/>
    </row>
    <row r="712" ht="15.75" customHeight="1">
      <c r="A712" s="285"/>
      <c r="B712" s="286"/>
      <c r="C712" s="286"/>
      <c r="D712" s="287"/>
      <c r="E712" s="288"/>
      <c r="F712" s="288"/>
      <c r="G712" s="289"/>
      <c r="H712" s="290"/>
      <c r="I712" s="291"/>
      <c r="J712" s="289"/>
    </row>
    <row r="713" ht="15.75" customHeight="1">
      <c r="A713" s="285"/>
      <c r="B713" s="286"/>
      <c r="C713" s="286"/>
      <c r="D713" s="287"/>
      <c r="E713" s="288"/>
      <c r="F713" s="288"/>
      <c r="G713" s="289"/>
      <c r="H713" s="290"/>
      <c r="I713" s="291"/>
      <c r="J713" s="289"/>
    </row>
    <row r="714" ht="15.75" customHeight="1">
      <c r="A714" s="285"/>
      <c r="B714" s="286"/>
      <c r="C714" s="286"/>
      <c r="D714" s="287"/>
      <c r="E714" s="288"/>
      <c r="F714" s="288"/>
      <c r="G714" s="289"/>
      <c r="H714" s="290"/>
      <c r="I714" s="291"/>
      <c r="J714" s="289"/>
    </row>
    <row r="715" ht="15.75" customHeight="1">
      <c r="A715" s="285"/>
      <c r="B715" s="286"/>
      <c r="C715" s="286"/>
      <c r="D715" s="287"/>
      <c r="E715" s="288"/>
      <c r="F715" s="288"/>
      <c r="G715" s="289"/>
      <c r="H715" s="290"/>
      <c r="I715" s="291"/>
      <c r="J715" s="289"/>
    </row>
    <row r="716" ht="15.75" customHeight="1">
      <c r="A716" s="285"/>
      <c r="B716" s="286"/>
      <c r="C716" s="286"/>
      <c r="D716" s="287"/>
      <c r="E716" s="288"/>
      <c r="F716" s="288"/>
      <c r="G716" s="289"/>
      <c r="H716" s="290"/>
      <c r="I716" s="291"/>
      <c r="J716" s="289"/>
    </row>
    <row r="717" ht="15.75" customHeight="1">
      <c r="A717" s="285"/>
      <c r="B717" s="286"/>
      <c r="C717" s="286"/>
      <c r="D717" s="287"/>
      <c r="E717" s="288"/>
      <c r="F717" s="288"/>
      <c r="G717" s="289"/>
      <c r="H717" s="290"/>
      <c r="I717" s="291"/>
      <c r="J717" s="289"/>
    </row>
    <row r="718" ht="15.75" customHeight="1">
      <c r="A718" s="285"/>
      <c r="B718" s="286"/>
      <c r="C718" s="286"/>
      <c r="D718" s="287"/>
      <c r="E718" s="288"/>
      <c r="F718" s="288"/>
      <c r="G718" s="289"/>
      <c r="H718" s="290"/>
      <c r="I718" s="291"/>
      <c r="J718" s="289"/>
    </row>
    <row r="719" ht="15.75" customHeight="1">
      <c r="A719" s="285"/>
      <c r="B719" s="286"/>
      <c r="C719" s="286"/>
      <c r="D719" s="287"/>
      <c r="E719" s="288"/>
      <c r="F719" s="288"/>
      <c r="G719" s="289"/>
      <c r="H719" s="290"/>
      <c r="I719" s="291"/>
      <c r="J719" s="289"/>
    </row>
    <row r="720" ht="15.75" customHeight="1">
      <c r="A720" s="285"/>
      <c r="B720" s="286"/>
      <c r="C720" s="286"/>
      <c r="D720" s="287"/>
      <c r="E720" s="288"/>
      <c r="F720" s="288"/>
      <c r="G720" s="289"/>
      <c r="H720" s="290"/>
      <c r="I720" s="291"/>
      <c r="J720" s="289"/>
    </row>
    <row r="721" ht="15.75" customHeight="1">
      <c r="A721" s="285"/>
      <c r="B721" s="286"/>
      <c r="C721" s="286"/>
      <c r="D721" s="287"/>
      <c r="E721" s="288"/>
      <c r="F721" s="288"/>
      <c r="G721" s="289"/>
      <c r="H721" s="290"/>
      <c r="I721" s="291"/>
      <c r="J721" s="289"/>
    </row>
    <row r="722" ht="15.75" customHeight="1">
      <c r="A722" s="285"/>
      <c r="B722" s="286"/>
      <c r="C722" s="286"/>
      <c r="D722" s="287"/>
      <c r="E722" s="288"/>
      <c r="F722" s="288"/>
      <c r="G722" s="289"/>
      <c r="H722" s="290"/>
      <c r="I722" s="291"/>
      <c r="J722" s="289"/>
    </row>
    <row r="723" ht="15.75" customHeight="1">
      <c r="A723" s="285"/>
      <c r="B723" s="286"/>
      <c r="C723" s="286"/>
      <c r="D723" s="287"/>
      <c r="E723" s="288"/>
      <c r="F723" s="288"/>
      <c r="G723" s="289"/>
      <c r="H723" s="290"/>
      <c r="I723" s="291"/>
      <c r="J723" s="289"/>
    </row>
    <row r="724" ht="15.75" customHeight="1">
      <c r="A724" s="285"/>
      <c r="B724" s="286"/>
      <c r="C724" s="286"/>
      <c r="D724" s="287"/>
      <c r="E724" s="288"/>
      <c r="F724" s="288"/>
      <c r="G724" s="289"/>
      <c r="H724" s="290"/>
      <c r="I724" s="291"/>
      <c r="J724" s="289"/>
    </row>
    <row r="725" ht="15.75" customHeight="1">
      <c r="A725" s="285"/>
      <c r="B725" s="286"/>
      <c r="C725" s="286"/>
      <c r="D725" s="287"/>
      <c r="E725" s="288"/>
      <c r="F725" s="288"/>
      <c r="G725" s="289"/>
      <c r="H725" s="290"/>
      <c r="I725" s="291"/>
      <c r="J725" s="289"/>
    </row>
    <row r="726" ht="15.75" customHeight="1">
      <c r="A726" s="285"/>
      <c r="B726" s="286"/>
      <c r="C726" s="286"/>
      <c r="D726" s="287"/>
      <c r="E726" s="288"/>
      <c r="F726" s="288"/>
      <c r="G726" s="289"/>
      <c r="H726" s="290"/>
      <c r="I726" s="291"/>
      <c r="J726" s="289"/>
    </row>
    <row r="727" ht="15.75" customHeight="1">
      <c r="A727" s="285"/>
      <c r="B727" s="286"/>
      <c r="C727" s="286"/>
      <c r="D727" s="287"/>
      <c r="E727" s="288"/>
      <c r="F727" s="288"/>
      <c r="G727" s="289"/>
      <c r="H727" s="290"/>
      <c r="I727" s="291"/>
      <c r="J727" s="289"/>
    </row>
    <row r="728" ht="15.75" customHeight="1">
      <c r="A728" s="285"/>
      <c r="B728" s="286"/>
      <c r="C728" s="286"/>
      <c r="D728" s="287"/>
      <c r="E728" s="288"/>
      <c r="F728" s="288"/>
      <c r="G728" s="289"/>
      <c r="H728" s="290"/>
      <c r="I728" s="291"/>
      <c r="J728" s="289"/>
    </row>
    <row r="729" ht="15.75" customHeight="1">
      <c r="A729" s="285"/>
      <c r="B729" s="286"/>
      <c r="C729" s="286"/>
      <c r="D729" s="287"/>
      <c r="E729" s="288"/>
      <c r="F729" s="288"/>
      <c r="G729" s="289"/>
      <c r="H729" s="290"/>
      <c r="I729" s="291"/>
      <c r="J729" s="289"/>
    </row>
    <row r="730" ht="15.75" customHeight="1">
      <c r="A730" s="285"/>
      <c r="B730" s="286"/>
      <c r="C730" s="286"/>
      <c r="D730" s="287"/>
      <c r="E730" s="288"/>
      <c r="F730" s="288"/>
      <c r="G730" s="289"/>
      <c r="H730" s="290"/>
      <c r="I730" s="291"/>
      <c r="J730" s="289"/>
    </row>
    <row r="731" ht="15.75" customHeight="1">
      <c r="A731" s="285"/>
      <c r="B731" s="286"/>
      <c r="C731" s="286"/>
      <c r="D731" s="287"/>
      <c r="E731" s="288"/>
      <c r="F731" s="288"/>
      <c r="G731" s="289"/>
      <c r="H731" s="290"/>
      <c r="I731" s="291"/>
      <c r="J731" s="289"/>
    </row>
    <row r="732" ht="15.75" customHeight="1">
      <c r="A732" s="285"/>
      <c r="B732" s="286"/>
      <c r="C732" s="286"/>
      <c r="D732" s="287"/>
      <c r="E732" s="288"/>
      <c r="F732" s="288"/>
      <c r="G732" s="289"/>
      <c r="H732" s="290"/>
      <c r="I732" s="291"/>
      <c r="J732" s="289"/>
    </row>
    <row r="733" ht="15.75" customHeight="1">
      <c r="A733" s="285"/>
      <c r="B733" s="286"/>
      <c r="C733" s="286"/>
      <c r="D733" s="287"/>
      <c r="E733" s="288"/>
      <c r="F733" s="288"/>
      <c r="G733" s="289"/>
      <c r="H733" s="290"/>
      <c r="I733" s="291"/>
      <c r="J733" s="289"/>
    </row>
    <row r="734" ht="15.75" customHeight="1">
      <c r="A734" s="285"/>
      <c r="B734" s="286"/>
      <c r="C734" s="286"/>
      <c r="D734" s="287"/>
      <c r="E734" s="288"/>
      <c r="F734" s="288"/>
      <c r="G734" s="289"/>
      <c r="H734" s="290"/>
      <c r="I734" s="291"/>
      <c r="J734" s="289"/>
    </row>
    <row r="735" ht="15.75" customHeight="1">
      <c r="A735" s="285"/>
      <c r="B735" s="286"/>
      <c r="C735" s="286"/>
      <c r="D735" s="287"/>
      <c r="E735" s="288"/>
      <c r="F735" s="288"/>
      <c r="G735" s="289"/>
      <c r="H735" s="290"/>
      <c r="I735" s="291"/>
      <c r="J735" s="289"/>
    </row>
    <row r="736" ht="15.75" customHeight="1">
      <c r="A736" s="285"/>
      <c r="B736" s="286"/>
      <c r="C736" s="286"/>
      <c r="D736" s="287"/>
      <c r="E736" s="288"/>
      <c r="F736" s="288"/>
      <c r="G736" s="289"/>
      <c r="H736" s="290"/>
      <c r="I736" s="291"/>
      <c r="J736" s="289"/>
    </row>
    <row r="737" ht="15.75" customHeight="1">
      <c r="A737" s="285"/>
      <c r="B737" s="286"/>
      <c r="C737" s="286"/>
      <c r="D737" s="287"/>
      <c r="E737" s="288"/>
      <c r="F737" s="288"/>
      <c r="G737" s="289"/>
      <c r="H737" s="290"/>
      <c r="I737" s="291"/>
      <c r="J737" s="289"/>
    </row>
    <row r="738" ht="15.75" customHeight="1">
      <c r="A738" s="285"/>
      <c r="B738" s="286"/>
      <c r="C738" s="286"/>
      <c r="D738" s="287"/>
      <c r="E738" s="288"/>
      <c r="F738" s="288"/>
      <c r="G738" s="289"/>
      <c r="H738" s="290"/>
      <c r="I738" s="291"/>
      <c r="J738" s="289"/>
    </row>
    <row r="739" ht="15.75" customHeight="1">
      <c r="A739" s="285"/>
      <c r="B739" s="286"/>
      <c r="C739" s="286"/>
      <c r="D739" s="287"/>
      <c r="E739" s="288"/>
      <c r="F739" s="288"/>
      <c r="G739" s="289"/>
      <c r="H739" s="290"/>
      <c r="I739" s="291"/>
      <c r="J739" s="289"/>
    </row>
    <row r="740" ht="15.75" customHeight="1">
      <c r="A740" s="285"/>
      <c r="B740" s="286"/>
      <c r="C740" s="286"/>
      <c r="D740" s="287"/>
      <c r="E740" s="288"/>
      <c r="F740" s="288"/>
      <c r="G740" s="289"/>
      <c r="H740" s="290"/>
      <c r="I740" s="291"/>
      <c r="J740" s="289"/>
    </row>
    <row r="741" ht="15.75" customHeight="1">
      <c r="A741" s="285"/>
      <c r="B741" s="286"/>
      <c r="C741" s="286"/>
      <c r="D741" s="287"/>
      <c r="E741" s="288"/>
      <c r="F741" s="288"/>
      <c r="G741" s="289"/>
      <c r="H741" s="290"/>
      <c r="I741" s="291"/>
      <c r="J741" s="289"/>
    </row>
    <row r="742" ht="15.75" customHeight="1">
      <c r="A742" s="285"/>
      <c r="B742" s="286"/>
      <c r="C742" s="286"/>
      <c r="D742" s="287"/>
      <c r="E742" s="288"/>
      <c r="F742" s="288"/>
      <c r="G742" s="289"/>
      <c r="H742" s="290"/>
      <c r="I742" s="291"/>
      <c r="J742" s="289"/>
    </row>
    <row r="743" ht="15.75" customHeight="1">
      <c r="A743" s="285"/>
      <c r="B743" s="286"/>
      <c r="C743" s="286"/>
      <c r="D743" s="287"/>
      <c r="E743" s="288"/>
      <c r="F743" s="288"/>
      <c r="G743" s="289"/>
      <c r="H743" s="290"/>
      <c r="I743" s="291"/>
      <c r="J743" s="289"/>
    </row>
    <row r="744" ht="15.75" customHeight="1">
      <c r="A744" s="285"/>
      <c r="B744" s="286"/>
      <c r="C744" s="286"/>
      <c r="D744" s="287"/>
      <c r="E744" s="288"/>
      <c r="F744" s="288"/>
      <c r="G744" s="289"/>
      <c r="H744" s="290"/>
      <c r="I744" s="291"/>
      <c r="J744" s="289"/>
    </row>
    <row r="745" ht="15.75" customHeight="1">
      <c r="A745" s="285"/>
      <c r="B745" s="286"/>
      <c r="C745" s="286"/>
      <c r="D745" s="287"/>
      <c r="E745" s="288"/>
      <c r="F745" s="288"/>
      <c r="G745" s="289"/>
      <c r="H745" s="290"/>
      <c r="I745" s="291"/>
      <c r="J745" s="289"/>
    </row>
    <row r="746" ht="15.75" customHeight="1">
      <c r="A746" s="285"/>
      <c r="B746" s="286"/>
      <c r="C746" s="286"/>
      <c r="D746" s="287"/>
      <c r="E746" s="288"/>
      <c r="F746" s="288"/>
      <c r="G746" s="289"/>
      <c r="H746" s="290"/>
      <c r="I746" s="291"/>
      <c r="J746" s="289"/>
    </row>
    <row r="747" ht="15.75" customHeight="1">
      <c r="A747" s="285"/>
      <c r="B747" s="286"/>
      <c r="C747" s="286"/>
      <c r="D747" s="287"/>
      <c r="E747" s="288"/>
      <c r="F747" s="288"/>
      <c r="G747" s="289"/>
      <c r="H747" s="290"/>
      <c r="I747" s="291"/>
      <c r="J747" s="289"/>
    </row>
    <row r="748" ht="15.75" customHeight="1">
      <c r="A748" s="285"/>
      <c r="B748" s="286"/>
      <c r="C748" s="286"/>
      <c r="D748" s="287"/>
      <c r="E748" s="288"/>
      <c r="F748" s="288"/>
      <c r="G748" s="289"/>
      <c r="H748" s="290"/>
      <c r="I748" s="291"/>
      <c r="J748" s="289"/>
    </row>
    <row r="749" ht="15.75" customHeight="1">
      <c r="A749" s="285"/>
      <c r="B749" s="286"/>
      <c r="C749" s="286"/>
      <c r="D749" s="287"/>
      <c r="E749" s="288"/>
      <c r="F749" s="288"/>
      <c r="G749" s="289"/>
      <c r="H749" s="290"/>
      <c r="I749" s="291"/>
      <c r="J749" s="289"/>
    </row>
    <row r="750" ht="15.75" customHeight="1">
      <c r="A750" s="285"/>
      <c r="B750" s="286"/>
      <c r="C750" s="286"/>
      <c r="D750" s="287"/>
      <c r="E750" s="288"/>
      <c r="F750" s="288"/>
      <c r="G750" s="289"/>
      <c r="H750" s="290"/>
      <c r="I750" s="291"/>
      <c r="J750" s="289"/>
    </row>
    <row r="751" ht="15.75" customHeight="1">
      <c r="A751" s="285"/>
      <c r="B751" s="286"/>
      <c r="C751" s="286"/>
      <c r="D751" s="287"/>
      <c r="E751" s="288"/>
      <c r="F751" s="288"/>
      <c r="G751" s="289"/>
      <c r="H751" s="290"/>
      <c r="I751" s="291"/>
      <c r="J751" s="289"/>
    </row>
    <row r="752" ht="15.75" customHeight="1">
      <c r="A752" s="285"/>
      <c r="B752" s="286"/>
      <c r="C752" s="286"/>
      <c r="D752" s="287"/>
      <c r="E752" s="288"/>
      <c r="F752" s="288"/>
      <c r="G752" s="289"/>
      <c r="H752" s="290"/>
      <c r="I752" s="291"/>
      <c r="J752" s="289"/>
    </row>
    <row r="753" ht="15.75" customHeight="1">
      <c r="A753" s="285"/>
      <c r="B753" s="286"/>
      <c r="C753" s="286"/>
      <c r="D753" s="287"/>
      <c r="E753" s="288"/>
      <c r="F753" s="288"/>
      <c r="G753" s="289"/>
      <c r="H753" s="290"/>
      <c r="I753" s="291"/>
      <c r="J753" s="289"/>
    </row>
    <row r="754" ht="15.75" customHeight="1">
      <c r="A754" s="285"/>
      <c r="B754" s="286"/>
      <c r="C754" s="286"/>
      <c r="D754" s="287"/>
      <c r="E754" s="288"/>
      <c r="F754" s="288"/>
      <c r="G754" s="289"/>
      <c r="H754" s="290"/>
      <c r="I754" s="291"/>
      <c r="J754" s="289"/>
    </row>
    <row r="755" ht="15.75" customHeight="1">
      <c r="A755" s="285"/>
      <c r="B755" s="286"/>
      <c r="C755" s="286"/>
      <c r="D755" s="287"/>
      <c r="E755" s="288"/>
      <c r="F755" s="288"/>
      <c r="G755" s="289"/>
      <c r="H755" s="290"/>
      <c r="I755" s="291"/>
      <c r="J755" s="289"/>
    </row>
    <row r="756" ht="15.75" customHeight="1">
      <c r="A756" s="285"/>
      <c r="B756" s="286"/>
      <c r="C756" s="286"/>
      <c r="D756" s="287"/>
      <c r="E756" s="288"/>
      <c r="F756" s="288"/>
      <c r="G756" s="289"/>
      <c r="H756" s="290"/>
      <c r="I756" s="291"/>
      <c r="J756" s="289"/>
    </row>
    <row r="757" ht="15.75" customHeight="1">
      <c r="A757" s="285"/>
      <c r="B757" s="286"/>
      <c r="C757" s="286"/>
      <c r="D757" s="287"/>
      <c r="E757" s="288"/>
      <c r="F757" s="288"/>
      <c r="G757" s="289"/>
      <c r="H757" s="290"/>
      <c r="I757" s="291"/>
      <c r="J757" s="289"/>
    </row>
    <row r="758" ht="15.75" customHeight="1">
      <c r="A758" s="285"/>
      <c r="B758" s="286"/>
      <c r="C758" s="286"/>
      <c r="D758" s="287"/>
      <c r="E758" s="288"/>
      <c r="F758" s="288"/>
      <c r="G758" s="289"/>
      <c r="H758" s="290"/>
      <c r="I758" s="291"/>
      <c r="J758" s="289"/>
    </row>
    <row r="759" ht="15.75" customHeight="1">
      <c r="A759" s="285"/>
      <c r="B759" s="286"/>
      <c r="C759" s="286"/>
      <c r="D759" s="287"/>
      <c r="E759" s="288"/>
      <c r="F759" s="288"/>
      <c r="G759" s="289"/>
      <c r="H759" s="290"/>
      <c r="I759" s="291"/>
      <c r="J759" s="289"/>
    </row>
    <row r="760" ht="15.75" customHeight="1">
      <c r="A760" s="285"/>
      <c r="B760" s="286"/>
      <c r="C760" s="286"/>
      <c r="D760" s="287"/>
      <c r="E760" s="288"/>
      <c r="F760" s="288"/>
      <c r="G760" s="289"/>
      <c r="H760" s="290"/>
      <c r="I760" s="291"/>
      <c r="J760" s="289"/>
    </row>
    <row r="761" ht="15.75" customHeight="1">
      <c r="A761" s="285"/>
      <c r="B761" s="286"/>
      <c r="C761" s="286"/>
      <c r="D761" s="287"/>
      <c r="E761" s="288"/>
      <c r="F761" s="288"/>
      <c r="G761" s="289"/>
      <c r="H761" s="290"/>
      <c r="I761" s="291"/>
      <c r="J761" s="289"/>
    </row>
    <row r="762" ht="15.75" customHeight="1">
      <c r="A762" s="285"/>
      <c r="B762" s="286"/>
      <c r="C762" s="286"/>
      <c r="D762" s="287"/>
      <c r="E762" s="288"/>
      <c r="F762" s="288"/>
      <c r="G762" s="289"/>
      <c r="H762" s="290"/>
      <c r="I762" s="291"/>
      <c r="J762" s="289"/>
    </row>
    <row r="763" ht="15.75" customHeight="1">
      <c r="A763" s="285"/>
      <c r="B763" s="286"/>
      <c r="C763" s="286"/>
      <c r="D763" s="287"/>
      <c r="E763" s="288"/>
      <c r="F763" s="288"/>
      <c r="G763" s="289"/>
      <c r="H763" s="290"/>
      <c r="I763" s="291"/>
      <c r="J763" s="289"/>
    </row>
    <row r="764" ht="15.75" customHeight="1">
      <c r="A764" s="285"/>
      <c r="B764" s="286"/>
      <c r="C764" s="286"/>
      <c r="D764" s="287"/>
      <c r="E764" s="288"/>
      <c r="F764" s="288"/>
      <c r="G764" s="289"/>
      <c r="H764" s="290"/>
      <c r="I764" s="291"/>
      <c r="J764" s="289"/>
    </row>
    <row r="765" ht="15.75" customHeight="1">
      <c r="A765" s="285"/>
      <c r="B765" s="286"/>
      <c r="C765" s="286"/>
      <c r="D765" s="287"/>
      <c r="E765" s="288"/>
      <c r="F765" s="288"/>
      <c r="G765" s="289"/>
      <c r="H765" s="290"/>
      <c r="I765" s="291"/>
      <c r="J765" s="289"/>
    </row>
    <row r="766" ht="15.75" customHeight="1">
      <c r="A766" s="285"/>
      <c r="B766" s="286"/>
      <c r="C766" s="286"/>
      <c r="D766" s="287"/>
      <c r="E766" s="288"/>
      <c r="F766" s="288"/>
      <c r="G766" s="289"/>
      <c r="H766" s="290"/>
      <c r="I766" s="291"/>
      <c r="J766" s="289"/>
    </row>
    <row r="767" ht="15.75" customHeight="1">
      <c r="A767" s="285"/>
      <c r="B767" s="286"/>
      <c r="C767" s="286"/>
      <c r="D767" s="287"/>
      <c r="E767" s="288"/>
      <c r="F767" s="288"/>
      <c r="G767" s="289"/>
      <c r="H767" s="290"/>
      <c r="I767" s="291"/>
      <c r="J767" s="289"/>
    </row>
    <row r="768" ht="15.75" customHeight="1">
      <c r="A768" s="285"/>
      <c r="B768" s="286"/>
      <c r="C768" s="286"/>
      <c r="D768" s="287"/>
      <c r="E768" s="288"/>
      <c r="F768" s="288"/>
      <c r="G768" s="289"/>
      <c r="H768" s="290"/>
      <c r="I768" s="291"/>
      <c r="J768" s="289"/>
    </row>
    <row r="769" ht="15.75" customHeight="1">
      <c r="A769" s="285"/>
      <c r="B769" s="286"/>
      <c r="C769" s="286"/>
      <c r="D769" s="287"/>
      <c r="E769" s="288"/>
      <c r="F769" s="288"/>
      <c r="G769" s="289"/>
      <c r="H769" s="290"/>
      <c r="I769" s="291"/>
      <c r="J769" s="289"/>
    </row>
    <row r="770" ht="15.75" customHeight="1">
      <c r="A770" s="285"/>
      <c r="B770" s="286"/>
      <c r="C770" s="286"/>
      <c r="D770" s="287"/>
      <c r="E770" s="288"/>
      <c r="F770" s="288"/>
      <c r="G770" s="289"/>
      <c r="H770" s="290"/>
      <c r="I770" s="291"/>
      <c r="J770" s="289"/>
    </row>
    <row r="771" ht="15.75" customHeight="1">
      <c r="A771" s="285"/>
      <c r="B771" s="286"/>
      <c r="C771" s="286"/>
      <c r="D771" s="287"/>
      <c r="E771" s="288"/>
      <c r="F771" s="288"/>
      <c r="G771" s="289"/>
      <c r="H771" s="290"/>
      <c r="I771" s="291"/>
      <c r="J771" s="289"/>
    </row>
    <row r="772" ht="15.75" customHeight="1">
      <c r="A772" s="285"/>
      <c r="B772" s="286"/>
      <c r="C772" s="286"/>
      <c r="D772" s="287"/>
      <c r="E772" s="288"/>
      <c r="F772" s="288"/>
      <c r="G772" s="289"/>
      <c r="H772" s="290"/>
      <c r="I772" s="291"/>
      <c r="J772" s="289"/>
    </row>
    <row r="773" ht="15.75" customHeight="1">
      <c r="A773" s="285"/>
      <c r="B773" s="286"/>
      <c r="C773" s="286"/>
      <c r="D773" s="287"/>
      <c r="E773" s="288"/>
      <c r="F773" s="288"/>
      <c r="G773" s="289"/>
      <c r="H773" s="290"/>
      <c r="I773" s="291"/>
      <c r="J773" s="289"/>
    </row>
    <row r="774" ht="15.75" customHeight="1">
      <c r="A774" s="285"/>
      <c r="B774" s="286"/>
      <c r="C774" s="286"/>
      <c r="D774" s="287"/>
      <c r="E774" s="288"/>
      <c r="F774" s="288"/>
      <c r="G774" s="289"/>
      <c r="H774" s="290"/>
      <c r="I774" s="291"/>
      <c r="J774" s="289"/>
    </row>
    <row r="775" ht="15.75" customHeight="1">
      <c r="A775" s="285"/>
      <c r="B775" s="286"/>
      <c r="C775" s="286"/>
      <c r="D775" s="287"/>
      <c r="E775" s="288"/>
      <c r="F775" s="288"/>
      <c r="G775" s="289"/>
      <c r="H775" s="290"/>
      <c r="I775" s="291"/>
      <c r="J775" s="289"/>
    </row>
    <row r="776" ht="15.75" customHeight="1">
      <c r="A776" s="285"/>
      <c r="B776" s="286"/>
      <c r="C776" s="286"/>
      <c r="D776" s="287"/>
      <c r="E776" s="288"/>
      <c r="F776" s="288"/>
      <c r="G776" s="289"/>
      <c r="H776" s="290"/>
      <c r="I776" s="291"/>
      <c r="J776" s="289"/>
    </row>
    <row r="777" ht="15.75" customHeight="1">
      <c r="A777" s="285"/>
      <c r="B777" s="286"/>
      <c r="C777" s="286"/>
      <c r="D777" s="287"/>
      <c r="E777" s="288"/>
      <c r="F777" s="288"/>
      <c r="G777" s="289"/>
      <c r="H777" s="290"/>
      <c r="I777" s="291"/>
      <c r="J777" s="289"/>
    </row>
    <row r="778" ht="15.75" customHeight="1">
      <c r="A778" s="285"/>
      <c r="B778" s="286"/>
      <c r="C778" s="286"/>
      <c r="D778" s="287"/>
      <c r="E778" s="288"/>
      <c r="F778" s="288"/>
      <c r="G778" s="289"/>
      <c r="H778" s="290"/>
      <c r="I778" s="291"/>
      <c r="J778" s="289"/>
    </row>
    <row r="779" ht="15.75" customHeight="1">
      <c r="A779" s="285"/>
      <c r="B779" s="286"/>
      <c r="C779" s="286"/>
      <c r="D779" s="287"/>
      <c r="E779" s="288"/>
      <c r="F779" s="288"/>
      <c r="G779" s="289"/>
      <c r="H779" s="290"/>
      <c r="I779" s="291"/>
      <c r="J779" s="289"/>
    </row>
    <row r="780" ht="15.75" customHeight="1">
      <c r="A780" s="285"/>
      <c r="B780" s="286"/>
      <c r="C780" s="286"/>
      <c r="D780" s="287"/>
      <c r="E780" s="288"/>
      <c r="F780" s="288"/>
      <c r="G780" s="289"/>
      <c r="H780" s="290"/>
      <c r="I780" s="291"/>
      <c r="J780" s="289"/>
    </row>
    <row r="781" ht="15.75" customHeight="1">
      <c r="A781" s="285"/>
      <c r="B781" s="286"/>
      <c r="C781" s="286"/>
      <c r="D781" s="287"/>
      <c r="E781" s="288"/>
      <c r="F781" s="288"/>
      <c r="G781" s="289"/>
      <c r="H781" s="290"/>
      <c r="I781" s="291"/>
      <c r="J781" s="289"/>
    </row>
    <row r="782" ht="15.75" customHeight="1">
      <c r="A782" s="285"/>
      <c r="B782" s="286"/>
      <c r="C782" s="286"/>
      <c r="D782" s="287"/>
      <c r="E782" s="288"/>
      <c r="F782" s="288"/>
      <c r="G782" s="289"/>
      <c r="H782" s="290"/>
      <c r="I782" s="291"/>
      <c r="J782" s="289"/>
    </row>
    <row r="783" ht="15.75" customHeight="1">
      <c r="A783" s="285"/>
      <c r="B783" s="286"/>
      <c r="C783" s="286"/>
      <c r="D783" s="287"/>
      <c r="E783" s="288"/>
      <c r="F783" s="288"/>
      <c r="G783" s="289"/>
      <c r="H783" s="290"/>
      <c r="I783" s="291"/>
      <c r="J783" s="289"/>
    </row>
    <row r="784" ht="15.75" customHeight="1">
      <c r="A784" s="285"/>
      <c r="B784" s="286"/>
      <c r="C784" s="286"/>
      <c r="D784" s="287"/>
      <c r="E784" s="288"/>
      <c r="F784" s="288"/>
      <c r="G784" s="289"/>
      <c r="H784" s="290"/>
      <c r="I784" s="291"/>
      <c r="J784" s="289"/>
    </row>
    <row r="785" ht="15.75" customHeight="1">
      <c r="A785" s="285"/>
      <c r="B785" s="286"/>
      <c r="C785" s="286"/>
      <c r="D785" s="287"/>
      <c r="E785" s="288"/>
      <c r="F785" s="288"/>
      <c r="G785" s="289"/>
      <c r="H785" s="290"/>
      <c r="I785" s="291"/>
      <c r="J785" s="289"/>
    </row>
    <row r="786" ht="15.75" customHeight="1">
      <c r="A786" s="285"/>
      <c r="B786" s="286"/>
      <c r="C786" s="286"/>
      <c r="D786" s="287"/>
      <c r="E786" s="288"/>
      <c r="F786" s="288"/>
      <c r="G786" s="289"/>
      <c r="H786" s="290"/>
      <c r="I786" s="291"/>
      <c r="J786" s="289"/>
    </row>
    <row r="787" ht="15.75" customHeight="1">
      <c r="A787" s="285"/>
      <c r="B787" s="286"/>
      <c r="C787" s="286"/>
      <c r="D787" s="287"/>
      <c r="E787" s="288"/>
      <c r="F787" s="288"/>
      <c r="G787" s="289"/>
      <c r="H787" s="290"/>
      <c r="I787" s="291"/>
      <c r="J787" s="289"/>
    </row>
    <row r="788" ht="15.75" customHeight="1">
      <c r="A788" s="285"/>
      <c r="B788" s="286"/>
      <c r="C788" s="286"/>
      <c r="D788" s="287"/>
      <c r="E788" s="288"/>
      <c r="F788" s="288"/>
      <c r="G788" s="289"/>
      <c r="H788" s="290"/>
      <c r="I788" s="291"/>
      <c r="J788" s="289"/>
    </row>
    <row r="789" ht="15.75" customHeight="1">
      <c r="A789" s="285"/>
      <c r="B789" s="286"/>
      <c r="C789" s="286"/>
      <c r="D789" s="287"/>
      <c r="E789" s="288"/>
      <c r="F789" s="288"/>
      <c r="G789" s="289"/>
      <c r="H789" s="290"/>
      <c r="I789" s="291"/>
      <c r="J789" s="289"/>
    </row>
    <row r="790" ht="15.75" customHeight="1">
      <c r="A790" s="285"/>
      <c r="B790" s="286"/>
      <c r="C790" s="286"/>
      <c r="D790" s="287"/>
      <c r="E790" s="288"/>
      <c r="F790" s="288"/>
      <c r="G790" s="289"/>
      <c r="H790" s="290"/>
      <c r="I790" s="291"/>
      <c r="J790" s="289"/>
    </row>
    <row r="791" ht="15.75" customHeight="1">
      <c r="A791" s="285"/>
      <c r="B791" s="286"/>
      <c r="C791" s="286"/>
      <c r="D791" s="287"/>
      <c r="E791" s="288"/>
      <c r="F791" s="288"/>
      <c r="G791" s="289"/>
      <c r="H791" s="290"/>
      <c r="I791" s="291"/>
      <c r="J791" s="289"/>
    </row>
    <row r="792" ht="15.75" customHeight="1">
      <c r="A792" s="285"/>
      <c r="B792" s="286"/>
      <c r="C792" s="286"/>
      <c r="D792" s="287"/>
      <c r="E792" s="288"/>
      <c r="F792" s="288"/>
      <c r="G792" s="289"/>
      <c r="H792" s="290"/>
      <c r="I792" s="291"/>
      <c r="J792" s="289"/>
    </row>
    <row r="793" ht="15.75" customHeight="1">
      <c r="A793" s="285"/>
      <c r="B793" s="286"/>
      <c r="C793" s="286"/>
      <c r="D793" s="287"/>
      <c r="E793" s="288"/>
      <c r="F793" s="288"/>
      <c r="G793" s="289"/>
      <c r="H793" s="290"/>
      <c r="I793" s="291"/>
      <c r="J793" s="289"/>
    </row>
    <row r="794" ht="15.75" customHeight="1">
      <c r="A794" s="285"/>
      <c r="B794" s="286"/>
      <c r="C794" s="286"/>
      <c r="D794" s="287"/>
      <c r="E794" s="288"/>
      <c r="F794" s="288"/>
      <c r="G794" s="289"/>
      <c r="H794" s="290"/>
      <c r="I794" s="291"/>
      <c r="J794" s="289"/>
    </row>
    <row r="795" ht="15.75" customHeight="1">
      <c r="A795" s="285"/>
      <c r="B795" s="286"/>
      <c r="C795" s="286"/>
      <c r="D795" s="287"/>
      <c r="E795" s="288"/>
      <c r="F795" s="288"/>
      <c r="G795" s="289"/>
      <c r="H795" s="290"/>
      <c r="I795" s="291"/>
      <c r="J795" s="289"/>
    </row>
    <row r="796" ht="15.75" customHeight="1">
      <c r="A796" s="285"/>
      <c r="B796" s="286"/>
      <c r="C796" s="286"/>
      <c r="D796" s="287"/>
      <c r="E796" s="288"/>
      <c r="F796" s="288"/>
      <c r="G796" s="289"/>
      <c r="H796" s="290"/>
      <c r="I796" s="291"/>
      <c r="J796" s="289"/>
    </row>
    <row r="797" ht="15.75" customHeight="1">
      <c r="A797" s="285"/>
      <c r="B797" s="286"/>
      <c r="C797" s="286"/>
      <c r="D797" s="287"/>
      <c r="E797" s="288"/>
      <c r="F797" s="288"/>
      <c r="G797" s="289"/>
      <c r="H797" s="290"/>
      <c r="I797" s="291"/>
      <c r="J797" s="289"/>
    </row>
    <row r="798" ht="15.75" customHeight="1">
      <c r="A798" s="285"/>
      <c r="B798" s="286"/>
      <c r="C798" s="286"/>
      <c r="D798" s="287"/>
      <c r="E798" s="288"/>
      <c r="F798" s="288"/>
      <c r="G798" s="289"/>
      <c r="H798" s="290"/>
      <c r="I798" s="291"/>
      <c r="J798" s="289"/>
    </row>
    <row r="799" ht="15.75" customHeight="1">
      <c r="A799" s="285"/>
      <c r="B799" s="286"/>
      <c r="C799" s="286"/>
      <c r="D799" s="287"/>
      <c r="E799" s="288"/>
      <c r="F799" s="288"/>
      <c r="G799" s="289"/>
      <c r="H799" s="290"/>
      <c r="I799" s="291"/>
      <c r="J799" s="289"/>
    </row>
    <row r="800" ht="15.75" customHeight="1">
      <c r="A800" s="285"/>
      <c r="B800" s="286"/>
      <c r="C800" s="286"/>
      <c r="D800" s="287"/>
      <c r="E800" s="288"/>
      <c r="F800" s="288"/>
      <c r="G800" s="289"/>
      <c r="H800" s="290"/>
      <c r="I800" s="291"/>
      <c r="J800" s="289"/>
    </row>
    <row r="801" ht="15.75" customHeight="1">
      <c r="A801" s="285"/>
      <c r="B801" s="286"/>
      <c r="C801" s="286"/>
      <c r="D801" s="287"/>
      <c r="E801" s="288"/>
      <c r="F801" s="288"/>
      <c r="G801" s="289"/>
      <c r="H801" s="290"/>
      <c r="I801" s="291"/>
      <c r="J801" s="289"/>
    </row>
    <row r="802" ht="15.75" customHeight="1">
      <c r="A802" s="285"/>
      <c r="B802" s="286"/>
      <c r="C802" s="286"/>
      <c r="D802" s="287"/>
      <c r="E802" s="288"/>
      <c r="F802" s="288"/>
      <c r="G802" s="289"/>
      <c r="H802" s="290"/>
      <c r="I802" s="291"/>
      <c r="J802" s="289"/>
    </row>
    <row r="803" ht="15.75" customHeight="1">
      <c r="A803" s="285"/>
      <c r="B803" s="286"/>
      <c r="C803" s="286"/>
      <c r="D803" s="287"/>
      <c r="E803" s="288"/>
      <c r="F803" s="288"/>
      <c r="G803" s="289"/>
      <c r="H803" s="290"/>
      <c r="I803" s="291"/>
      <c r="J803" s="289"/>
    </row>
    <row r="804" ht="15.75" customHeight="1">
      <c r="A804" s="285"/>
      <c r="B804" s="286"/>
      <c r="C804" s="286"/>
      <c r="D804" s="287"/>
      <c r="E804" s="288"/>
      <c r="F804" s="288"/>
      <c r="G804" s="289"/>
      <c r="H804" s="290"/>
      <c r="I804" s="291"/>
      <c r="J804" s="289"/>
    </row>
    <row r="805" ht="15.75" customHeight="1">
      <c r="A805" s="285"/>
      <c r="B805" s="286"/>
      <c r="C805" s="286"/>
      <c r="D805" s="287"/>
      <c r="E805" s="288"/>
      <c r="F805" s="288"/>
      <c r="G805" s="289"/>
      <c r="H805" s="290"/>
      <c r="I805" s="291"/>
      <c r="J805" s="289"/>
    </row>
    <row r="806" ht="15.75" customHeight="1">
      <c r="A806" s="285"/>
      <c r="B806" s="286"/>
      <c r="C806" s="286"/>
      <c r="D806" s="287"/>
      <c r="E806" s="288"/>
      <c r="F806" s="288"/>
      <c r="G806" s="289"/>
      <c r="H806" s="290"/>
      <c r="I806" s="291"/>
      <c r="J806" s="289"/>
    </row>
    <row r="807" ht="15.75" customHeight="1">
      <c r="A807" s="285"/>
      <c r="B807" s="286"/>
      <c r="C807" s="286"/>
      <c r="D807" s="287"/>
      <c r="E807" s="288"/>
      <c r="F807" s="288"/>
      <c r="G807" s="289"/>
      <c r="H807" s="290"/>
      <c r="I807" s="291"/>
      <c r="J807" s="289"/>
    </row>
    <row r="808" ht="15.75" customHeight="1">
      <c r="A808" s="285"/>
      <c r="B808" s="286"/>
      <c r="C808" s="286"/>
      <c r="D808" s="287"/>
      <c r="E808" s="288"/>
      <c r="F808" s="288"/>
      <c r="G808" s="289"/>
      <c r="H808" s="290"/>
      <c r="I808" s="291"/>
      <c r="J808" s="289"/>
    </row>
    <row r="809" ht="15.75" customHeight="1">
      <c r="A809" s="285"/>
      <c r="B809" s="286"/>
      <c r="C809" s="286"/>
      <c r="D809" s="287"/>
      <c r="E809" s="288"/>
      <c r="F809" s="288"/>
      <c r="G809" s="289"/>
      <c r="H809" s="290"/>
      <c r="I809" s="291"/>
      <c r="J809" s="289"/>
    </row>
    <row r="810" ht="15.75" customHeight="1">
      <c r="A810" s="285"/>
      <c r="B810" s="286"/>
      <c r="C810" s="286"/>
      <c r="D810" s="287"/>
      <c r="E810" s="288"/>
      <c r="F810" s="288"/>
      <c r="G810" s="289"/>
      <c r="H810" s="290"/>
      <c r="I810" s="291"/>
      <c r="J810" s="289"/>
    </row>
    <row r="811" ht="15.75" customHeight="1">
      <c r="A811" s="285"/>
      <c r="B811" s="286"/>
      <c r="C811" s="286"/>
      <c r="D811" s="287"/>
      <c r="E811" s="288"/>
      <c r="F811" s="288"/>
      <c r="G811" s="289"/>
      <c r="H811" s="290"/>
      <c r="I811" s="291"/>
      <c r="J811" s="289"/>
    </row>
    <row r="812" ht="15.75" customHeight="1">
      <c r="A812" s="285"/>
      <c r="B812" s="286"/>
      <c r="C812" s="286"/>
      <c r="D812" s="287"/>
      <c r="E812" s="288"/>
      <c r="F812" s="288"/>
      <c r="G812" s="289"/>
      <c r="H812" s="290"/>
      <c r="I812" s="291"/>
      <c r="J812" s="289"/>
    </row>
    <row r="813" ht="15.75" customHeight="1">
      <c r="A813" s="285"/>
      <c r="B813" s="286"/>
      <c r="C813" s="286"/>
      <c r="D813" s="287"/>
      <c r="E813" s="288"/>
      <c r="F813" s="288"/>
      <c r="G813" s="289"/>
      <c r="H813" s="290"/>
      <c r="I813" s="291"/>
      <c r="J813" s="289"/>
    </row>
    <row r="814" ht="15.75" customHeight="1">
      <c r="A814" s="285"/>
      <c r="B814" s="286"/>
      <c r="C814" s="286"/>
      <c r="D814" s="287"/>
      <c r="E814" s="288"/>
      <c r="F814" s="288"/>
      <c r="G814" s="289"/>
      <c r="H814" s="290"/>
      <c r="I814" s="291"/>
      <c r="J814" s="289"/>
    </row>
    <row r="815" ht="15.75" customHeight="1">
      <c r="A815" s="285"/>
      <c r="B815" s="286"/>
      <c r="C815" s="286"/>
      <c r="D815" s="287"/>
      <c r="E815" s="288"/>
      <c r="F815" s="288"/>
      <c r="G815" s="289"/>
      <c r="H815" s="290"/>
      <c r="I815" s="291"/>
      <c r="J815" s="289"/>
    </row>
    <row r="816" ht="15.75" customHeight="1">
      <c r="A816" s="285"/>
      <c r="B816" s="286"/>
      <c r="C816" s="286"/>
      <c r="D816" s="287"/>
      <c r="E816" s="288"/>
      <c r="F816" s="288"/>
      <c r="G816" s="289"/>
      <c r="H816" s="290"/>
      <c r="I816" s="291"/>
      <c r="J816" s="289"/>
    </row>
    <row r="817" ht="15.75" customHeight="1">
      <c r="A817" s="285"/>
      <c r="B817" s="286"/>
      <c r="C817" s="286"/>
      <c r="D817" s="287"/>
      <c r="E817" s="288"/>
      <c r="F817" s="288"/>
      <c r="G817" s="289"/>
      <c r="H817" s="290"/>
      <c r="I817" s="291"/>
      <c r="J817" s="289"/>
    </row>
    <row r="818" ht="15.75" customHeight="1">
      <c r="A818" s="285"/>
      <c r="B818" s="286"/>
      <c r="C818" s="286"/>
      <c r="D818" s="287"/>
      <c r="E818" s="288"/>
      <c r="F818" s="288"/>
      <c r="G818" s="289"/>
      <c r="H818" s="290"/>
      <c r="I818" s="291"/>
      <c r="J818" s="289"/>
    </row>
    <row r="819" ht="15.75" customHeight="1">
      <c r="A819" s="285"/>
      <c r="B819" s="286"/>
      <c r="C819" s="286"/>
      <c r="D819" s="287"/>
      <c r="E819" s="288"/>
      <c r="F819" s="288"/>
      <c r="G819" s="289"/>
      <c r="H819" s="290"/>
      <c r="I819" s="291"/>
      <c r="J819" s="289"/>
    </row>
    <row r="820" ht="15.75" customHeight="1">
      <c r="A820" s="285"/>
      <c r="B820" s="286"/>
      <c r="C820" s="286"/>
      <c r="D820" s="287"/>
      <c r="E820" s="288"/>
      <c r="F820" s="288"/>
      <c r="G820" s="289"/>
      <c r="H820" s="290"/>
      <c r="I820" s="291"/>
      <c r="J820" s="289"/>
    </row>
    <row r="821" ht="15.75" customHeight="1">
      <c r="A821" s="285"/>
      <c r="B821" s="286"/>
      <c r="C821" s="286"/>
      <c r="D821" s="287"/>
      <c r="E821" s="288"/>
      <c r="F821" s="288"/>
      <c r="G821" s="289"/>
      <c r="H821" s="290"/>
      <c r="I821" s="291"/>
      <c r="J821" s="289"/>
    </row>
    <row r="822" ht="15.75" customHeight="1">
      <c r="A822" s="285"/>
      <c r="B822" s="286"/>
      <c r="C822" s="286"/>
      <c r="D822" s="287"/>
      <c r="E822" s="288"/>
      <c r="F822" s="288"/>
      <c r="G822" s="289"/>
      <c r="H822" s="290"/>
      <c r="I822" s="291"/>
      <c r="J822" s="289"/>
    </row>
    <row r="823" ht="15.75" customHeight="1">
      <c r="A823" s="285"/>
      <c r="B823" s="286"/>
      <c r="C823" s="286"/>
      <c r="D823" s="287"/>
      <c r="E823" s="288"/>
      <c r="F823" s="288"/>
      <c r="G823" s="289"/>
      <c r="H823" s="290"/>
      <c r="I823" s="291"/>
      <c r="J823" s="289"/>
    </row>
    <row r="824" ht="15.75" customHeight="1">
      <c r="A824" s="285"/>
      <c r="B824" s="286"/>
      <c r="C824" s="286"/>
      <c r="D824" s="287"/>
      <c r="E824" s="288"/>
      <c r="F824" s="288"/>
      <c r="G824" s="289"/>
      <c r="H824" s="290"/>
      <c r="I824" s="291"/>
      <c r="J824" s="289"/>
    </row>
    <row r="825" ht="15.75" customHeight="1">
      <c r="A825" s="285"/>
      <c r="B825" s="286"/>
      <c r="C825" s="286"/>
      <c r="D825" s="287"/>
      <c r="E825" s="288"/>
      <c r="F825" s="288"/>
      <c r="G825" s="289"/>
      <c r="H825" s="290"/>
      <c r="I825" s="291"/>
      <c r="J825" s="289"/>
    </row>
    <row r="826" ht="15.75" customHeight="1">
      <c r="A826" s="285"/>
      <c r="B826" s="286"/>
      <c r="C826" s="286"/>
      <c r="D826" s="287"/>
      <c r="E826" s="288"/>
      <c r="F826" s="288"/>
      <c r="G826" s="289"/>
      <c r="H826" s="290"/>
      <c r="I826" s="291"/>
      <c r="J826" s="289"/>
    </row>
    <row r="827" ht="15.75" customHeight="1">
      <c r="A827" s="285"/>
      <c r="B827" s="286"/>
      <c r="C827" s="286"/>
      <c r="D827" s="287"/>
      <c r="E827" s="288"/>
      <c r="F827" s="288"/>
      <c r="G827" s="289"/>
      <c r="H827" s="290"/>
      <c r="I827" s="291"/>
      <c r="J827" s="289"/>
    </row>
    <row r="828" ht="15.75" customHeight="1">
      <c r="A828" s="285"/>
      <c r="B828" s="286"/>
      <c r="C828" s="286"/>
      <c r="D828" s="287"/>
      <c r="E828" s="288"/>
      <c r="F828" s="288"/>
      <c r="G828" s="289"/>
      <c r="H828" s="290"/>
      <c r="I828" s="291"/>
      <c r="J828" s="289"/>
    </row>
    <row r="829" ht="15.75" customHeight="1">
      <c r="A829" s="285"/>
      <c r="B829" s="286"/>
      <c r="C829" s="286"/>
      <c r="D829" s="287"/>
      <c r="E829" s="288"/>
      <c r="F829" s="288"/>
      <c r="G829" s="289"/>
      <c r="H829" s="290"/>
      <c r="I829" s="291"/>
      <c r="J829" s="289"/>
    </row>
    <row r="830" ht="15.75" customHeight="1">
      <c r="A830" s="285"/>
      <c r="B830" s="286"/>
      <c r="C830" s="286"/>
      <c r="D830" s="287"/>
      <c r="E830" s="288"/>
      <c r="F830" s="288"/>
      <c r="G830" s="289"/>
      <c r="H830" s="290"/>
      <c r="I830" s="291"/>
      <c r="J830" s="289"/>
    </row>
    <row r="831" ht="15.75" customHeight="1">
      <c r="A831" s="285"/>
      <c r="B831" s="286"/>
      <c r="C831" s="286"/>
      <c r="D831" s="287"/>
      <c r="E831" s="288"/>
      <c r="F831" s="288"/>
      <c r="G831" s="289"/>
      <c r="H831" s="290"/>
      <c r="I831" s="291"/>
      <c r="J831" s="289"/>
    </row>
    <row r="832" ht="15.75" customHeight="1">
      <c r="A832" s="285"/>
      <c r="B832" s="286"/>
      <c r="C832" s="286"/>
      <c r="D832" s="287"/>
      <c r="E832" s="288"/>
      <c r="F832" s="288"/>
      <c r="G832" s="289"/>
      <c r="H832" s="290"/>
      <c r="I832" s="291"/>
      <c r="J832" s="289"/>
    </row>
    <row r="833" ht="15.75" customHeight="1">
      <c r="A833" s="285"/>
      <c r="B833" s="286"/>
      <c r="C833" s="286"/>
      <c r="D833" s="287"/>
      <c r="E833" s="288"/>
      <c r="F833" s="288"/>
      <c r="G833" s="289"/>
      <c r="H833" s="290"/>
      <c r="I833" s="291"/>
      <c r="J833" s="289"/>
    </row>
    <row r="834" ht="15.75" customHeight="1">
      <c r="A834" s="285"/>
      <c r="B834" s="286"/>
      <c r="C834" s="286"/>
      <c r="D834" s="287"/>
      <c r="E834" s="288"/>
      <c r="F834" s="288"/>
      <c r="G834" s="289"/>
      <c r="H834" s="290"/>
      <c r="I834" s="291"/>
      <c r="J834" s="289"/>
    </row>
    <row r="835" ht="15.75" customHeight="1">
      <c r="A835" s="285"/>
      <c r="B835" s="286"/>
      <c r="C835" s="286"/>
      <c r="D835" s="287"/>
      <c r="E835" s="288"/>
      <c r="F835" s="288"/>
      <c r="G835" s="289"/>
      <c r="H835" s="290"/>
      <c r="I835" s="291"/>
      <c r="J835" s="289"/>
    </row>
    <row r="836" ht="15.75" customHeight="1">
      <c r="A836" s="285"/>
      <c r="B836" s="286"/>
      <c r="C836" s="286"/>
      <c r="D836" s="287"/>
      <c r="E836" s="288"/>
      <c r="F836" s="288"/>
      <c r="G836" s="289"/>
      <c r="H836" s="290"/>
      <c r="I836" s="291"/>
      <c r="J836" s="289"/>
    </row>
    <row r="837" ht="15.75" customHeight="1">
      <c r="A837" s="285"/>
      <c r="B837" s="286"/>
      <c r="C837" s="286"/>
      <c r="D837" s="287"/>
      <c r="E837" s="288"/>
      <c r="F837" s="288"/>
      <c r="G837" s="289"/>
      <c r="H837" s="290"/>
      <c r="I837" s="291"/>
      <c r="J837" s="289"/>
    </row>
    <row r="838" ht="15.75" customHeight="1">
      <c r="A838" s="285"/>
      <c r="B838" s="286"/>
      <c r="C838" s="286"/>
      <c r="D838" s="287"/>
      <c r="E838" s="288"/>
      <c r="F838" s="288"/>
      <c r="G838" s="289"/>
      <c r="H838" s="290"/>
      <c r="I838" s="291"/>
      <c r="J838" s="289"/>
    </row>
    <row r="839" ht="15.75" customHeight="1">
      <c r="A839" s="285"/>
      <c r="B839" s="286"/>
      <c r="C839" s="286"/>
      <c r="D839" s="287"/>
      <c r="E839" s="288"/>
      <c r="F839" s="288"/>
      <c r="G839" s="289"/>
      <c r="H839" s="290"/>
      <c r="I839" s="291"/>
      <c r="J839" s="289"/>
    </row>
    <row r="840" ht="15.75" customHeight="1">
      <c r="A840" s="285"/>
      <c r="B840" s="286"/>
      <c r="C840" s="286"/>
      <c r="D840" s="287"/>
      <c r="E840" s="288"/>
      <c r="F840" s="288"/>
      <c r="G840" s="289"/>
      <c r="H840" s="290"/>
      <c r="I840" s="291"/>
      <c r="J840" s="289"/>
    </row>
    <row r="841" ht="15.75" customHeight="1">
      <c r="A841" s="285"/>
      <c r="B841" s="286"/>
      <c r="C841" s="286"/>
      <c r="D841" s="287"/>
      <c r="E841" s="288"/>
      <c r="F841" s="288"/>
      <c r="G841" s="289"/>
      <c r="H841" s="290"/>
      <c r="I841" s="291"/>
      <c r="J841" s="289"/>
    </row>
    <row r="842" ht="15.75" customHeight="1">
      <c r="A842" s="285"/>
      <c r="B842" s="286"/>
      <c r="C842" s="286"/>
      <c r="D842" s="287"/>
      <c r="E842" s="288"/>
      <c r="F842" s="288"/>
      <c r="G842" s="289"/>
      <c r="H842" s="290"/>
      <c r="I842" s="291"/>
      <c r="J842" s="289"/>
    </row>
    <row r="843" ht="15.75" customHeight="1">
      <c r="A843" s="285"/>
      <c r="B843" s="286"/>
      <c r="C843" s="286"/>
      <c r="D843" s="287"/>
      <c r="E843" s="288"/>
      <c r="F843" s="288"/>
      <c r="G843" s="289"/>
      <c r="H843" s="290"/>
      <c r="I843" s="291"/>
      <c r="J843" s="289"/>
    </row>
    <row r="844" ht="15.75" customHeight="1">
      <c r="A844" s="285"/>
      <c r="B844" s="286"/>
      <c r="C844" s="286"/>
      <c r="D844" s="287"/>
      <c r="E844" s="288"/>
      <c r="F844" s="288"/>
      <c r="G844" s="289"/>
      <c r="H844" s="290"/>
      <c r="I844" s="291"/>
      <c r="J844" s="289"/>
    </row>
  </sheetData>
  <mergeCells count="9">
    <mergeCell ref="I1:I2"/>
    <mergeCell ref="J1:J2"/>
    <mergeCell ref="A1:A2"/>
    <mergeCell ref="B1:B2"/>
    <mergeCell ref="C1:C2"/>
    <mergeCell ref="D1:D2"/>
    <mergeCell ref="E1:F1"/>
    <mergeCell ref="G1:G2"/>
    <mergeCell ref="H1:H2"/>
  </mergeCells>
  <printOptions/>
  <pageMargins bottom="0.7875" footer="0.0" header="0.0" left="0.511805555555555" right="0.511805555555555" top="0.7875"/>
  <pageSetup paperSize="9"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33.14"/>
    <col customWidth="1" min="2" max="2" width="16.43"/>
    <col customWidth="1" min="3" max="3" width="20.57"/>
    <col customWidth="1" min="4" max="4" width="34.71"/>
    <col customWidth="1" min="5" max="5" width="11.71"/>
    <col customWidth="1" min="6" max="6" width="9.86"/>
    <col customWidth="1" min="12" max="12" width="35.0"/>
    <col customWidth="1" min="13" max="13" width="33.43"/>
    <col customWidth="1" min="17" max="17" width="28.86"/>
    <col customWidth="1" min="18" max="60" width="30.14"/>
    <col customWidth="1" min="61" max="179" width="32.43"/>
  </cols>
  <sheetData>
    <row r="1">
      <c r="A1" s="294"/>
      <c r="B1" s="294"/>
      <c r="C1" s="294"/>
      <c r="D1" s="294"/>
      <c r="E1" s="294"/>
      <c r="F1" s="294"/>
      <c r="G1" s="294"/>
      <c r="H1" s="294"/>
      <c r="I1" s="294"/>
      <c r="J1" s="294"/>
      <c r="K1" s="294"/>
      <c r="L1" s="294"/>
      <c r="M1" s="294"/>
      <c r="N1" s="294"/>
      <c r="O1" s="294"/>
      <c r="P1" s="294"/>
      <c r="Q1" s="294"/>
      <c r="R1" s="295" t="s">
        <v>1956</v>
      </c>
      <c r="S1" s="295" t="s">
        <v>1956</v>
      </c>
      <c r="T1" s="295" t="s">
        <v>1956</v>
      </c>
      <c r="U1" s="295" t="s">
        <v>1956</v>
      </c>
      <c r="V1" s="295" t="s">
        <v>1956</v>
      </c>
      <c r="W1" s="295" t="s">
        <v>1956</v>
      </c>
      <c r="X1" s="295" t="s">
        <v>1956</v>
      </c>
      <c r="Y1" s="295" t="s">
        <v>1956</v>
      </c>
      <c r="Z1" s="295" t="s">
        <v>1956</v>
      </c>
      <c r="AA1" s="295" t="s">
        <v>1956</v>
      </c>
      <c r="AB1" s="295" t="s">
        <v>1956</v>
      </c>
      <c r="AC1" s="295" t="s">
        <v>1956</v>
      </c>
      <c r="AD1" s="295" t="s">
        <v>1956</v>
      </c>
      <c r="AE1" s="295" t="s">
        <v>1956</v>
      </c>
      <c r="AF1" s="295" t="s">
        <v>1956</v>
      </c>
      <c r="AG1" s="295" t="s">
        <v>1956</v>
      </c>
      <c r="AH1" s="295" t="s">
        <v>1956</v>
      </c>
      <c r="AI1" s="295" t="s">
        <v>1956</v>
      </c>
      <c r="AJ1" s="295" t="s">
        <v>1956</v>
      </c>
      <c r="AK1" s="295" t="s">
        <v>1956</v>
      </c>
      <c r="AL1" s="295" t="s">
        <v>1956</v>
      </c>
      <c r="AM1" s="295" t="s">
        <v>1956</v>
      </c>
      <c r="AN1" s="295" t="s">
        <v>1956</v>
      </c>
      <c r="AO1" s="295" t="s">
        <v>1956</v>
      </c>
      <c r="AP1" s="295" t="s">
        <v>1956</v>
      </c>
      <c r="AQ1" s="295" t="s">
        <v>1956</v>
      </c>
      <c r="AR1" s="295" t="s">
        <v>1956</v>
      </c>
      <c r="AS1" s="295" t="s">
        <v>1956</v>
      </c>
      <c r="AT1" s="295" t="s">
        <v>1956</v>
      </c>
      <c r="AU1" s="295" t="s">
        <v>1956</v>
      </c>
      <c r="AV1" s="295" t="s">
        <v>1956</v>
      </c>
      <c r="AW1" s="295" t="s">
        <v>1956</v>
      </c>
      <c r="AX1" s="295" t="s">
        <v>1956</v>
      </c>
      <c r="AY1" s="295" t="s">
        <v>1956</v>
      </c>
      <c r="AZ1" s="295" t="s">
        <v>1956</v>
      </c>
      <c r="BA1" s="295" t="s">
        <v>1956</v>
      </c>
      <c r="BB1" s="295" t="s">
        <v>1956</v>
      </c>
      <c r="BC1" s="295" t="s">
        <v>1956</v>
      </c>
      <c r="BD1" s="295" t="s">
        <v>1956</v>
      </c>
      <c r="BE1" s="295" t="s">
        <v>1956</v>
      </c>
      <c r="BF1" s="295" t="s">
        <v>1956</v>
      </c>
      <c r="BG1" s="295" t="s">
        <v>1956</v>
      </c>
      <c r="BH1" s="295" t="s">
        <v>1956</v>
      </c>
      <c r="BI1" s="295" t="s">
        <v>1957</v>
      </c>
      <c r="BJ1" s="295" t="s">
        <v>1957</v>
      </c>
      <c r="BK1" s="295" t="s">
        <v>1957</v>
      </c>
      <c r="BL1" s="295" t="s">
        <v>1957</v>
      </c>
      <c r="BM1" s="295" t="s">
        <v>1957</v>
      </c>
      <c r="BN1" s="295" t="s">
        <v>1957</v>
      </c>
      <c r="BO1" s="295" t="s">
        <v>1957</v>
      </c>
      <c r="BP1" s="295" t="s">
        <v>1957</v>
      </c>
      <c r="BQ1" s="295" t="s">
        <v>1957</v>
      </c>
      <c r="BR1" s="295" t="s">
        <v>1957</v>
      </c>
      <c r="BS1" s="295" t="s">
        <v>1957</v>
      </c>
      <c r="BT1" s="295" t="s">
        <v>1957</v>
      </c>
      <c r="BU1" s="295" t="s">
        <v>1957</v>
      </c>
      <c r="BV1" s="295" t="s">
        <v>1957</v>
      </c>
      <c r="BW1" s="295" t="s">
        <v>1957</v>
      </c>
      <c r="BX1" s="295" t="s">
        <v>1957</v>
      </c>
      <c r="BY1" s="295" t="s">
        <v>1957</v>
      </c>
      <c r="BZ1" s="295" t="s">
        <v>1957</v>
      </c>
      <c r="CA1" s="295" t="s">
        <v>1957</v>
      </c>
      <c r="CB1" s="295" t="s">
        <v>1957</v>
      </c>
      <c r="CC1" s="295" t="s">
        <v>1957</v>
      </c>
      <c r="CD1" s="295" t="s">
        <v>1957</v>
      </c>
      <c r="CE1" s="295" t="s">
        <v>1957</v>
      </c>
      <c r="CF1" s="295" t="s">
        <v>1957</v>
      </c>
      <c r="CG1" s="295" t="s">
        <v>1957</v>
      </c>
      <c r="CH1" s="295" t="s">
        <v>1957</v>
      </c>
      <c r="CI1" s="295" t="s">
        <v>1957</v>
      </c>
      <c r="CJ1" s="295" t="s">
        <v>1957</v>
      </c>
      <c r="CK1" s="295" t="s">
        <v>1957</v>
      </c>
      <c r="CL1" s="295" t="s">
        <v>1957</v>
      </c>
      <c r="CM1" s="295" t="s">
        <v>1957</v>
      </c>
      <c r="CN1" s="295" t="s">
        <v>1957</v>
      </c>
      <c r="CO1" s="295" t="s">
        <v>1957</v>
      </c>
      <c r="CP1" s="295" t="s">
        <v>1957</v>
      </c>
      <c r="CQ1" s="295" t="s">
        <v>1957</v>
      </c>
      <c r="CR1" s="295" t="s">
        <v>1957</v>
      </c>
      <c r="CS1" s="295" t="s">
        <v>1957</v>
      </c>
      <c r="CT1" s="295" t="s">
        <v>1957</v>
      </c>
      <c r="CU1" s="295" t="s">
        <v>1957</v>
      </c>
      <c r="CV1" s="295" t="s">
        <v>1957</v>
      </c>
      <c r="CW1" s="295" t="s">
        <v>1957</v>
      </c>
      <c r="CX1" s="295" t="s">
        <v>1957</v>
      </c>
      <c r="CY1" s="295" t="s">
        <v>1957</v>
      </c>
      <c r="CZ1" s="295" t="s">
        <v>1957</v>
      </c>
      <c r="DA1" s="295" t="s">
        <v>1957</v>
      </c>
      <c r="DB1" s="295" t="s">
        <v>1957</v>
      </c>
      <c r="DC1" s="295" t="s">
        <v>1957</v>
      </c>
      <c r="DD1" s="295" t="s">
        <v>1957</v>
      </c>
      <c r="DE1" s="295" t="s">
        <v>1957</v>
      </c>
      <c r="DF1" s="295" t="s">
        <v>1957</v>
      </c>
      <c r="DG1" s="295" t="s">
        <v>1957</v>
      </c>
      <c r="DH1" s="295" t="s">
        <v>1957</v>
      </c>
      <c r="DI1" s="295" t="s">
        <v>1957</v>
      </c>
      <c r="DJ1" s="295" t="s">
        <v>1957</v>
      </c>
      <c r="DK1" s="295" t="s">
        <v>1957</v>
      </c>
      <c r="DL1" s="295" t="s">
        <v>1957</v>
      </c>
      <c r="DM1" s="295" t="s">
        <v>1957</v>
      </c>
      <c r="DN1" s="295" t="s">
        <v>1957</v>
      </c>
      <c r="DO1" s="295" t="s">
        <v>1957</v>
      </c>
      <c r="DP1" s="295" t="s">
        <v>1957</v>
      </c>
      <c r="DQ1" s="295" t="s">
        <v>1957</v>
      </c>
      <c r="DR1" s="295" t="s">
        <v>1957</v>
      </c>
      <c r="DS1" s="295" t="s">
        <v>1957</v>
      </c>
      <c r="DT1" s="295" t="s">
        <v>1957</v>
      </c>
      <c r="DU1" s="295" t="s">
        <v>1957</v>
      </c>
      <c r="DV1" s="295" t="s">
        <v>1957</v>
      </c>
      <c r="DW1" s="295" t="s">
        <v>1957</v>
      </c>
      <c r="DX1" s="295" t="s">
        <v>1957</v>
      </c>
      <c r="DY1" s="295" t="s">
        <v>1957</v>
      </c>
      <c r="DZ1" s="295" t="s">
        <v>1957</v>
      </c>
      <c r="EA1" s="295" t="s">
        <v>1957</v>
      </c>
      <c r="EB1" s="295" t="s">
        <v>1957</v>
      </c>
      <c r="EC1" s="295" t="s">
        <v>1957</v>
      </c>
      <c r="ED1" s="295" t="s">
        <v>1957</v>
      </c>
      <c r="EE1" s="295" t="s">
        <v>1957</v>
      </c>
      <c r="EF1" s="295" t="s">
        <v>1957</v>
      </c>
      <c r="EG1" s="295" t="s">
        <v>1957</v>
      </c>
      <c r="EH1" s="295" t="s">
        <v>1957</v>
      </c>
      <c r="EI1" s="295" t="s">
        <v>1957</v>
      </c>
      <c r="EJ1" s="295" t="s">
        <v>1957</v>
      </c>
      <c r="EK1" s="295" t="s">
        <v>1957</v>
      </c>
      <c r="EL1" s="295" t="s">
        <v>1957</v>
      </c>
      <c r="EM1" s="295" t="s">
        <v>1957</v>
      </c>
      <c r="EN1" s="295" t="s">
        <v>1957</v>
      </c>
      <c r="EO1" s="295" t="s">
        <v>1957</v>
      </c>
      <c r="EP1" s="295" t="s">
        <v>1957</v>
      </c>
      <c r="EQ1" s="295" t="s">
        <v>1957</v>
      </c>
      <c r="ER1" s="295" t="s">
        <v>1957</v>
      </c>
      <c r="ES1" s="295" t="s">
        <v>1957</v>
      </c>
      <c r="ET1" s="295" t="s">
        <v>1957</v>
      </c>
      <c r="EU1" s="295" t="s">
        <v>1957</v>
      </c>
      <c r="EV1" s="295" t="s">
        <v>1957</v>
      </c>
      <c r="EW1" s="295" t="s">
        <v>1957</v>
      </c>
      <c r="EX1" s="295" t="s">
        <v>1957</v>
      </c>
      <c r="EY1" s="295" t="s">
        <v>1957</v>
      </c>
      <c r="EZ1" s="295" t="s">
        <v>1957</v>
      </c>
      <c r="FA1" s="295" t="s">
        <v>1957</v>
      </c>
      <c r="FB1" s="295" t="s">
        <v>1957</v>
      </c>
      <c r="FC1" s="295" t="s">
        <v>1957</v>
      </c>
      <c r="FD1" s="295" t="s">
        <v>1957</v>
      </c>
      <c r="FE1" s="295" t="s">
        <v>1957</v>
      </c>
      <c r="FF1" s="295" t="s">
        <v>1957</v>
      </c>
      <c r="FG1" s="295" t="s">
        <v>1957</v>
      </c>
      <c r="FH1" s="295" t="s">
        <v>1957</v>
      </c>
      <c r="FI1" s="295" t="s">
        <v>1957</v>
      </c>
      <c r="FJ1" s="295" t="s">
        <v>1957</v>
      </c>
      <c r="FK1" s="295" t="s">
        <v>1957</v>
      </c>
      <c r="FL1" s="295" t="s">
        <v>1957</v>
      </c>
      <c r="FM1" s="295" t="s">
        <v>1957</v>
      </c>
      <c r="FN1" s="295" t="s">
        <v>1957</v>
      </c>
      <c r="FO1" s="295" t="s">
        <v>1957</v>
      </c>
      <c r="FP1" s="295" t="s">
        <v>1957</v>
      </c>
      <c r="FQ1" s="295" t="s">
        <v>1957</v>
      </c>
      <c r="FR1" s="295" t="s">
        <v>1957</v>
      </c>
      <c r="FS1" s="295" t="s">
        <v>1957</v>
      </c>
      <c r="FT1" s="295" t="s">
        <v>1957</v>
      </c>
      <c r="FU1" s="295" t="s">
        <v>1957</v>
      </c>
      <c r="FV1" s="295" t="s">
        <v>1957</v>
      </c>
      <c r="FW1" s="295" t="s">
        <v>1957</v>
      </c>
    </row>
    <row r="2">
      <c r="A2" s="294"/>
      <c r="B2" s="294"/>
      <c r="C2" s="294"/>
      <c r="D2" s="294"/>
      <c r="E2" s="294"/>
      <c r="F2" s="294"/>
      <c r="G2" s="294"/>
      <c r="H2" s="294"/>
      <c r="I2" s="294"/>
      <c r="J2" s="294"/>
      <c r="K2" s="294"/>
      <c r="L2" s="294"/>
      <c r="M2" s="294"/>
      <c r="N2" s="294"/>
      <c r="O2" s="294"/>
      <c r="P2" s="294"/>
      <c r="Q2" s="294"/>
      <c r="R2" s="295" t="s">
        <v>1958</v>
      </c>
      <c r="S2" s="295" t="s">
        <v>1959</v>
      </c>
      <c r="T2" s="295" t="s">
        <v>1960</v>
      </c>
      <c r="U2" s="295" t="s">
        <v>1961</v>
      </c>
      <c r="V2" s="295" t="s">
        <v>1962</v>
      </c>
      <c r="W2" s="295" t="s">
        <v>1963</v>
      </c>
      <c r="X2" s="295" t="s">
        <v>1964</v>
      </c>
      <c r="Y2" s="295" t="s">
        <v>1965</v>
      </c>
      <c r="Z2" s="295" t="s">
        <v>1966</v>
      </c>
      <c r="AA2" s="295" t="s">
        <v>1967</v>
      </c>
      <c r="AB2" s="295" t="s">
        <v>1968</v>
      </c>
      <c r="AC2" s="295" t="s">
        <v>1969</v>
      </c>
      <c r="AD2" s="295" t="s">
        <v>1970</v>
      </c>
      <c r="AE2" s="295" t="s">
        <v>1971</v>
      </c>
      <c r="AF2" s="295" t="s">
        <v>1972</v>
      </c>
      <c r="AG2" s="295" t="s">
        <v>1973</v>
      </c>
      <c r="AH2" s="295" t="s">
        <v>1974</v>
      </c>
      <c r="AI2" s="295" t="s">
        <v>1975</v>
      </c>
      <c r="AJ2" s="295" t="s">
        <v>1976</v>
      </c>
      <c r="AK2" s="295" t="s">
        <v>1977</v>
      </c>
      <c r="AL2" s="295" t="s">
        <v>1978</v>
      </c>
      <c r="AM2" s="295" t="s">
        <v>1979</v>
      </c>
      <c r="AN2" s="295" t="s">
        <v>1980</v>
      </c>
      <c r="AO2" s="295" t="s">
        <v>1981</v>
      </c>
      <c r="AP2" s="295" t="s">
        <v>1982</v>
      </c>
      <c r="AQ2" s="295" t="s">
        <v>1983</v>
      </c>
      <c r="AR2" s="295" t="s">
        <v>1984</v>
      </c>
      <c r="AS2" s="295" t="s">
        <v>1985</v>
      </c>
      <c r="AT2" s="295" t="s">
        <v>1986</v>
      </c>
      <c r="AU2" s="295" t="s">
        <v>1987</v>
      </c>
      <c r="AV2" s="295" t="s">
        <v>1988</v>
      </c>
      <c r="AW2" s="295" t="s">
        <v>1989</v>
      </c>
      <c r="AX2" s="295" t="s">
        <v>1990</v>
      </c>
      <c r="AY2" s="295" t="s">
        <v>1991</v>
      </c>
      <c r="AZ2" s="295" t="s">
        <v>1992</v>
      </c>
      <c r="BA2" s="295" t="s">
        <v>1993</v>
      </c>
      <c r="BB2" s="295" t="s">
        <v>1994</v>
      </c>
      <c r="BC2" s="295" t="s">
        <v>1995</v>
      </c>
      <c r="BD2" s="295" t="s">
        <v>1996</v>
      </c>
      <c r="BE2" s="295" t="s">
        <v>1997</v>
      </c>
      <c r="BF2" s="295" t="s">
        <v>1998</v>
      </c>
      <c r="BG2" s="295" t="s">
        <v>1999</v>
      </c>
      <c r="BH2" s="295" t="s">
        <v>2000</v>
      </c>
      <c r="BI2" s="295" t="s">
        <v>2001</v>
      </c>
      <c r="BJ2" s="295" t="s">
        <v>2002</v>
      </c>
      <c r="BK2" s="295" t="s">
        <v>2003</v>
      </c>
      <c r="BL2" s="295" t="s">
        <v>2004</v>
      </c>
      <c r="BM2" s="295" t="s">
        <v>2005</v>
      </c>
      <c r="BN2" s="295" t="s">
        <v>2006</v>
      </c>
      <c r="BO2" s="295" t="s">
        <v>2007</v>
      </c>
      <c r="BP2" s="295" t="s">
        <v>2008</v>
      </c>
      <c r="BQ2" s="295" t="s">
        <v>2009</v>
      </c>
      <c r="BR2" s="295" t="s">
        <v>2010</v>
      </c>
      <c r="BS2" s="295" t="s">
        <v>2011</v>
      </c>
      <c r="BT2" s="295" t="s">
        <v>2012</v>
      </c>
      <c r="BU2" s="295" t="s">
        <v>2013</v>
      </c>
      <c r="BV2" s="295" t="s">
        <v>2014</v>
      </c>
      <c r="BW2" s="295" t="s">
        <v>2015</v>
      </c>
      <c r="BX2" s="295" t="s">
        <v>2016</v>
      </c>
      <c r="BY2" s="295" t="s">
        <v>2017</v>
      </c>
      <c r="BZ2" s="295" t="s">
        <v>2018</v>
      </c>
      <c r="CA2" s="295" t="s">
        <v>2019</v>
      </c>
      <c r="CB2" s="295" t="s">
        <v>2020</v>
      </c>
      <c r="CC2" s="295" t="s">
        <v>2021</v>
      </c>
      <c r="CD2" s="295" t="s">
        <v>2022</v>
      </c>
      <c r="CE2" s="295" t="s">
        <v>2023</v>
      </c>
      <c r="CF2" s="295" t="s">
        <v>2024</v>
      </c>
      <c r="CG2" s="295" t="s">
        <v>2025</v>
      </c>
      <c r="CH2" s="295" t="s">
        <v>2026</v>
      </c>
      <c r="CI2" s="295" t="s">
        <v>2027</v>
      </c>
      <c r="CJ2" s="295" t="s">
        <v>2028</v>
      </c>
      <c r="CK2" s="295" t="s">
        <v>2029</v>
      </c>
      <c r="CL2" s="295" t="s">
        <v>2030</v>
      </c>
      <c r="CM2" s="295" t="s">
        <v>2031</v>
      </c>
      <c r="CN2" s="295" t="s">
        <v>2032</v>
      </c>
      <c r="CO2" s="295" t="s">
        <v>2033</v>
      </c>
      <c r="CP2" s="295" t="s">
        <v>2034</v>
      </c>
      <c r="CQ2" s="295" t="s">
        <v>2035</v>
      </c>
      <c r="CR2" s="295" t="s">
        <v>2036</v>
      </c>
      <c r="CS2" s="295" t="s">
        <v>2037</v>
      </c>
      <c r="CT2" s="295" t="s">
        <v>2038</v>
      </c>
      <c r="CU2" s="295" t="s">
        <v>2039</v>
      </c>
      <c r="CV2" s="295" t="s">
        <v>2040</v>
      </c>
      <c r="CW2" s="295" t="s">
        <v>2041</v>
      </c>
      <c r="CX2" s="295" t="s">
        <v>2042</v>
      </c>
      <c r="CY2" s="295" t="s">
        <v>2043</v>
      </c>
      <c r="CZ2" s="295" t="s">
        <v>2044</v>
      </c>
      <c r="DA2" s="295" t="s">
        <v>2045</v>
      </c>
      <c r="DB2" s="295" t="s">
        <v>2046</v>
      </c>
      <c r="DC2" s="295" t="s">
        <v>2047</v>
      </c>
      <c r="DD2" s="295" t="s">
        <v>2048</v>
      </c>
      <c r="DE2" s="295" t="s">
        <v>2049</v>
      </c>
      <c r="DF2" s="295" t="s">
        <v>2050</v>
      </c>
      <c r="DG2" s="295" t="s">
        <v>2051</v>
      </c>
      <c r="DH2" s="295" t="s">
        <v>2052</v>
      </c>
      <c r="DI2" s="295" t="s">
        <v>2053</v>
      </c>
      <c r="DJ2" s="295" t="s">
        <v>2054</v>
      </c>
      <c r="DK2" s="295" t="s">
        <v>2055</v>
      </c>
      <c r="DL2" s="295" t="s">
        <v>2056</v>
      </c>
      <c r="DM2" s="295" t="s">
        <v>2057</v>
      </c>
      <c r="DN2" s="295" t="s">
        <v>2058</v>
      </c>
      <c r="DO2" s="295" t="s">
        <v>2059</v>
      </c>
      <c r="DP2" s="295" t="s">
        <v>2060</v>
      </c>
      <c r="DQ2" s="295" t="s">
        <v>2061</v>
      </c>
      <c r="DR2" s="295" t="s">
        <v>2062</v>
      </c>
      <c r="DS2" s="295" t="s">
        <v>2063</v>
      </c>
      <c r="DT2" s="295" t="s">
        <v>2064</v>
      </c>
      <c r="DU2" s="295" t="s">
        <v>2065</v>
      </c>
      <c r="DV2" s="295" t="s">
        <v>2066</v>
      </c>
      <c r="DW2" s="295" t="s">
        <v>2067</v>
      </c>
      <c r="DX2" s="295" t="s">
        <v>2068</v>
      </c>
      <c r="DY2" s="295" t="s">
        <v>2069</v>
      </c>
      <c r="DZ2" s="295" t="s">
        <v>2070</v>
      </c>
      <c r="EA2" s="295" t="s">
        <v>2071</v>
      </c>
      <c r="EB2" s="295" t="s">
        <v>2072</v>
      </c>
      <c r="EC2" s="295" t="s">
        <v>2073</v>
      </c>
      <c r="ED2" s="295" t="s">
        <v>2074</v>
      </c>
      <c r="EE2" s="295" t="s">
        <v>2075</v>
      </c>
      <c r="EF2" s="295" t="s">
        <v>2076</v>
      </c>
      <c r="EG2" s="295" t="s">
        <v>2077</v>
      </c>
      <c r="EH2" s="295" t="s">
        <v>2078</v>
      </c>
      <c r="EI2" s="295" t="s">
        <v>2079</v>
      </c>
      <c r="EJ2" s="295" t="s">
        <v>2080</v>
      </c>
      <c r="EK2" s="295" t="s">
        <v>2081</v>
      </c>
      <c r="EL2" s="295" t="s">
        <v>2082</v>
      </c>
      <c r="EM2" s="295" t="s">
        <v>2083</v>
      </c>
      <c r="EN2" s="295" t="s">
        <v>2084</v>
      </c>
      <c r="EO2" s="295" t="s">
        <v>2085</v>
      </c>
      <c r="EP2" s="295" t="s">
        <v>2086</v>
      </c>
      <c r="EQ2" s="295" t="s">
        <v>2087</v>
      </c>
      <c r="ER2" s="295" t="s">
        <v>2088</v>
      </c>
      <c r="ES2" s="295" t="s">
        <v>2089</v>
      </c>
      <c r="ET2" s="295" t="s">
        <v>2090</v>
      </c>
      <c r="EU2" s="295" t="s">
        <v>2091</v>
      </c>
      <c r="EV2" s="295" t="s">
        <v>2092</v>
      </c>
      <c r="EW2" s="295" t="s">
        <v>2093</v>
      </c>
      <c r="EX2" s="295" t="s">
        <v>2094</v>
      </c>
      <c r="EY2" s="295" t="s">
        <v>2095</v>
      </c>
      <c r="EZ2" s="295" t="s">
        <v>2096</v>
      </c>
      <c r="FA2" s="295" t="s">
        <v>2097</v>
      </c>
      <c r="FB2" s="295" t="s">
        <v>2098</v>
      </c>
      <c r="FC2" s="295" t="s">
        <v>2099</v>
      </c>
      <c r="FD2" s="295" t="s">
        <v>2100</v>
      </c>
      <c r="FE2" s="295" t="s">
        <v>2101</v>
      </c>
      <c r="FF2" s="295" t="s">
        <v>2102</v>
      </c>
      <c r="FG2" s="295" t="s">
        <v>2103</v>
      </c>
      <c r="FH2" s="295" t="s">
        <v>2104</v>
      </c>
      <c r="FI2" s="295" t="s">
        <v>2105</v>
      </c>
      <c r="FJ2" s="295" t="s">
        <v>2106</v>
      </c>
      <c r="FK2" s="295" t="s">
        <v>2107</v>
      </c>
      <c r="FL2" s="295" t="s">
        <v>2108</v>
      </c>
      <c r="FM2" s="295" t="s">
        <v>2109</v>
      </c>
      <c r="FN2" s="295" t="s">
        <v>2110</v>
      </c>
      <c r="FO2" s="295" t="s">
        <v>2111</v>
      </c>
      <c r="FP2" s="295" t="s">
        <v>2112</v>
      </c>
      <c r="FQ2" s="295" t="s">
        <v>2113</v>
      </c>
      <c r="FR2" s="295" t="s">
        <v>2114</v>
      </c>
      <c r="FS2" s="295" t="s">
        <v>2115</v>
      </c>
      <c r="FT2" s="295" t="s">
        <v>2116</v>
      </c>
      <c r="FU2" s="295" t="s">
        <v>2117</v>
      </c>
      <c r="FV2" s="295" t="s">
        <v>2118</v>
      </c>
      <c r="FW2" s="295" t="s">
        <v>2119</v>
      </c>
    </row>
    <row r="3">
      <c r="A3" s="296" t="s">
        <v>2120</v>
      </c>
      <c r="B3" s="296" t="s">
        <v>2121</v>
      </c>
      <c r="C3" s="296" t="s">
        <v>2122</v>
      </c>
      <c r="D3" s="296" t="s">
        <v>2123</v>
      </c>
      <c r="E3" s="296" t="s">
        <v>2124</v>
      </c>
      <c r="F3" s="296" t="s">
        <v>161</v>
      </c>
      <c r="G3" s="296" t="s">
        <v>2125</v>
      </c>
      <c r="H3" s="296" t="s">
        <v>2126</v>
      </c>
      <c r="I3" s="296" t="s">
        <v>2127</v>
      </c>
      <c r="J3" s="296" t="s">
        <v>2128</v>
      </c>
      <c r="K3" s="296" t="s">
        <v>2129</v>
      </c>
      <c r="L3" s="296" t="s">
        <v>2130</v>
      </c>
      <c r="M3" s="296" t="s">
        <v>2131</v>
      </c>
      <c r="N3" s="296" t="s">
        <v>2132</v>
      </c>
      <c r="O3" s="296" t="s">
        <v>2133</v>
      </c>
      <c r="P3" s="296" t="s">
        <v>2134</v>
      </c>
      <c r="Q3" s="296" t="s">
        <v>2135</v>
      </c>
      <c r="R3" s="296" t="s">
        <v>2136</v>
      </c>
      <c r="S3" s="296" t="s">
        <v>2137</v>
      </c>
      <c r="T3" s="296" t="s">
        <v>2138</v>
      </c>
      <c r="U3" s="296" t="s">
        <v>1425</v>
      </c>
      <c r="V3" s="296" t="s">
        <v>1428</v>
      </c>
      <c r="W3" s="296" t="s">
        <v>2139</v>
      </c>
      <c r="X3" s="296" t="s">
        <v>2140</v>
      </c>
      <c r="Y3" s="296" t="s">
        <v>2141</v>
      </c>
      <c r="Z3" s="296" t="s">
        <v>2142</v>
      </c>
      <c r="AA3" s="296" t="s">
        <v>1446</v>
      </c>
      <c r="AB3" s="296" t="s">
        <v>1455</v>
      </c>
      <c r="AC3" s="296" t="s">
        <v>2143</v>
      </c>
      <c r="AD3" s="296" t="s">
        <v>2144</v>
      </c>
      <c r="AE3" s="296" t="s">
        <v>1459</v>
      </c>
      <c r="AF3" s="296" t="s">
        <v>1462</v>
      </c>
      <c r="AG3" s="296" t="s">
        <v>2145</v>
      </c>
      <c r="AH3" s="296" t="s">
        <v>2146</v>
      </c>
      <c r="AI3" s="296" t="s">
        <v>2147</v>
      </c>
      <c r="AJ3" s="296" t="s">
        <v>2148</v>
      </c>
      <c r="AK3" s="296" t="s">
        <v>2149</v>
      </c>
      <c r="AL3" s="296" t="s">
        <v>2150</v>
      </c>
      <c r="AM3" s="296" t="s">
        <v>2151</v>
      </c>
      <c r="AN3" s="296" t="s">
        <v>2152</v>
      </c>
      <c r="AO3" s="296" t="s">
        <v>2153</v>
      </c>
      <c r="AP3" s="296" t="s">
        <v>2154</v>
      </c>
      <c r="AQ3" s="296" t="s">
        <v>2155</v>
      </c>
      <c r="AR3" s="296" t="s">
        <v>2156</v>
      </c>
      <c r="AS3" s="296" t="s">
        <v>2157</v>
      </c>
      <c r="AT3" s="296" t="s">
        <v>2158</v>
      </c>
      <c r="AU3" s="296" t="s">
        <v>2159</v>
      </c>
      <c r="AV3" s="296" t="s">
        <v>1515</v>
      </c>
      <c r="AW3" s="296" t="s">
        <v>2160</v>
      </c>
      <c r="AX3" s="296" t="s">
        <v>2161</v>
      </c>
      <c r="AY3" s="296" t="s">
        <v>2162</v>
      </c>
      <c r="AZ3" s="296" t="s">
        <v>1527</v>
      </c>
      <c r="BA3" s="296" t="s">
        <v>2163</v>
      </c>
      <c r="BB3" s="296" t="s">
        <v>2164</v>
      </c>
      <c r="BC3" s="296" t="s">
        <v>2165</v>
      </c>
      <c r="BD3" s="296" t="s">
        <v>2166</v>
      </c>
      <c r="BE3" s="296" t="s">
        <v>1543</v>
      </c>
      <c r="BF3" s="296" t="s">
        <v>2167</v>
      </c>
      <c r="BG3" s="296" t="s">
        <v>1553</v>
      </c>
      <c r="BH3" s="296" t="s">
        <v>2168</v>
      </c>
      <c r="BI3" s="296" t="s">
        <v>2169</v>
      </c>
      <c r="BJ3" s="296" t="s">
        <v>2170</v>
      </c>
      <c r="BK3" s="296" t="s">
        <v>1573</v>
      </c>
      <c r="BL3" s="296" t="s">
        <v>1577</v>
      </c>
      <c r="BM3" s="296" t="s">
        <v>2171</v>
      </c>
      <c r="BN3" s="296" t="s">
        <v>1581</v>
      </c>
      <c r="BO3" s="296" t="s">
        <v>2172</v>
      </c>
      <c r="BP3" s="296" t="s">
        <v>1587</v>
      </c>
      <c r="BQ3" s="296" t="s">
        <v>2173</v>
      </c>
      <c r="BR3" s="296" t="s">
        <v>1590</v>
      </c>
      <c r="BS3" s="296" t="s">
        <v>2174</v>
      </c>
      <c r="BT3" s="296" t="s">
        <v>2175</v>
      </c>
      <c r="BU3" s="296" t="s">
        <v>2176</v>
      </c>
      <c r="BV3" s="296" t="s">
        <v>2177</v>
      </c>
      <c r="BW3" s="296" t="s">
        <v>2178</v>
      </c>
      <c r="BX3" s="296" t="s">
        <v>2179</v>
      </c>
      <c r="BY3" s="296" t="s">
        <v>1614</v>
      </c>
      <c r="BZ3" s="296" t="s">
        <v>2180</v>
      </c>
      <c r="CA3" s="296" t="s">
        <v>2181</v>
      </c>
      <c r="CB3" s="296" t="s">
        <v>1620</v>
      </c>
      <c r="CC3" s="296" t="s">
        <v>2182</v>
      </c>
      <c r="CD3" s="296" t="s">
        <v>2183</v>
      </c>
      <c r="CE3" s="296" t="s">
        <v>2184</v>
      </c>
      <c r="CF3" s="296" t="s">
        <v>1636</v>
      </c>
      <c r="CG3" s="296" t="s">
        <v>1639</v>
      </c>
      <c r="CH3" s="296" t="s">
        <v>2185</v>
      </c>
      <c r="CI3" s="296" t="s">
        <v>2186</v>
      </c>
      <c r="CJ3" s="296" t="s">
        <v>2187</v>
      </c>
      <c r="CK3" s="296" t="s">
        <v>2188</v>
      </c>
      <c r="CL3" s="296" t="s">
        <v>2189</v>
      </c>
      <c r="CM3" s="296" t="s">
        <v>2190</v>
      </c>
      <c r="CN3" s="296" t="s">
        <v>2191</v>
      </c>
      <c r="CO3" s="296" t="s">
        <v>2192</v>
      </c>
      <c r="CP3" s="296" t="s">
        <v>2193</v>
      </c>
      <c r="CQ3" s="296" t="s">
        <v>1670</v>
      </c>
      <c r="CR3" s="296" t="s">
        <v>2194</v>
      </c>
      <c r="CS3" s="296" t="s">
        <v>1678</v>
      </c>
      <c r="CT3" s="296" t="s">
        <v>2195</v>
      </c>
      <c r="CU3" s="296" t="s">
        <v>2196</v>
      </c>
      <c r="CV3" s="296" t="s">
        <v>2197</v>
      </c>
      <c r="CW3" s="296" t="s">
        <v>2198</v>
      </c>
      <c r="CX3" s="296" t="s">
        <v>2199</v>
      </c>
      <c r="CY3" s="296" t="s">
        <v>2200</v>
      </c>
      <c r="CZ3" s="296" t="s">
        <v>1697</v>
      </c>
      <c r="DA3" s="296" t="s">
        <v>2201</v>
      </c>
      <c r="DB3" s="296" t="s">
        <v>1701</v>
      </c>
      <c r="DC3" s="296" t="s">
        <v>2202</v>
      </c>
      <c r="DD3" s="296" t="s">
        <v>1706</v>
      </c>
      <c r="DE3" s="296" t="s">
        <v>2203</v>
      </c>
      <c r="DF3" s="296" t="s">
        <v>2204</v>
      </c>
      <c r="DG3" s="296" t="s">
        <v>1717</v>
      </c>
      <c r="DH3" s="296" t="s">
        <v>2205</v>
      </c>
      <c r="DI3" s="296" t="s">
        <v>2206</v>
      </c>
      <c r="DJ3" s="296" t="s">
        <v>2207</v>
      </c>
      <c r="DK3" s="296" t="s">
        <v>2208</v>
      </c>
      <c r="DL3" s="296" t="s">
        <v>2209</v>
      </c>
      <c r="DM3" s="296" t="s">
        <v>2210</v>
      </c>
      <c r="DN3" s="296" t="s">
        <v>2211</v>
      </c>
      <c r="DO3" s="296" t="s">
        <v>2212</v>
      </c>
      <c r="DP3" s="296" t="s">
        <v>2213</v>
      </c>
      <c r="DQ3" s="296" t="s">
        <v>2214</v>
      </c>
      <c r="DR3" s="296" t="s">
        <v>2215</v>
      </c>
      <c r="DS3" s="296" t="s">
        <v>2216</v>
      </c>
      <c r="DT3" s="296" t="s">
        <v>2217</v>
      </c>
      <c r="DU3" s="296" t="s">
        <v>2218</v>
      </c>
      <c r="DV3" s="296" t="s">
        <v>2219</v>
      </c>
      <c r="DW3" s="296" t="s">
        <v>2220</v>
      </c>
      <c r="DX3" s="296" t="s">
        <v>2221</v>
      </c>
      <c r="DY3" s="296" t="s">
        <v>2222</v>
      </c>
      <c r="DZ3" s="296" t="s">
        <v>2223</v>
      </c>
      <c r="EA3" s="296" t="s">
        <v>2224</v>
      </c>
      <c r="EB3" s="296" t="s">
        <v>2225</v>
      </c>
      <c r="EC3" s="296" t="s">
        <v>1806</v>
      </c>
      <c r="ED3" s="296" t="s">
        <v>2226</v>
      </c>
      <c r="EE3" s="296" t="s">
        <v>2227</v>
      </c>
      <c r="EF3" s="296" t="s">
        <v>1817</v>
      </c>
      <c r="EG3" s="296" t="s">
        <v>2228</v>
      </c>
      <c r="EH3" s="296" t="s">
        <v>2229</v>
      </c>
      <c r="EI3" s="296" t="s">
        <v>2230</v>
      </c>
      <c r="EJ3" s="296" t="s">
        <v>2231</v>
      </c>
      <c r="EK3" s="296" t="s">
        <v>2232</v>
      </c>
      <c r="EL3" s="296" t="s">
        <v>1835</v>
      </c>
      <c r="EM3" s="296" t="s">
        <v>2233</v>
      </c>
      <c r="EN3" s="296" t="s">
        <v>2234</v>
      </c>
      <c r="EO3" s="296" t="s">
        <v>1845</v>
      </c>
      <c r="EP3" s="296" t="s">
        <v>1847</v>
      </c>
      <c r="EQ3" s="296" t="s">
        <v>2235</v>
      </c>
      <c r="ER3" s="296" t="s">
        <v>2236</v>
      </c>
      <c r="ES3" s="296" t="s">
        <v>1855</v>
      </c>
      <c r="ET3" s="296" t="s">
        <v>2237</v>
      </c>
      <c r="EU3" s="296" t="s">
        <v>2238</v>
      </c>
      <c r="EV3" s="296" t="s">
        <v>2239</v>
      </c>
      <c r="EW3" s="296" t="s">
        <v>2240</v>
      </c>
      <c r="EX3" s="296" t="s">
        <v>2241</v>
      </c>
      <c r="EY3" s="296" t="s">
        <v>2242</v>
      </c>
      <c r="EZ3" s="296" t="s">
        <v>2243</v>
      </c>
      <c r="FA3" s="296" t="s">
        <v>2244</v>
      </c>
      <c r="FB3" s="296" t="s">
        <v>2245</v>
      </c>
      <c r="FC3" s="296" t="s">
        <v>2246</v>
      </c>
      <c r="FD3" s="296" t="s">
        <v>1888</v>
      </c>
      <c r="FE3" s="296" t="s">
        <v>2247</v>
      </c>
      <c r="FF3" s="296" t="s">
        <v>2248</v>
      </c>
      <c r="FG3" s="296" t="s">
        <v>2249</v>
      </c>
      <c r="FH3" s="296" t="s">
        <v>1898</v>
      </c>
      <c r="FI3" s="296" t="s">
        <v>2250</v>
      </c>
      <c r="FJ3" s="296" t="s">
        <v>2251</v>
      </c>
      <c r="FK3" s="296" t="s">
        <v>2252</v>
      </c>
      <c r="FL3" s="296" t="s">
        <v>1911</v>
      </c>
      <c r="FM3" s="296" t="s">
        <v>2253</v>
      </c>
      <c r="FN3" s="296" t="s">
        <v>2254</v>
      </c>
      <c r="FO3" s="296" t="s">
        <v>2255</v>
      </c>
      <c r="FP3" s="296" t="s">
        <v>2256</v>
      </c>
      <c r="FQ3" s="296" t="s">
        <v>2257</v>
      </c>
      <c r="FR3" s="296" t="s">
        <v>2258</v>
      </c>
      <c r="FS3" s="296" t="s">
        <v>2259</v>
      </c>
      <c r="FT3" s="296" t="s">
        <v>1938</v>
      </c>
      <c r="FU3" s="296" t="s">
        <v>2260</v>
      </c>
      <c r="FV3" s="296" t="s">
        <v>1950</v>
      </c>
      <c r="FW3" s="296" t="s">
        <v>1952</v>
      </c>
    </row>
    <row r="4">
      <c r="A4" s="297" t="s">
        <v>734</v>
      </c>
      <c r="B4" s="295" t="s">
        <v>2261</v>
      </c>
      <c r="C4" s="295">
        <v>3.0</v>
      </c>
      <c r="D4" s="295" t="s">
        <v>2262</v>
      </c>
      <c r="E4" s="295" t="s">
        <v>2263</v>
      </c>
      <c r="F4" s="295" t="s">
        <v>2264</v>
      </c>
      <c r="G4" s="295">
        <v>2167.0</v>
      </c>
      <c r="H4" s="295">
        <v>-30.0</v>
      </c>
      <c r="I4" s="295">
        <v>3.4</v>
      </c>
      <c r="J4" s="295">
        <v>11.0</v>
      </c>
      <c r="K4" s="295">
        <v>1.0</v>
      </c>
      <c r="L4" s="295">
        <v>30.48</v>
      </c>
      <c r="M4" s="295">
        <v>26.32</v>
      </c>
      <c r="N4" s="295">
        <v>38.0</v>
      </c>
      <c r="O4" s="295">
        <v>5.0</v>
      </c>
      <c r="P4" s="295">
        <v>3.0</v>
      </c>
      <c r="Q4" s="295">
        <v>0.0</v>
      </c>
      <c r="R4" s="295" t="s">
        <v>2265</v>
      </c>
      <c r="S4" s="295" t="s">
        <v>2265</v>
      </c>
      <c r="T4" s="295" t="s">
        <v>2265</v>
      </c>
      <c r="U4" s="295" t="s">
        <v>2265</v>
      </c>
      <c r="V4" s="295">
        <v>43.0</v>
      </c>
      <c r="W4" s="295" t="s">
        <v>2265</v>
      </c>
      <c r="X4" s="295" t="s">
        <v>2265</v>
      </c>
      <c r="Y4" s="295" t="s">
        <v>2265</v>
      </c>
      <c r="Z4" s="295" t="s">
        <v>2265</v>
      </c>
      <c r="AA4" s="295" t="s">
        <v>2265</v>
      </c>
      <c r="AB4" s="295" t="s">
        <v>2265</v>
      </c>
      <c r="AC4" s="295" t="s">
        <v>2265</v>
      </c>
      <c r="AD4" s="295" t="s">
        <v>2265</v>
      </c>
      <c r="AE4" s="295" t="s">
        <v>2265</v>
      </c>
      <c r="AF4" s="295" t="s">
        <v>2265</v>
      </c>
      <c r="AG4" s="295" t="s">
        <v>2265</v>
      </c>
      <c r="AH4" s="295" t="s">
        <v>2265</v>
      </c>
      <c r="AI4" s="295" t="s">
        <v>2265</v>
      </c>
      <c r="AJ4" s="295" t="s">
        <v>2265</v>
      </c>
      <c r="AK4" s="295" t="s">
        <v>2265</v>
      </c>
      <c r="AL4" s="295" t="s">
        <v>2265</v>
      </c>
      <c r="AM4" s="295" t="s">
        <v>2265</v>
      </c>
      <c r="AN4" s="295" t="s">
        <v>2265</v>
      </c>
      <c r="AO4" s="295" t="s">
        <v>2265</v>
      </c>
      <c r="AP4" s="295" t="s">
        <v>2265</v>
      </c>
      <c r="AQ4" s="295" t="s">
        <v>2265</v>
      </c>
      <c r="AR4" s="295" t="s">
        <v>2265</v>
      </c>
      <c r="AS4" s="295" t="s">
        <v>2265</v>
      </c>
      <c r="AT4" s="295" t="s">
        <v>2265</v>
      </c>
      <c r="AU4" s="295" t="s">
        <v>2265</v>
      </c>
      <c r="AV4" s="295" t="s">
        <v>2265</v>
      </c>
      <c r="AW4" s="295" t="s">
        <v>2265</v>
      </c>
      <c r="AX4" s="295" t="s">
        <v>2265</v>
      </c>
      <c r="AY4" s="295" t="s">
        <v>2265</v>
      </c>
      <c r="AZ4" s="295" t="s">
        <v>2265</v>
      </c>
      <c r="BA4" s="295" t="s">
        <v>2265</v>
      </c>
      <c r="BB4" s="295" t="s">
        <v>2265</v>
      </c>
      <c r="BC4" s="295" t="s">
        <v>2265</v>
      </c>
      <c r="BD4" s="295" t="s">
        <v>2265</v>
      </c>
      <c r="BE4" s="295" t="s">
        <v>2265</v>
      </c>
      <c r="BF4" s="295" t="s">
        <v>2265</v>
      </c>
      <c r="BG4" s="295" t="s">
        <v>2265</v>
      </c>
      <c r="BH4" s="295" t="s">
        <v>2265</v>
      </c>
      <c r="BI4" s="295" t="s">
        <v>2265</v>
      </c>
      <c r="BJ4" s="295" t="s">
        <v>2265</v>
      </c>
      <c r="BK4" s="295" t="s">
        <v>2265</v>
      </c>
      <c r="BL4" s="295" t="s">
        <v>2265</v>
      </c>
      <c r="BM4" s="295" t="s">
        <v>2265</v>
      </c>
      <c r="BN4" s="295" t="s">
        <v>2265</v>
      </c>
      <c r="BO4" s="295" t="s">
        <v>2265</v>
      </c>
      <c r="BP4" s="295" t="s">
        <v>2265</v>
      </c>
      <c r="BQ4" s="295" t="s">
        <v>2265</v>
      </c>
      <c r="BR4" s="295" t="s">
        <v>2265</v>
      </c>
      <c r="BS4" s="295" t="s">
        <v>2265</v>
      </c>
      <c r="BT4" s="295">
        <v>56.0</v>
      </c>
      <c r="BU4" s="295" t="s">
        <v>2265</v>
      </c>
      <c r="BV4" s="295" t="s">
        <v>2265</v>
      </c>
      <c r="BW4" s="295" t="s">
        <v>2265</v>
      </c>
      <c r="BX4" s="295" t="s">
        <v>2265</v>
      </c>
      <c r="BY4" s="295" t="s">
        <v>2265</v>
      </c>
      <c r="BZ4" s="295" t="s">
        <v>2265</v>
      </c>
      <c r="CA4" s="295" t="s">
        <v>2265</v>
      </c>
      <c r="CB4" s="295" t="s">
        <v>2265</v>
      </c>
      <c r="CC4" s="295" t="s">
        <v>2265</v>
      </c>
      <c r="CD4" s="295" t="s">
        <v>2265</v>
      </c>
      <c r="CE4" s="295">
        <v>58.0</v>
      </c>
      <c r="CF4" s="295" t="s">
        <v>2265</v>
      </c>
      <c r="CG4" s="295" t="s">
        <v>2265</v>
      </c>
      <c r="CH4" s="295" t="s">
        <v>2265</v>
      </c>
      <c r="CI4" s="295" t="s">
        <v>2265</v>
      </c>
      <c r="CJ4" s="295" t="s">
        <v>2265</v>
      </c>
      <c r="CK4" s="295" t="s">
        <v>2265</v>
      </c>
      <c r="CL4" s="295" t="s">
        <v>2265</v>
      </c>
      <c r="CM4" s="295">
        <v>3.0</v>
      </c>
      <c r="CN4" s="295" t="s">
        <v>2265</v>
      </c>
      <c r="CO4" s="295" t="s">
        <v>2265</v>
      </c>
      <c r="CP4" s="295" t="s">
        <v>2265</v>
      </c>
      <c r="CQ4" s="295" t="s">
        <v>2265</v>
      </c>
      <c r="CR4" s="295" t="s">
        <v>2265</v>
      </c>
      <c r="CS4" s="295" t="s">
        <v>2265</v>
      </c>
      <c r="CT4" s="295" t="s">
        <v>2265</v>
      </c>
      <c r="CU4" s="295" t="s">
        <v>2265</v>
      </c>
      <c r="CV4" s="295" t="s">
        <v>2265</v>
      </c>
      <c r="CW4" s="295" t="s">
        <v>2265</v>
      </c>
      <c r="CX4" s="295" t="s">
        <v>2265</v>
      </c>
      <c r="CY4" s="295" t="s">
        <v>2265</v>
      </c>
      <c r="CZ4" s="295" t="s">
        <v>2265</v>
      </c>
      <c r="DA4" s="295" t="s">
        <v>2265</v>
      </c>
      <c r="DB4" s="295" t="s">
        <v>2265</v>
      </c>
      <c r="DC4" s="295" t="s">
        <v>2265</v>
      </c>
      <c r="DD4" s="295" t="s">
        <v>2265</v>
      </c>
      <c r="DE4" s="295" t="s">
        <v>2265</v>
      </c>
      <c r="DF4" s="295" t="s">
        <v>2265</v>
      </c>
      <c r="DG4" s="295" t="s">
        <v>2265</v>
      </c>
      <c r="DH4" s="295" t="s">
        <v>2265</v>
      </c>
      <c r="DI4" s="295" t="s">
        <v>2265</v>
      </c>
      <c r="DJ4" s="295" t="s">
        <v>2265</v>
      </c>
      <c r="DK4" s="295" t="s">
        <v>2265</v>
      </c>
      <c r="DL4" s="295" t="s">
        <v>2265</v>
      </c>
      <c r="DM4" s="295" t="s">
        <v>2265</v>
      </c>
      <c r="DN4" s="295" t="s">
        <v>2265</v>
      </c>
      <c r="DO4" s="295" t="s">
        <v>2265</v>
      </c>
      <c r="DP4" s="295" t="s">
        <v>2265</v>
      </c>
      <c r="DQ4" s="295" t="s">
        <v>2265</v>
      </c>
      <c r="DR4" s="295" t="s">
        <v>2265</v>
      </c>
      <c r="DS4" s="295">
        <v>15.0</v>
      </c>
      <c r="DT4" s="295" t="s">
        <v>2265</v>
      </c>
      <c r="DU4" s="295" t="s">
        <v>2265</v>
      </c>
      <c r="DV4" s="295">
        <v>120.0</v>
      </c>
      <c r="DW4" s="295" t="s">
        <v>2265</v>
      </c>
      <c r="DX4" s="295" t="s">
        <v>2265</v>
      </c>
      <c r="DY4" s="295">
        <v>1.0</v>
      </c>
      <c r="DZ4" s="295" t="s">
        <v>2265</v>
      </c>
      <c r="EA4" s="295" t="s">
        <v>2265</v>
      </c>
      <c r="EB4" s="295" t="s">
        <v>2265</v>
      </c>
      <c r="EC4" s="295" t="s">
        <v>2265</v>
      </c>
      <c r="ED4" s="295" t="s">
        <v>2265</v>
      </c>
      <c r="EE4" s="295" t="s">
        <v>2265</v>
      </c>
      <c r="EF4" s="295" t="s">
        <v>2265</v>
      </c>
      <c r="EG4" s="295" t="s">
        <v>2265</v>
      </c>
      <c r="EH4" s="295" t="s">
        <v>2265</v>
      </c>
      <c r="EI4" s="295" t="s">
        <v>2265</v>
      </c>
      <c r="EJ4" s="295" t="s">
        <v>2265</v>
      </c>
      <c r="EK4" s="295" t="s">
        <v>2265</v>
      </c>
      <c r="EL4" s="295" t="s">
        <v>2265</v>
      </c>
      <c r="EM4" s="295" t="s">
        <v>2265</v>
      </c>
      <c r="EN4" s="295" t="s">
        <v>2265</v>
      </c>
      <c r="EO4" s="295" t="s">
        <v>2265</v>
      </c>
      <c r="EP4" s="295" t="s">
        <v>2265</v>
      </c>
      <c r="EQ4" s="295" t="s">
        <v>2265</v>
      </c>
      <c r="ER4" s="295" t="s">
        <v>2265</v>
      </c>
      <c r="ES4" s="295" t="s">
        <v>2265</v>
      </c>
      <c r="ET4" s="295" t="s">
        <v>2265</v>
      </c>
      <c r="EU4" s="295" t="s">
        <v>2265</v>
      </c>
      <c r="EV4" s="295" t="s">
        <v>2265</v>
      </c>
      <c r="EW4" s="295" t="s">
        <v>2265</v>
      </c>
      <c r="EX4" s="295">
        <v>20.0</v>
      </c>
      <c r="EY4" s="295" t="s">
        <v>2265</v>
      </c>
      <c r="EZ4" s="295" t="s">
        <v>2265</v>
      </c>
      <c r="FA4" s="295" t="s">
        <v>2265</v>
      </c>
      <c r="FB4" s="295" t="s">
        <v>2265</v>
      </c>
      <c r="FC4" s="295" t="s">
        <v>2265</v>
      </c>
      <c r="FD4" s="295" t="s">
        <v>2265</v>
      </c>
      <c r="FE4" s="295" t="s">
        <v>2265</v>
      </c>
      <c r="FF4" s="295" t="s">
        <v>2265</v>
      </c>
      <c r="FG4" s="295">
        <v>10.0</v>
      </c>
      <c r="FH4" s="295" t="s">
        <v>2265</v>
      </c>
      <c r="FI4" s="295" t="s">
        <v>2265</v>
      </c>
      <c r="FJ4" s="295" t="s">
        <v>2265</v>
      </c>
      <c r="FK4" s="295" t="s">
        <v>2265</v>
      </c>
      <c r="FL4" s="295">
        <v>3.0</v>
      </c>
      <c r="FM4" s="295" t="s">
        <v>2265</v>
      </c>
      <c r="FN4" s="295" t="s">
        <v>2265</v>
      </c>
      <c r="FO4" s="295" t="s">
        <v>2265</v>
      </c>
      <c r="FP4" s="295" t="s">
        <v>2265</v>
      </c>
      <c r="FQ4" s="295">
        <v>31.0</v>
      </c>
      <c r="FR4" s="295" t="s">
        <v>2265</v>
      </c>
      <c r="FS4" s="295" t="s">
        <v>2265</v>
      </c>
      <c r="FT4" s="295" t="s">
        <v>2265</v>
      </c>
      <c r="FU4" s="295" t="s">
        <v>2265</v>
      </c>
      <c r="FV4" s="295" t="s">
        <v>2265</v>
      </c>
      <c r="FW4" s="295" t="s">
        <v>2265</v>
      </c>
    </row>
    <row r="5">
      <c r="A5" s="297" t="s">
        <v>187</v>
      </c>
      <c r="B5" s="295" t="s">
        <v>2261</v>
      </c>
      <c r="C5" s="295">
        <v>5.0</v>
      </c>
      <c r="D5" s="295" t="s">
        <v>2262</v>
      </c>
      <c r="E5" s="295" t="s">
        <v>2266</v>
      </c>
      <c r="F5" s="295" t="s">
        <v>2267</v>
      </c>
      <c r="G5" s="295">
        <v>2200.0</v>
      </c>
      <c r="H5" s="295">
        <v>-26.0</v>
      </c>
      <c r="I5" s="295">
        <v>3.8</v>
      </c>
      <c r="J5" s="295">
        <v>24.0</v>
      </c>
      <c r="K5" s="295">
        <v>7.0</v>
      </c>
      <c r="L5" s="295">
        <v>33.33</v>
      </c>
      <c r="M5" s="295">
        <v>1.35</v>
      </c>
      <c r="N5" s="295">
        <v>37.0</v>
      </c>
      <c r="O5" s="295">
        <v>7.0</v>
      </c>
      <c r="P5" s="295">
        <v>7.0</v>
      </c>
      <c r="Q5" s="295">
        <v>5.0</v>
      </c>
      <c r="R5" s="295" t="s">
        <v>2265</v>
      </c>
      <c r="S5" s="295" t="s">
        <v>2265</v>
      </c>
      <c r="T5" s="295" t="s">
        <v>2265</v>
      </c>
      <c r="U5" s="295" t="s">
        <v>2265</v>
      </c>
      <c r="V5" s="295" t="s">
        <v>2265</v>
      </c>
      <c r="W5" s="295" t="s">
        <v>2265</v>
      </c>
      <c r="X5" s="295" t="s">
        <v>2265</v>
      </c>
      <c r="Y5" s="295" t="s">
        <v>2265</v>
      </c>
      <c r="Z5" s="295" t="s">
        <v>2265</v>
      </c>
      <c r="AA5" s="295">
        <v>16.0</v>
      </c>
      <c r="AB5" s="295" t="s">
        <v>2265</v>
      </c>
      <c r="AC5" s="295" t="s">
        <v>2265</v>
      </c>
      <c r="AD5" s="295" t="s">
        <v>2265</v>
      </c>
      <c r="AE5" s="295" t="s">
        <v>2265</v>
      </c>
      <c r="AF5" s="295" t="s">
        <v>2265</v>
      </c>
      <c r="AG5" s="295" t="s">
        <v>2265</v>
      </c>
      <c r="AH5" s="295" t="s">
        <v>2265</v>
      </c>
      <c r="AI5" s="295">
        <v>3.0</v>
      </c>
      <c r="AJ5" s="295" t="s">
        <v>2265</v>
      </c>
      <c r="AK5" s="295" t="s">
        <v>2265</v>
      </c>
      <c r="AL5" s="295" t="s">
        <v>2265</v>
      </c>
      <c r="AM5" s="295" t="s">
        <v>2265</v>
      </c>
      <c r="AN5" s="295" t="s">
        <v>2265</v>
      </c>
      <c r="AO5" s="295" t="s">
        <v>2265</v>
      </c>
      <c r="AP5" s="295" t="s">
        <v>2265</v>
      </c>
      <c r="AQ5" s="295" t="s">
        <v>2265</v>
      </c>
      <c r="AR5" s="295">
        <v>3.0</v>
      </c>
      <c r="AS5" s="295" t="s">
        <v>2265</v>
      </c>
      <c r="AT5" s="295" t="s">
        <v>2265</v>
      </c>
      <c r="AU5" s="295" t="s">
        <v>2265</v>
      </c>
      <c r="AV5" s="295" t="s">
        <v>2265</v>
      </c>
      <c r="AW5" s="295">
        <v>3.0</v>
      </c>
      <c r="AX5" s="295" t="s">
        <v>2265</v>
      </c>
      <c r="AY5" s="295" t="s">
        <v>2265</v>
      </c>
      <c r="AZ5" s="295" t="s">
        <v>2265</v>
      </c>
      <c r="BA5" s="295">
        <v>2.0</v>
      </c>
      <c r="BB5" s="295" t="s">
        <v>2265</v>
      </c>
      <c r="BC5" s="295">
        <v>2.0</v>
      </c>
      <c r="BD5" s="295" t="s">
        <v>2265</v>
      </c>
      <c r="BE5" s="295" t="s">
        <v>2265</v>
      </c>
      <c r="BF5" s="295">
        <v>11.0</v>
      </c>
      <c r="BG5" s="295" t="s">
        <v>2265</v>
      </c>
      <c r="BH5" s="295" t="s">
        <v>2265</v>
      </c>
      <c r="BI5" s="295">
        <v>1.0</v>
      </c>
      <c r="BJ5" s="295" t="s">
        <v>2265</v>
      </c>
      <c r="BK5" s="295" t="s">
        <v>2265</v>
      </c>
      <c r="BL5" s="295" t="s">
        <v>2265</v>
      </c>
      <c r="BM5" s="295" t="s">
        <v>2265</v>
      </c>
      <c r="BN5" s="295" t="s">
        <v>2265</v>
      </c>
      <c r="BO5" s="295" t="s">
        <v>2265</v>
      </c>
      <c r="BP5" s="295" t="s">
        <v>2265</v>
      </c>
      <c r="BQ5" s="295" t="s">
        <v>2265</v>
      </c>
      <c r="BR5" s="295" t="s">
        <v>2265</v>
      </c>
      <c r="BS5" s="295" t="s">
        <v>2265</v>
      </c>
      <c r="BT5" s="295" t="s">
        <v>2265</v>
      </c>
      <c r="BU5" s="295" t="s">
        <v>2265</v>
      </c>
      <c r="BV5" s="295" t="s">
        <v>2265</v>
      </c>
      <c r="BW5" s="295" t="s">
        <v>2265</v>
      </c>
      <c r="BX5" s="295" t="s">
        <v>2265</v>
      </c>
      <c r="BY5" s="295" t="s">
        <v>2265</v>
      </c>
      <c r="BZ5" s="295" t="s">
        <v>2265</v>
      </c>
      <c r="CA5" s="295" t="s">
        <v>2265</v>
      </c>
      <c r="CB5" s="295" t="s">
        <v>2265</v>
      </c>
      <c r="CC5" s="295" t="s">
        <v>2265</v>
      </c>
      <c r="CD5" s="295" t="s">
        <v>2265</v>
      </c>
      <c r="CE5" s="295" t="s">
        <v>2265</v>
      </c>
      <c r="CF5" s="295" t="s">
        <v>2265</v>
      </c>
      <c r="CG5" s="295" t="s">
        <v>2265</v>
      </c>
      <c r="CH5" s="295" t="s">
        <v>2265</v>
      </c>
      <c r="CI5" s="295" t="s">
        <v>2265</v>
      </c>
      <c r="CJ5" s="295" t="s">
        <v>2265</v>
      </c>
      <c r="CK5" s="295" t="s">
        <v>2265</v>
      </c>
      <c r="CL5" s="295" t="s">
        <v>2265</v>
      </c>
      <c r="CM5" s="295" t="s">
        <v>2265</v>
      </c>
      <c r="CN5" s="295" t="s">
        <v>2265</v>
      </c>
      <c r="CO5" s="295">
        <v>93.0</v>
      </c>
      <c r="CP5" s="295" t="s">
        <v>2265</v>
      </c>
      <c r="CQ5" s="295" t="s">
        <v>2265</v>
      </c>
      <c r="CR5" s="295">
        <v>2.0</v>
      </c>
      <c r="CS5" s="295" t="s">
        <v>2265</v>
      </c>
      <c r="CT5" s="295" t="s">
        <v>2265</v>
      </c>
      <c r="CU5" s="295">
        <v>31.0</v>
      </c>
      <c r="CV5" s="295" t="s">
        <v>2265</v>
      </c>
      <c r="CW5" s="295">
        <v>174.0</v>
      </c>
      <c r="CX5" s="295" t="s">
        <v>2265</v>
      </c>
      <c r="CY5" s="295" t="s">
        <v>2265</v>
      </c>
      <c r="CZ5" s="295" t="s">
        <v>2265</v>
      </c>
      <c r="DA5" s="295" t="s">
        <v>2265</v>
      </c>
      <c r="DB5" s="295" t="s">
        <v>2265</v>
      </c>
      <c r="DC5" s="295">
        <v>5.0</v>
      </c>
      <c r="DD5" s="295" t="s">
        <v>2265</v>
      </c>
      <c r="DE5" s="295" t="s">
        <v>2265</v>
      </c>
      <c r="DF5" s="295" t="s">
        <v>2265</v>
      </c>
      <c r="DG5" s="295" t="s">
        <v>2265</v>
      </c>
      <c r="DH5" s="295">
        <v>1.0</v>
      </c>
      <c r="DI5" s="295" t="s">
        <v>2265</v>
      </c>
      <c r="DJ5" s="295">
        <v>2.0</v>
      </c>
      <c r="DK5" s="295" t="s">
        <v>2265</v>
      </c>
      <c r="DL5" s="295" t="s">
        <v>2265</v>
      </c>
      <c r="DM5" s="295" t="s">
        <v>2265</v>
      </c>
      <c r="DN5" s="295">
        <v>1.0</v>
      </c>
      <c r="DO5" s="295" t="s">
        <v>2265</v>
      </c>
      <c r="DP5" s="295" t="s">
        <v>2265</v>
      </c>
      <c r="DQ5" s="295" t="s">
        <v>2265</v>
      </c>
      <c r="DR5" s="295" t="s">
        <v>2265</v>
      </c>
      <c r="DS5" s="295" t="s">
        <v>2265</v>
      </c>
      <c r="DT5" s="295" t="s">
        <v>2265</v>
      </c>
      <c r="DU5" s="295" t="s">
        <v>2265</v>
      </c>
      <c r="DV5" s="295">
        <v>9.0</v>
      </c>
      <c r="DW5" s="295" t="s">
        <v>2265</v>
      </c>
      <c r="DX5" s="295" t="s">
        <v>2265</v>
      </c>
      <c r="DY5" s="295">
        <v>95.0</v>
      </c>
      <c r="DZ5" s="295" t="s">
        <v>2265</v>
      </c>
      <c r="EA5" s="295" t="s">
        <v>2265</v>
      </c>
      <c r="EB5" s="295" t="s">
        <v>2265</v>
      </c>
      <c r="EC5" s="295" t="s">
        <v>2265</v>
      </c>
      <c r="ED5" s="295" t="s">
        <v>2265</v>
      </c>
      <c r="EE5" s="295" t="s">
        <v>2265</v>
      </c>
      <c r="EF5" s="295" t="s">
        <v>2265</v>
      </c>
      <c r="EG5" s="295">
        <v>3.0</v>
      </c>
      <c r="EH5" s="295" t="s">
        <v>2265</v>
      </c>
      <c r="EI5" s="295" t="s">
        <v>2265</v>
      </c>
      <c r="EJ5" s="295" t="s">
        <v>2265</v>
      </c>
      <c r="EK5" s="295" t="s">
        <v>2265</v>
      </c>
      <c r="EL5" s="295" t="s">
        <v>2265</v>
      </c>
      <c r="EM5" s="295" t="s">
        <v>2265</v>
      </c>
      <c r="EN5" s="295">
        <v>72.0</v>
      </c>
      <c r="EO5" s="295" t="s">
        <v>2265</v>
      </c>
      <c r="EP5" s="295" t="s">
        <v>2265</v>
      </c>
      <c r="EQ5" s="295" t="s">
        <v>2265</v>
      </c>
      <c r="ER5" s="295" t="s">
        <v>2265</v>
      </c>
      <c r="ES5" s="295">
        <v>35.0</v>
      </c>
      <c r="ET5" s="295" t="s">
        <v>2265</v>
      </c>
      <c r="EU5" s="295" t="s">
        <v>2265</v>
      </c>
      <c r="EV5" s="295" t="s">
        <v>2265</v>
      </c>
      <c r="EW5" s="295" t="s">
        <v>2265</v>
      </c>
      <c r="EX5" s="295" t="s">
        <v>2265</v>
      </c>
      <c r="EY5" s="295" t="s">
        <v>2265</v>
      </c>
      <c r="EZ5" s="295" t="s">
        <v>2265</v>
      </c>
      <c r="FA5" s="295" t="s">
        <v>2265</v>
      </c>
      <c r="FB5" s="295" t="s">
        <v>2265</v>
      </c>
      <c r="FC5" s="295" t="s">
        <v>2265</v>
      </c>
      <c r="FD5" s="295" t="s">
        <v>2265</v>
      </c>
      <c r="FE5" s="295" t="s">
        <v>2265</v>
      </c>
      <c r="FF5" s="295" t="s">
        <v>2265</v>
      </c>
      <c r="FG5" s="295">
        <v>1.0</v>
      </c>
      <c r="FH5" s="295" t="s">
        <v>2265</v>
      </c>
      <c r="FI5" s="295" t="s">
        <v>2265</v>
      </c>
      <c r="FJ5" s="295" t="s">
        <v>2265</v>
      </c>
      <c r="FK5" s="295" t="s">
        <v>2265</v>
      </c>
      <c r="FL5" s="295" t="s">
        <v>2265</v>
      </c>
      <c r="FM5" s="295" t="s">
        <v>2265</v>
      </c>
      <c r="FN5" s="295" t="s">
        <v>2265</v>
      </c>
      <c r="FO5" s="295" t="s">
        <v>2265</v>
      </c>
      <c r="FP5" s="295" t="s">
        <v>2265</v>
      </c>
      <c r="FQ5" s="295" t="s">
        <v>2265</v>
      </c>
      <c r="FR5" s="295">
        <v>2.0</v>
      </c>
      <c r="FS5" s="295" t="s">
        <v>2265</v>
      </c>
      <c r="FT5" s="295" t="s">
        <v>2265</v>
      </c>
      <c r="FU5" s="295">
        <v>11.0</v>
      </c>
      <c r="FV5" s="295" t="s">
        <v>2265</v>
      </c>
      <c r="FW5" s="295" t="s">
        <v>2265</v>
      </c>
    </row>
    <row r="6">
      <c r="A6" s="297" t="s">
        <v>725</v>
      </c>
      <c r="B6" s="295" t="s">
        <v>2261</v>
      </c>
      <c r="C6" s="295">
        <v>4.0</v>
      </c>
      <c r="D6" s="295" t="s">
        <v>2262</v>
      </c>
      <c r="E6" s="295" t="s">
        <v>2268</v>
      </c>
      <c r="F6" s="295" t="s">
        <v>2264</v>
      </c>
      <c r="G6" s="295">
        <v>500.0</v>
      </c>
      <c r="H6" s="295">
        <v>-31.0</v>
      </c>
      <c r="I6" s="295">
        <v>3.3</v>
      </c>
      <c r="J6" s="295">
        <v>2.0</v>
      </c>
      <c r="K6" s="295" t="s">
        <v>2265</v>
      </c>
      <c r="L6" s="295" t="s">
        <v>2265</v>
      </c>
      <c r="M6" s="295">
        <v>37.5</v>
      </c>
      <c r="N6" s="295">
        <v>0.0</v>
      </c>
      <c r="O6" s="295">
        <v>2.0</v>
      </c>
      <c r="P6" s="295">
        <v>0.0</v>
      </c>
      <c r="Q6" s="295">
        <v>0.0</v>
      </c>
      <c r="R6" s="295" t="s">
        <v>2265</v>
      </c>
      <c r="S6" s="295" t="s">
        <v>2265</v>
      </c>
      <c r="T6" s="295" t="s">
        <v>2265</v>
      </c>
      <c r="U6" s="295" t="s">
        <v>2265</v>
      </c>
      <c r="V6" s="295" t="s">
        <v>2265</v>
      </c>
      <c r="W6" s="295" t="s">
        <v>2265</v>
      </c>
      <c r="X6" s="295" t="s">
        <v>2265</v>
      </c>
      <c r="Y6" s="295" t="s">
        <v>2265</v>
      </c>
      <c r="Z6" s="295" t="s">
        <v>2265</v>
      </c>
      <c r="AA6" s="295" t="s">
        <v>2265</v>
      </c>
      <c r="AB6" s="295" t="s">
        <v>2265</v>
      </c>
      <c r="AC6" s="295" t="s">
        <v>2265</v>
      </c>
      <c r="AD6" s="295" t="s">
        <v>2265</v>
      </c>
      <c r="AE6" s="295" t="s">
        <v>2265</v>
      </c>
      <c r="AF6" s="295" t="s">
        <v>2265</v>
      </c>
      <c r="AG6" s="295" t="s">
        <v>2265</v>
      </c>
      <c r="AH6" s="295" t="s">
        <v>2265</v>
      </c>
      <c r="AI6" s="295" t="s">
        <v>2265</v>
      </c>
      <c r="AJ6" s="295" t="s">
        <v>2265</v>
      </c>
      <c r="AK6" s="295" t="s">
        <v>2265</v>
      </c>
      <c r="AL6" s="295" t="s">
        <v>2265</v>
      </c>
      <c r="AM6" s="295" t="s">
        <v>2265</v>
      </c>
      <c r="AN6" s="295" t="s">
        <v>2265</v>
      </c>
      <c r="AO6" s="295" t="s">
        <v>2265</v>
      </c>
      <c r="AP6" s="295" t="s">
        <v>2265</v>
      </c>
      <c r="AQ6" s="295" t="s">
        <v>2265</v>
      </c>
      <c r="AR6" s="295" t="s">
        <v>2265</v>
      </c>
      <c r="AS6" s="295" t="s">
        <v>2265</v>
      </c>
      <c r="AT6" s="295" t="s">
        <v>2265</v>
      </c>
      <c r="AU6" s="295" t="s">
        <v>2265</v>
      </c>
      <c r="AV6" s="295" t="s">
        <v>2265</v>
      </c>
      <c r="AW6" s="295" t="s">
        <v>2265</v>
      </c>
      <c r="AX6" s="295" t="s">
        <v>2265</v>
      </c>
      <c r="AY6" s="295" t="s">
        <v>2265</v>
      </c>
      <c r="AZ6" s="295" t="s">
        <v>2265</v>
      </c>
      <c r="BA6" s="295" t="s">
        <v>2265</v>
      </c>
      <c r="BB6" s="295" t="s">
        <v>2265</v>
      </c>
      <c r="BC6" s="295" t="s">
        <v>2265</v>
      </c>
      <c r="BD6" s="295" t="s">
        <v>2265</v>
      </c>
      <c r="BE6" s="295" t="s">
        <v>2265</v>
      </c>
      <c r="BF6" s="295" t="s">
        <v>2265</v>
      </c>
      <c r="BG6" s="295" t="s">
        <v>2265</v>
      </c>
      <c r="BH6" s="295" t="s">
        <v>2265</v>
      </c>
      <c r="BI6" s="295" t="s">
        <v>2265</v>
      </c>
      <c r="BJ6" s="295" t="s">
        <v>2265</v>
      </c>
      <c r="BK6" s="295" t="s">
        <v>2265</v>
      </c>
      <c r="BL6" s="295" t="s">
        <v>2265</v>
      </c>
      <c r="BM6" s="295" t="s">
        <v>2265</v>
      </c>
      <c r="BN6" s="295" t="s">
        <v>2265</v>
      </c>
      <c r="BO6" s="295" t="s">
        <v>2265</v>
      </c>
      <c r="BP6" s="295" t="s">
        <v>2265</v>
      </c>
      <c r="BQ6" s="295" t="s">
        <v>2265</v>
      </c>
      <c r="BR6" s="295" t="s">
        <v>2265</v>
      </c>
      <c r="BS6" s="295" t="s">
        <v>2265</v>
      </c>
      <c r="BT6" s="295" t="s">
        <v>2265</v>
      </c>
      <c r="BU6" s="295" t="s">
        <v>2265</v>
      </c>
      <c r="BV6" s="295" t="s">
        <v>2265</v>
      </c>
      <c r="BW6" s="295" t="s">
        <v>2265</v>
      </c>
      <c r="BX6" s="295" t="s">
        <v>2265</v>
      </c>
      <c r="BY6" s="295" t="s">
        <v>2265</v>
      </c>
      <c r="BZ6" s="295" t="s">
        <v>2265</v>
      </c>
      <c r="CA6" s="295" t="s">
        <v>2265</v>
      </c>
      <c r="CB6" s="295" t="s">
        <v>2265</v>
      </c>
      <c r="CC6" s="295" t="s">
        <v>2265</v>
      </c>
      <c r="CD6" s="295" t="s">
        <v>2265</v>
      </c>
      <c r="CE6" s="295" t="s">
        <v>2265</v>
      </c>
      <c r="CF6" s="295" t="s">
        <v>2265</v>
      </c>
      <c r="CG6" s="295" t="s">
        <v>2265</v>
      </c>
      <c r="CH6" s="295" t="s">
        <v>2265</v>
      </c>
      <c r="CI6" s="295" t="s">
        <v>2265</v>
      </c>
      <c r="CJ6" s="295" t="s">
        <v>2265</v>
      </c>
      <c r="CK6" s="295" t="s">
        <v>2265</v>
      </c>
      <c r="CL6" s="295" t="s">
        <v>2265</v>
      </c>
      <c r="CM6" s="295" t="s">
        <v>2265</v>
      </c>
      <c r="CN6" s="295" t="s">
        <v>2265</v>
      </c>
      <c r="CO6" s="295" t="s">
        <v>2265</v>
      </c>
      <c r="CP6" s="295" t="s">
        <v>2265</v>
      </c>
      <c r="CQ6" s="295" t="s">
        <v>2265</v>
      </c>
      <c r="CR6" s="295" t="s">
        <v>2265</v>
      </c>
      <c r="CS6" s="295" t="s">
        <v>2265</v>
      </c>
      <c r="CT6" s="295" t="s">
        <v>2265</v>
      </c>
      <c r="CU6" s="295" t="s">
        <v>2265</v>
      </c>
      <c r="CV6" s="295" t="s">
        <v>2265</v>
      </c>
      <c r="CW6" s="295" t="s">
        <v>2265</v>
      </c>
      <c r="CX6" s="295" t="s">
        <v>2265</v>
      </c>
      <c r="CY6" s="295" t="s">
        <v>2265</v>
      </c>
      <c r="CZ6" s="295" t="s">
        <v>2265</v>
      </c>
      <c r="DA6" s="295" t="s">
        <v>2265</v>
      </c>
      <c r="DB6" s="295" t="s">
        <v>2265</v>
      </c>
      <c r="DC6" s="295" t="s">
        <v>2265</v>
      </c>
      <c r="DD6" s="295" t="s">
        <v>2265</v>
      </c>
      <c r="DE6" s="295" t="s">
        <v>2265</v>
      </c>
      <c r="DF6" s="295" t="s">
        <v>2265</v>
      </c>
      <c r="DG6" s="295" t="s">
        <v>2265</v>
      </c>
      <c r="DH6" s="295" t="s">
        <v>2265</v>
      </c>
      <c r="DI6" s="295" t="s">
        <v>2265</v>
      </c>
      <c r="DJ6" s="295" t="s">
        <v>2265</v>
      </c>
      <c r="DK6" s="295" t="s">
        <v>2265</v>
      </c>
      <c r="DL6" s="295" t="s">
        <v>2265</v>
      </c>
      <c r="DM6" s="295" t="s">
        <v>2265</v>
      </c>
      <c r="DN6" s="295" t="s">
        <v>2265</v>
      </c>
      <c r="DO6" s="295" t="s">
        <v>2265</v>
      </c>
      <c r="DP6" s="295" t="s">
        <v>2265</v>
      </c>
      <c r="DQ6" s="295" t="s">
        <v>2265</v>
      </c>
      <c r="DR6" s="295" t="s">
        <v>2265</v>
      </c>
      <c r="DS6" s="295" t="s">
        <v>2265</v>
      </c>
      <c r="DT6" s="295" t="s">
        <v>2265</v>
      </c>
      <c r="DU6" s="295" t="s">
        <v>2265</v>
      </c>
      <c r="DV6" s="295">
        <v>3.0</v>
      </c>
      <c r="DW6" s="295" t="s">
        <v>2265</v>
      </c>
      <c r="DX6" s="295" t="s">
        <v>2265</v>
      </c>
      <c r="DY6" s="295">
        <v>5.0</v>
      </c>
      <c r="DZ6" s="295" t="s">
        <v>2265</v>
      </c>
      <c r="EA6" s="295" t="s">
        <v>2265</v>
      </c>
      <c r="EB6" s="295" t="s">
        <v>2265</v>
      </c>
      <c r="EC6" s="295" t="s">
        <v>2265</v>
      </c>
      <c r="ED6" s="295" t="s">
        <v>2265</v>
      </c>
      <c r="EE6" s="295" t="s">
        <v>2265</v>
      </c>
      <c r="EF6" s="295" t="s">
        <v>2265</v>
      </c>
      <c r="EG6" s="295" t="s">
        <v>2265</v>
      </c>
      <c r="EH6" s="295" t="s">
        <v>2265</v>
      </c>
      <c r="EI6" s="295" t="s">
        <v>2265</v>
      </c>
      <c r="EJ6" s="295" t="s">
        <v>2265</v>
      </c>
      <c r="EK6" s="295" t="s">
        <v>2265</v>
      </c>
      <c r="EL6" s="295" t="s">
        <v>2265</v>
      </c>
      <c r="EM6" s="295" t="s">
        <v>2265</v>
      </c>
      <c r="EN6" s="295" t="s">
        <v>2265</v>
      </c>
      <c r="EO6" s="295" t="s">
        <v>2265</v>
      </c>
      <c r="EP6" s="295" t="s">
        <v>2265</v>
      </c>
      <c r="EQ6" s="295" t="s">
        <v>2265</v>
      </c>
      <c r="ER6" s="295" t="s">
        <v>2265</v>
      </c>
      <c r="ES6" s="295" t="s">
        <v>2265</v>
      </c>
      <c r="ET6" s="295" t="s">
        <v>2265</v>
      </c>
      <c r="EU6" s="295" t="s">
        <v>2265</v>
      </c>
      <c r="EV6" s="295" t="s">
        <v>2265</v>
      </c>
      <c r="EW6" s="295" t="s">
        <v>2265</v>
      </c>
      <c r="EX6" s="295" t="s">
        <v>2265</v>
      </c>
      <c r="EY6" s="295" t="s">
        <v>2265</v>
      </c>
      <c r="EZ6" s="295" t="s">
        <v>2265</v>
      </c>
      <c r="FA6" s="295" t="s">
        <v>2265</v>
      </c>
      <c r="FB6" s="295" t="s">
        <v>2265</v>
      </c>
      <c r="FC6" s="295" t="s">
        <v>2265</v>
      </c>
      <c r="FD6" s="295" t="s">
        <v>2265</v>
      </c>
      <c r="FE6" s="295" t="s">
        <v>2265</v>
      </c>
      <c r="FF6" s="295" t="s">
        <v>2265</v>
      </c>
      <c r="FG6" s="295" t="s">
        <v>2265</v>
      </c>
      <c r="FH6" s="295" t="s">
        <v>2265</v>
      </c>
      <c r="FI6" s="295" t="s">
        <v>2265</v>
      </c>
      <c r="FJ6" s="295" t="s">
        <v>2265</v>
      </c>
      <c r="FK6" s="295" t="s">
        <v>2265</v>
      </c>
      <c r="FL6" s="295" t="s">
        <v>2265</v>
      </c>
      <c r="FM6" s="295" t="s">
        <v>2265</v>
      </c>
      <c r="FN6" s="295" t="s">
        <v>2265</v>
      </c>
      <c r="FO6" s="295" t="s">
        <v>2265</v>
      </c>
      <c r="FP6" s="295" t="s">
        <v>2265</v>
      </c>
      <c r="FQ6" s="295" t="s">
        <v>2265</v>
      </c>
      <c r="FR6" s="295" t="s">
        <v>2265</v>
      </c>
      <c r="FS6" s="295" t="s">
        <v>2265</v>
      </c>
      <c r="FT6" s="295" t="s">
        <v>2265</v>
      </c>
      <c r="FU6" s="295" t="s">
        <v>2265</v>
      </c>
      <c r="FV6" s="295" t="s">
        <v>2265</v>
      </c>
      <c r="FW6" s="295" t="s">
        <v>2265</v>
      </c>
    </row>
    <row r="7">
      <c r="A7" s="297" t="s">
        <v>761</v>
      </c>
      <c r="B7" s="295" t="s">
        <v>2261</v>
      </c>
      <c r="C7" s="295" t="s">
        <v>2269</v>
      </c>
      <c r="D7" s="295" t="s">
        <v>2262</v>
      </c>
      <c r="E7" s="295" t="s">
        <v>2270</v>
      </c>
      <c r="F7" s="295" t="s">
        <v>2264</v>
      </c>
      <c r="G7" s="295" t="s">
        <v>2265</v>
      </c>
      <c r="H7" s="295">
        <v>-30.0</v>
      </c>
      <c r="I7" s="295">
        <v>3.8</v>
      </c>
      <c r="J7" s="295">
        <v>1.0</v>
      </c>
      <c r="K7" s="295" t="s">
        <v>2265</v>
      </c>
      <c r="L7" s="295" t="s">
        <v>2265</v>
      </c>
      <c r="M7" s="295" t="s">
        <v>2265</v>
      </c>
      <c r="N7" s="295">
        <v>0.0</v>
      </c>
      <c r="O7" s="295">
        <v>0.0</v>
      </c>
      <c r="P7" s="295">
        <v>0.0</v>
      </c>
      <c r="Q7" s="295">
        <v>0.0</v>
      </c>
      <c r="R7" s="295" t="s">
        <v>2265</v>
      </c>
      <c r="S7" s="295" t="s">
        <v>2265</v>
      </c>
      <c r="T7" s="295" t="s">
        <v>2265</v>
      </c>
      <c r="U7" s="295" t="s">
        <v>2265</v>
      </c>
      <c r="V7" s="295" t="s">
        <v>2265</v>
      </c>
      <c r="W7" s="295" t="s">
        <v>2265</v>
      </c>
      <c r="X7" s="295" t="s">
        <v>2265</v>
      </c>
      <c r="Y7" s="295" t="s">
        <v>2265</v>
      </c>
      <c r="Z7" s="295" t="s">
        <v>2265</v>
      </c>
      <c r="AA7" s="295" t="s">
        <v>2265</v>
      </c>
      <c r="AB7" s="295" t="s">
        <v>2265</v>
      </c>
      <c r="AC7" s="295" t="s">
        <v>2265</v>
      </c>
      <c r="AD7" s="295" t="s">
        <v>2265</v>
      </c>
      <c r="AE7" s="295" t="s">
        <v>2265</v>
      </c>
      <c r="AF7" s="295" t="s">
        <v>2265</v>
      </c>
      <c r="AG7" s="295" t="s">
        <v>2265</v>
      </c>
      <c r="AH7" s="295" t="s">
        <v>2265</v>
      </c>
      <c r="AI7" s="295" t="s">
        <v>2265</v>
      </c>
      <c r="AJ7" s="295" t="s">
        <v>2265</v>
      </c>
      <c r="AK7" s="295" t="s">
        <v>2265</v>
      </c>
      <c r="AL7" s="295" t="s">
        <v>2265</v>
      </c>
      <c r="AM7" s="295" t="s">
        <v>2265</v>
      </c>
      <c r="AN7" s="295" t="s">
        <v>2265</v>
      </c>
      <c r="AO7" s="295" t="s">
        <v>2265</v>
      </c>
      <c r="AP7" s="295" t="s">
        <v>2265</v>
      </c>
      <c r="AQ7" s="295" t="s">
        <v>2265</v>
      </c>
      <c r="AR7" s="295" t="s">
        <v>2265</v>
      </c>
      <c r="AS7" s="295" t="s">
        <v>2265</v>
      </c>
      <c r="AT7" s="295" t="s">
        <v>2265</v>
      </c>
      <c r="AU7" s="295" t="s">
        <v>2265</v>
      </c>
      <c r="AV7" s="295" t="s">
        <v>2265</v>
      </c>
      <c r="AW7" s="295" t="s">
        <v>2265</v>
      </c>
      <c r="AX7" s="295" t="s">
        <v>2265</v>
      </c>
      <c r="AY7" s="295" t="s">
        <v>2265</v>
      </c>
      <c r="AZ7" s="295" t="s">
        <v>2265</v>
      </c>
      <c r="BA7" s="295" t="s">
        <v>2265</v>
      </c>
      <c r="BB7" s="295" t="s">
        <v>2265</v>
      </c>
      <c r="BC7" s="295" t="s">
        <v>2265</v>
      </c>
      <c r="BD7" s="295" t="s">
        <v>2265</v>
      </c>
      <c r="BE7" s="295" t="s">
        <v>2265</v>
      </c>
      <c r="BF7" s="295" t="s">
        <v>2265</v>
      </c>
      <c r="BG7" s="295" t="s">
        <v>2265</v>
      </c>
      <c r="BH7" s="295" t="s">
        <v>2265</v>
      </c>
      <c r="BI7" s="295" t="s">
        <v>2265</v>
      </c>
      <c r="BJ7" s="295" t="s">
        <v>2265</v>
      </c>
      <c r="BK7" s="295" t="s">
        <v>2265</v>
      </c>
      <c r="BL7" s="295" t="s">
        <v>2265</v>
      </c>
      <c r="BM7" s="295" t="s">
        <v>2265</v>
      </c>
      <c r="BN7" s="295" t="s">
        <v>2265</v>
      </c>
      <c r="BO7" s="295" t="s">
        <v>2265</v>
      </c>
      <c r="BP7" s="295" t="s">
        <v>2265</v>
      </c>
      <c r="BQ7" s="295" t="s">
        <v>2265</v>
      </c>
      <c r="BR7" s="295" t="s">
        <v>2265</v>
      </c>
      <c r="BS7" s="295" t="s">
        <v>2265</v>
      </c>
      <c r="BT7" s="295" t="s">
        <v>2265</v>
      </c>
      <c r="BU7" s="295" t="s">
        <v>2265</v>
      </c>
      <c r="BV7" s="295" t="s">
        <v>2265</v>
      </c>
      <c r="BW7" s="295" t="s">
        <v>2265</v>
      </c>
      <c r="BX7" s="295" t="s">
        <v>2265</v>
      </c>
      <c r="BY7" s="295" t="s">
        <v>2265</v>
      </c>
      <c r="BZ7" s="295" t="s">
        <v>2265</v>
      </c>
      <c r="CA7" s="295" t="s">
        <v>2265</v>
      </c>
      <c r="CB7" s="295" t="s">
        <v>2265</v>
      </c>
      <c r="CC7" s="295" t="s">
        <v>2265</v>
      </c>
      <c r="CD7" s="295" t="s">
        <v>2265</v>
      </c>
      <c r="CE7" s="295" t="s">
        <v>2265</v>
      </c>
      <c r="CF7" s="295" t="s">
        <v>2265</v>
      </c>
      <c r="CG7" s="295" t="s">
        <v>2265</v>
      </c>
      <c r="CH7" s="295" t="s">
        <v>2265</v>
      </c>
      <c r="CI7" s="295" t="s">
        <v>2265</v>
      </c>
      <c r="CJ7" s="295" t="s">
        <v>2265</v>
      </c>
      <c r="CK7" s="295" t="s">
        <v>2265</v>
      </c>
      <c r="CL7" s="295" t="s">
        <v>2265</v>
      </c>
      <c r="CM7" s="295" t="s">
        <v>2265</v>
      </c>
      <c r="CN7" s="295" t="s">
        <v>2265</v>
      </c>
      <c r="CO7" s="295" t="s">
        <v>2265</v>
      </c>
      <c r="CP7" s="295" t="s">
        <v>2265</v>
      </c>
      <c r="CQ7" s="295" t="s">
        <v>2265</v>
      </c>
      <c r="CR7" s="295" t="s">
        <v>2265</v>
      </c>
      <c r="CS7" s="295" t="s">
        <v>2265</v>
      </c>
      <c r="CT7" s="295" t="s">
        <v>2265</v>
      </c>
      <c r="CU7" s="295" t="s">
        <v>2265</v>
      </c>
      <c r="CV7" s="295" t="s">
        <v>2265</v>
      </c>
      <c r="CW7" s="295" t="s">
        <v>2265</v>
      </c>
      <c r="CX7" s="295" t="s">
        <v>2265</v>
      </c>
      <c r="CY7" s="295" t="s">
        <v>2265</v>
      </c>
      <c r="CZ7" s="295" t="s">
        <v>2265</v>
      </c>
      <c r="DA7" s="295" t="s">
        <v>2265</v>
      </c>
      <c r="DB7" s="295" t="s">
        <v>2265</v>
      </c>
      <c r="DC7" s="295" t="s">
        <v>2265</v>
      </c>
      <c r="DD7" s="295" t="s">
        <v>2265</v>
      </c>
      <c r="DE7" s="295" t="s">
        <v>2265</v>
      </c>
      <c r="DF7" s="295" t="s">
        <v>2265</v>
      </c>
      <c r="DG7" s="295" t="s">
        <v>2265</v>
      </c>
      <c r="DH7" s="295" t="s">
        <v>2265</v>
      </c>
      <c r="DI7" s="295" t="s">
        <v>2265</v>
      </c>
      <c r="DJ7" s="295" t="s">
        <v>2265</v>
      </c>
      <c r="DK7" s="295" t="s">
        <v>2265</v>
      </c>
      <c r="DL7" s="295" t="s">
        <v>2265</v>
      </c>
      <c r="DM7" s="295" t="s">
        <v>2265</v>
      </c>
      <c r="DN7" s="295" t="s">
        <v>2265</v>
      </c>
      <c r="DO7" s="295" t="s">
        <v>2265</v>
      </c>
      <c r="DP7" s="295" t="s">
        <v>2265</v>
      </c>
      <c r="DQ7" s="295" t="s">
        <v>2265</v>
      </c>
      <c r="DR7" s="295" t="s">
        <v>2265</v>
      </c>
      <c r="DS7" s="295" t="s">
        <v>2265</v>
      </c>
      <c r="DT7" s="295" t="s">
        <v>2265</v>
      </c>
      <c r="DU7" s="295" t="s">
        <v>2265</v>
      </c>
      <c r="DV7" s="295" t="s">
        <v>2265</v>
      </c>
      <c r="DW7" s="295" t="s">
        <v>2265</v>
      </c>
      <c r="DX7" s="295" t="s">
        <v>2265</v>
      </c>
      <c r="DY7" s="295" t="s">
        <v>2265</v>
      </c>
      <c r="DZ7" s="295" t="s">
        <v>2265</v>
      </c>
      <c r="EA7" s="295" t="s">
        <v>2265</v>
      </c>
      <c r="EB7" s="295" t="s">
        <v>2265</v>
      </c>
      <c r="EC7" s="295" t="s">
        <v>2265</v>
      </c>
      <c r="ED7" s="295" t="s">
        <v>2265</v>
      </c>
      <c r="EE7" s="295" t="s">
        <v>2265</v>
      </c>
      <c r="EF7" s="295" t="s">
        <v>2265</v>
      </c>
      <c r="EG7" s="295" t="s">
        <v>2265</v>
      </c>
      <c r="EH7" s="295" t="s">
        <v>2265</v>
      </c>
      <c r="EI7" s="295" t="s">
        <v>2265</v>
      </c>
      <c r="EJ7" s="295" t="s">
        <v>2265</v>
      </c>
      <c r="EK7" s="295" t="s">
        <v>2265</v>
      </c>
      <c r="EL7" s="295" t="s">
        <v>2265</v>
      </c>
      <c r="EM7" s="295" t="s">
        <v>2265</v>
      </c>
      <c r="EN7" s="295" t="s">
        <v>2265</v>
      </c>
      <c r="EO7" s="295" t="s">
        <v>2265</v>
      </c>
      <c r="EP7" s="295" t="s">
        <v>2265</v>
      </c>
      <c r="EQ7" s="295" t="s">
        <v>2265</v>
      </c>
      <c r="ER7" s="295" t="s">
        <v>2265</v>
      </c>
      <c r="ES7" s="295">
        <v>1.0</v>
      </c>
      <c r="ET7" s="295" t="s">
        <v>2265</v>
      </c>
      <c r="EU7" s="295" t="s">
        <v>2265</v>
      </c>
      <c r="EV7" s="295" t="s">
        <v>2265</v>
      </c>
      <c r="EW7" s="295" t="s">
        <v>2265</v>
      </c>
      <c r="EX7" s="295" t="s">
        <v>2265</v>
      </c>
      <c r="EY7" s="295" t="s">
        <v>2265</v>
      </c>
      <c r="EZ7" s="295" t="s">
        <v>2265</v>
      </c>
      <c r="FA7" s="295" t="s">
        <v>2265</v>
      </c>
      <c r="FB7" s="295" t="s">
        <v>2265</v>
      </c>
      <c r="FC7" s="295" t="s">
        <v>2265</v>
      </c>
      <c r="FD7" s="295" t="s">
        <v>2265</v>
      </c>
      <c r="FE7" s="295" t="s">
        <v>2265</v>
      </c>
      <c r="FF7" s="295" t="s">
        <v>2265</v>
      </c>
      <c r="FG7" s="295" t="s">
        <v>2265</v>
      </c>
      <c r="FH7" s="295" t="s">
        <v>2265</v>
      </c>
      <c r="FI7" s="295" t="s">
        <v>2265</v>
      </c>
      <c r="FJ7" s="295" t="s">
        <v>2265</v>
      </c>
      <c r="FK7" s="295" t="s">
        <v>2265</v>
      </c>
      <c r="FL7" s="295" t="s">
        <v>2265</v>
      </c>
      <c r="FM7" s="295" t="s">
        <v>2265</v>
      </c>
      <c r="FN7" s="295" t="s">
        <v>2265</v>
      </c>
      <c r="FO7" s="295" t="s">
        <v>2265</v>
      </c>
      <c r="FP7" s="295" t="s">
        <v>2265</v>
      </c>
      <c r="FQ7" s="295" t="s">
        <v>2265</v>
      </c>
      <c r="FR7" s="295" t="s">
        <v>2265</v>
      </c>
      <c r="FS7" s="295" t="s">
        <v>2265</v>
      </c>
      <c r="FT7" s="295" t="s">
        <v>2265</v>
      </c>
      <c r="FU7" s="295" t="s">
        <v>2265</v>
      </c>
      <c r="FV7" s="295" t="s">
        <v>2265</v>
      </c>
      <c r="FW7" s="295" t="s">
        <v>2265</v>
      </c>
    </row>
    <row r="8">
      <c r="A8" s="297" t="s">
        <v>2271</v>
      </c>
      <c r="B8" s="295" t="s">
        <v>2261</v>
      </c>
      <c r="C8" s="295">
        <v>3.0</v>
      </c>
      <c r="D8" s="295" t="s">
        <v>2262</v>
      </c>
      <c r="E8" s="295" t="s">
        <v>2272</v>
      </c>
      <c r="F8" s="295" t="s">
        <v>2264</v>
      </c>
      <c r="G8" s="295">
        <v>1300.0</v>
      </c>
      <c r="H8" s="295">
        <v>-31.0</v>
      </c>
      <c r="I8" s="295">
        <v>3.5</v>
      </c>
      <c r="J8" s="295">
        <v>6.0</v>
      </c>
      <c r="K8" s="295" t="s">
        <v>2265</v>
      </c>
      <c r="L8" s="295" t="s">
        <v>2265</v>
      </c>
      <c r="M8" s="295">
        <v>27.51</v>
      </c>
      <c r="N8" s="295">
        <v>20.0</v>
      </c>
      <c r="O8" s="295">
        <v>4.0</v>
      </c>
      <c r="P8" s="295">
        <v>1.0</v>
      </c>
      <c r="Q8" s="295">
        <v>0.0</v>
      </c>
      <c r="R8" s="295" t="s">
        <v>2265</v>
      </c>
      <c r="S8" s="295" t="s">
        <v>2265</v>
      </c>
      <c r="T8" s="295" t="s">
        <v>2265</v>
      </c>
      <c r="U8" s="295" t="s">
        <v>2265</v>
      </c>
      <c r="V8" s="295" t="s">
        <v>2265</v>
      </c>
      <c r="W8" s="295" t="s">
        <v>2265</v>
      </c>
      <c r="X8" s="295" t="s">
        <v>2265</v>
      </c>
      <c r="Y8" s="295" t="s">
        <v>2265</v>
      </c>
      <c r="Z8" s="295" t="s">
        <v>2265</v>
      </c>
      <c r="AA8" s="295" t="s">
        <v>2265</v>
      </c>
      <c r="AB8" s="295" t="s">
        <v>2265</v>
      </c>
      <c r="AC8" s="295" t="s">
        <v>2265</v>
      </c>
      <c r="AD8" s="295" t="s">
        <v>2265</v>
      </c>
      <c r="AE8" s="295" t="s">
        <v>2265</v>
      </c>
      <c r="AF8" s="295" t="s">
        <v>2265</v>
      </c>
      <c r="AG8" s="295" t="s">
        <v>2265</v>
      </c>
      <c r="AH8" s="295" t="s">
        <v>2265</v>
      </c>
      <c r="AI8" s="295" t="s">
        <v>2265</v>
      </c>
      <c r="AJ8" s="295" t="s">
        <v>2265</v>
      </c>
      <c r="AK8" s="295" t="s">
        <v>2265</v>
      </c>
      <c r="AL8" s="295" t="s">
        <v>2265</v>
      </c>
      <c r="AM8" s="295" t="s">
        <v>2265</v>
      </c>
      <c r="AN8" s="295" t="s">
        <v>2265</v>
      </c>
      <c r="AO8" s="295" t="s">
        <v>2265</v>
      </c>
      <c r="AP8" s="295" t="s">
        <v>2265</v>
      </c>
      <c r="AQ8" s="295" t="s">
        <v>2265</v>
      </c>
      <c r="AR8" s="295" t="s">
        <v>2265</v>
      </c>
      <c r="AS8" s="295" t="s">
        <v>2265</v>
      </c>
      <c r="AT8" s="295" t="s">
        <v>2265</v>
      </c>
      <c r="AU8" s="295" t="s">
        <v>2265</v>
      </c>
      <c r="AV8" s="295" t="s">
        <v>2265</v>
      </c>
      <c r="AW8" s="295" t="s">
        <v>2265</v>
      </c>
      <c r="AX8" s="295" t="s">
        <v>2265</v>
      </c>
      <c r="AY8" s="295" t="s">
        <v>2265</v>
      </c>
      <c r="AZ8" s="295" t="s">
        <v>2265</v>
      </c>
      <c r="BA8" s="295" t="s">
        <v>2265</v>
      </c>
      <c r="BB8" s="295" t="s">
        <v>2265</v>
      </c>
      <c r="BC8" s="295" t="s">
        <v>2265</v>
      </c>
      <c r="BD8" s="295" t="s">
        <v>2265</v>
      </c>
      <c r="BE8" s="295" t="s">
        <v>2265</v>
      </c>
      <c r="BF8" s="295" t="s">
        <v>2265</v>
      </c>
      <c r="BG8" s="295" t="s">
        <v>2265</v>
      </c>
      <c r="BH8" s="295" t="s">
        <v>2265</v>
      </c>
      <c r="BI8" s="295" t="s">
        <v>2265</v>
      </c>
      <c r="BJ8" s="295" t="s">
        <v>2265</v>
      </c>
      <c r="BK8" s="295" t="s">
        <v>2265</v>
      </c>
      <c r="BL8" s="295" t="s">
        <v>2265</v>
      </c>
      <c r="BM8" s="295" t="s">
        <v>2265</v>
      </c>
      <c r="BN8" s="295" t="s">
        <v>2265</v>
      </c>
      <c r="BO8" s="295" t="s">
        <v>2265</v>
      </c>
      <c r="BP8" s="295" t="s">
        <v>2265</v>
      </c>
      <c r="BQ8" s="295" t="s">
        <v>2265</v>
      </c>
      <c r="BR8" s="295" t="s">
        <v>2265</v>
      </c>
      <c r="BS8" s="295" t="s">
        <v>2265</v>
      </c>
      <c r="BT8" s="295">
        <v>1.0</v>
      </c>
      <c r="BU8" s="295" t="s">
        <v>2265</v>
      </c>
      <c r="BV8" s="295" t="s">
        <v>2265</v>
      </c>
      <c r="BW8" s="295" t="s">
        <v>2265</v>
      </c>
      <c r="BX8" s="295" t="s">
        <v>2265</v>
      </c>
      <c r="BY8" s="295" t="s">
        <v>2265</v>
      </c>
      <c r="BZ8" s="295" t="s">
        <v>2265</v>
      </c>
      <c r="CA8" s="295" t="s">
        <v>2265</v>
      </c>
      <c r="CB8" s="295" t="s">
        <v>2265</v>
      </c>
      <c r="CC8" s="295" t="s">
        <v>2265</v>
      </c>
      <c r="CD8" s="295" t="s">
        <v>2265</v>
      </c>
      <c r="CE8" s="295" t="s">
        <v>2265</v>
      </c>
      <c r="CF8" s="295" t="s">
        <v>2265</v>
      </c>
      <c r="CG8" s="295" t="s">
        <v>2265</v>
      </c>
      <c r="CH8" s="295" t="s">
        <v>2265</v>
      </c>
      <c r="CI8" s="295" t="s">
        <v>2265</v>
      </c>
      <c r="CJ8" s="295" t="s">
        <v>2265</v>
      </c>
      <c r="CK8" s="295" t="s">
        <v>2265</v>
      </c>
      <c r="CL8" s="295" t="s">
        <v>2265</v>
      </c>
      <c r="CM8" s="295" t="s">
        <v>2265</v>
      </c>
      <c r="CN8" s="295" t="s">
        <v>2265</v>
      </c>
      <c r="CO8" s="295" t="s">
        <v>2265</v>
      </c>
      <c r="CP8" s="295" t="s">
        <v>2265</v>
      </c>
      <c r="CQ8" s="295" t="s">
        <v>2265</v>
      </c>
      <c r="CR8" s="295" t="s">
        <v>2265</v>
      </c>
      <c r="CS8" s="295" t="s">
        <v>2265</v>
      </c>
      <c r="CT8" s="295" t="s">
        <v>2265</v>
      </c>
      <c r="CU8" s="295" t="s">
        <v>2265</v>
      </c>
      <c r="CV8" s="295" t="s">
        <v>2265</v>
      </c>
      <c r="CW8" s="295" t="s">
        <v>2265</v>
      </c>
      <c r="CX8" s="295" t="s">
        <v>2265</v>
      </c>
      <c r="CY8" s="295" t="s">
        <v>2265</v>
      </c>
      <c r="CZ8" s="295" t="s">
        <v>2265</v>
      </c>
      <c r="DA8" s="295" t="s">
        <v>2265</v>
      </c>
      <c r="DB8" s="295" t="s">
        <v>2265</v>
      </c>
      <c r="DC8" s="295" t="s">
        <v>2265</v>
      </c>
      <c r="DD8" s="295" t="s">
        <v>2265</v>
      </c>
      <c r="DE8" s="295">
        <v>3.0</v>
      </c>
      <c r="DF8" s="295" t="s">
        <v>2265</v>
      </c>
      <c r="DG8" s="295" t="s">
        <v>2265</v>
      </c>
      <c r="DH8" s="295" t="s">
        <v>2265</v>
      </c>
      <c r="DI8" s="295" t="s">
        <v>2265</v>
      </c>
      <c r="DJ8" s="295" t="s">
        <v>2265</v>
      </c>
      <c r="DK8" s="295" t="s">
        <v>2265</v>
      </c>
      <c r="DL8" s="295" t="s">
        <v>2265</v>
      </c>
      <c r="DM8" s="295" t="s">
        <v>2265</v>
      </c>
      <c r="DN8" s="295" t="s">
        <v>2265</v>
      </c>
      <c r="DO8" s="295" t="s">
        <v>2265</v>
      </c>
      <c r="DP8" s="295" t="s">
        <v>2265</v>
      </c>
      <c r="DQ8" s="295" t="s">
        <v>2265</v>
      </c>
      <c r="DR8" s="295" t="s">
        <v>2265</v>
      </c>
      <c r="DS8" s="295" t="s">
        <v>2265</v>
      </c>
      <c r="DT8" s="295" t="s">
        <v>2265</v>
      </c>
      <c r="DU8" s="295" t="s">
        <v>2265</v>
      </c>
      <c r="DV8" s="295">
        <v>2432.0</v>
      </c>
      <c r="DW8" s="295" t="s">
        <v>2265</v>
      </c>
      <c r="DX8" s="295" t="s">
        <v>2265</v>
      </c>
      <c r="DY8" s="295">
        <v>1537.0</v>
      </c>
      <c r="DZ8" s="295" t="s">
        <v>2265</v>
      </c>
      <c r="EA8" s="295" t="s">
        <v>2265</v>
      </c>
      <c r="EB8" s="295" t="s">
        <v>2265</v>
      </c>
      <c r="EC8" s="295" t="s">
        <v>2265</v>
      </c>
      <c r="ED8" s="295" t="s">
        <v>2265</v>
      </c>
      <c r="EE8" s="295" t="s">
        <v>2265</v>
      </c>
      <c r="EF8" s="295" t="s">
        <v>2265</v>
      </c>
      <c r="EG8" s="295" t="s">
        <v>2265</v>
      </c>
      <c r="EH8" s="295" t="s">
        <v>2265</v>
      </c>
      <c r="EI8" s="295" t="s">
        <v>2265</v>
      </c>
      <c r="EJ8" s="295" t="s">
        <v>2265</v>
      </c>
      <c r="EK8" s="295" t="s">
        <v>2265</v>
      </c>
      <c r="EL8" s="295" t="s">
        <v>2265</v>
      </c>
      <c r="EM8" s="295" t="s">
        <v>2265</v>
      </c>
      <c r="EN8" s="295" t="s">
        <v>2265</v>
      </c>
      <c r="EO8" s="295" t="s">
        <v>2265</v>
      </c>
      <c r="EP8" s="295" t="s">
        <v>2265</v>
      </c>
      <c r="EQ8" s="295" t="s">
        <v>2265</v>
      </c>
      <c r="ER8" s="295" t="s">
        <v>2265</v>
      </c>
      <c r="ES8" s="295" t="s">
        <v>2265</v>
      </c>
      <c r="ET8" s="295" t="s">
        <v>2265</v>
      </c>
      <c r="EU8" s="295" t="s">
        <v>2265</v>
      </c>
      <c r="EV8" s="295" t="s">
        <v>2265</v>
      </c>
      <c r="EW8" s="295" t="s">
        <v>2265</v>
      </c>
      <c r="EX8" s="295">
        <v>4845.0</v>
      </c>
      <c r="EY8" s="295">
        <v>22.0</v>
      </c>
      <c r="EZ8" s="295" t="s">
        <v>2265</v>
      </c>
      <c r="FA8" s="295" t="s">
        <v>2265</v>
      </c>
      <c r="FB8" s="295" t="s">
        <v>2265</v>
      </c>
      <c r="FC8" s="295" t="s">
        <v>2265</v>
      </c>
      <c r="FD8" s="295" t="s">
        <v>2265</v>
      </c>
      <c r="FE8" s="295" t="s">
        <v>2265</v>
      </c>
      <c r="FF8" s="295" t="s">
        <v>2265</v>
      </c>
      <c r="FG8" s="295" t="s">
        <v>2265</v>
      </c>
      <c r="FH8" s="295" t="s">
        <v>2265</v>
      </c>
      <c r="FI8" s="295" t="s">
        <v>2265</v>
      </c>
      <c r="FJ8" s="295" t="s">
        <v>2265</v>
      </c>
      <c r="FK8" s="295" t="s">
        <v>2265</v>
      </c>
      <c r="FL8" s="295" t="s">
        <v>2265</v>
      </c>
      <c r="FM8" s="295" t="s">
        <v>2265</v>
      </c>
      <c r="FN8" s="295" t="s">
        <v>2265</v>
      </c>
      <c r="FO8" s="295" t="s">
        <v>2265</v>
      </c>
      <c r="FP8" s="295" t="s">
        <v>2265</v>
      </c>
      <c r="FQ8" s="295" t="s">
        <v>2265</v>
      </c>
      <c r="FR8" s="295" t="s">
        <v>2265</v>
      </c>
      <c r="FS8" s="295" t="s">
        <v>2265</v>
      </c>
      <c r="FT8" s="295" t="s">
        <v>2265</v>
      </c>
      <c r="FU8" s="295" t="s">
        <v>2265</v>
      </c>
      <c r="FV8" s="295" t="s">
        <v>2265</v>
      </c>
      <c r="FW8" s="295" t="s">
        <v>2265</v>
      </c>
    </row>
    <row r="9">
      <c r="A9" s="297" t="s">
        <v>702</v>
      </c>
      <c r="B9" s="295" t="s">
        <v>2261</v>
      </c>
      <c r="C9" s="295">
        <v>4.0</v>
      </c>
      <c r="D9" s="295" t="s">
        <v>2262</v>
      </c>
      <c r="E9" s="295" t="s">
        <v>2273</v>
      </c>
      <c r="F9" s="295" t="s">
        <v>2264</v>
      </c>
      <c r="G9" s="295">
        <v>1300.0</v>
      </c>
      <c r="H9" s="295">
        <v>-31.0</v>
      </c>
      <c r="I9" s="295">
        <v>3.5</v>
      </c>
      <c r="J9" s="295">
        <v>5.0</v>
      </c>
      <c r="K9" s="295" t="s">
        <v>2265</v>
      </c>
      <c r="L9" s="295" t="s">
        <v>2265</v>
      </c>
      <c r="M9" s="295">
        <v>34.74</v>
      </c>
      <c r="N9" s="295">
        <v>0.0</v>
      </c>
      <c r="O9" s="295">
        <v>5.0</v>
      </c>
      <c r="P9" s="295">
        <v>0.0</v>
      </c>
      <c r="Q9" s="295">
        <v>0.0</v>
      </c>
      <c r="R9" s="295" t="s">
        <v>2265</v>
      </c>
      <c r="S9" s="295" t="s">
        <v>2265</v>
      </c>
      <c r="T9" s="295" t="s">
        <v>2265</v>
      </c>
      <c r="U9" s="295" t="s">
        <v>2265</v>
      </c>
      <c r="V9" s="295" t="s">
        <v>2265</v>
      </c>
      <c r="W9" s="295" t="s">
        <v>2265</v>
      </c>
      <c r="X9" s="295" t="s">
        <v>2265</v>
      </c>
      <c r="Y9" s="295" t="s">
        <v>2265</v>
      </c>
      <c r="Z9" s="295" t="s">
        <v>2265</v>
      </c>
      <c r="AA9" s="295" t="s">
        <v>2265</v>
      </c>
      <c r="AB9" s="295" t="s">
        <v>2265</v>
      </c>
      <c r="AC9" s="295" t="s">
        <v>2265</v>
      </c>
      <c r="AD9" s="295" t="s">
        <v>2265</v>
      </c>
      <c r="AE9" s="295" t="s">
        <v>2265</v>
      </c>
      <c r="AF9" s="295" t="s">
        <v>2265</v>
      </c>
      <c r="AG9" s="295" t="s">
        <v>2265</v>
      </c>
      <c r="AH9" s="295" t="s">
        <v>2265</v>
      </c>
      <c r="AI9" s="295" t="s">
        <v>2265</v>
      </c>
      <c r="AJ9" s="295" t="s">
        <v>2265</v>
      </c>
      <c r="AK9" s="295" t="s">
        <v>2265</v>
      </c>
      <c r="AL9" s="295" t="s">
        <v>2265</v>
      </c>
      <c r="AM9" s="295" t="s">
        <v>2265</v>
      </c>
      <c r="AN9" s="295" t="s">
        <v>2265</v>
      </c>
      <c r="AO9" s="295" t="s">
        <v>2265</v>
      </c>
      <c r="AP9" s="295" t="s">
        <v>2265</v>
      </c>
      <c r="AQ9" s="295" t="s">
        <v>2265</v>
      </c>
      <c r="AR9" s="295" t="s">
        <v>2265</v>
      </c>
      <c r="AS9" s="295" t="s">
        <v>2265</v>
      </c>
      <c r="AT9" s="295" t="s">
        <v>2265</v>
      </c>
      <c r="AU9" s="295" t="s">
        <v>2265</v>
      </c>
      <c r="AV9" s="295" t="s">
        <v>2265</v>
      </c>
      <c r="AW9" s="295" t="s">
        <v>2265</v>
      </c>
      <c r="AX9" s="295" t="s">
        <v>2265</v>
      </c>
      <c r="AY9" s="295" t="s">
        <v>2265</v>
      </c>
      <c r="AZ9" s="295" t="s">
        <v>2265</v>
      </c>
      <c r="BA9" s="295" t="s">
        <v>2265</v>
      </c>
      <c r="BB9" s="295" t="s">
        <v>2265</v>
      </c>
      <c r="BC9" s="295" t="s">
        <v>2265</v>
      </c>
      <c r="BD9" s="295" t="s">
        <v>2265</v>
      </c>
      <c r="BE9" s="295" t="s">
        <v>2265</v>
      </c>
      <c r="BF9" s="295" t="s">
        <v>2265</v>
      </c>
      <c r="BG9" s="295" t="s">
        <v>2265</v>
      </c>
      <c r="BH9" s="295" t="s">
        <v>2265</v>
      </c>
      <c r="BI9" s="295" t="s">
        <v>2265</v>
      </c>
      <c r="BJ9" s="295" t="s">
        <v>2265</v>
      </c>
      <c r="BK9" s="295" t="s">
        <v>2265</v>
      </c>
      <c r="BL9" s="295" t="s">
        <v>2265</v>
      </c>
      <c r="BM9" s="295" t="s">
        <v>2265</v>
      </c>
      <c r="BN9" s="295" t="s">
        <v>2265</v>
      </c>
      <c r="BO9" s="295" t="s">
        <v>2265</v>
      </c>
      <c r="BP9" s="295" t="s">
        <v>2265</v>
      </c>
      <c r="BQ9" s="295" t="s">
        <v>2265</v>
      </c>
      <c r="BR9" s="295" t="s">
        <v>2265</v>
      </c>
      <c r="BS9" s="295" t="s">
        <v>2265</v>
      </c>
      <c r="BT9" s="295" t="s">
        <v>2265</v>
      </c>
      <c r="BU9" s="295" t="s">
        <v>2265</v>
      </c>
      <c r="BV9" s="295" t="s">
        <v>2265</v>
      </c>
      <c r="BW9" s="295" t="s">
        <v>2265</v>
      </c>
      <c r="BX9" s="295" t="s">
        <v>2265</v>
      </c>
      <c r="BY9" s="295" t="s">
        <v>2265</v>
      </c>
      <c r="BZ9" s="295" t="s">
        <v>2265</v>
      </c>
      <c r="CA9" s="295" t="s">
        <v>2265</v>
      </c>
      <c r="CB9" s="295" t="s">
        <v>2265</v>
      </c>
      <c r="CC9" s="295" t="s">
        <v>2265</v>
      </c>
      <c r="CD9" s="295" t="s">
        <v>2265</v>
      </c>
      <c r="CE9" s="295" t="s">
        <v>2265</v>
      </c>
      <c r="CF9" s="295" t="s">
        <v>2265</v>
      </c>
      <c r="CG9" s="295" t="s">
        <v>2265</v>
      </c>
      <c r="CH9" s="295" t="s">
        <v>2265</v>
      </c>
      <c r="CI9" s="295" t="s">
        <v>2265</v>
      </c>
      <c r="CJ9" s="295" t="s">
        <v>2265</v>
      </c>
      <c r="CK9" s="295" t="s">
        <v>2265</v>
      </c>
      <c r="CL9" s="295" t="s">
        <v>2265</v>
      </c>
      <c r="CM9" s="295" t="s">
        <v>2265</v>
      </c>
      <c r="CN9" s="295" t="s">
        <v>2265</v>
      </c>
      <c r="CO9" s="295" t="s">
        <v>2265</v>
      </c>
      <c r="CP9" s="295" t="s">
        <v>2265</v>
      </c>
      <c r="CQ9" s="295" t="s">
        <v>2265</v>
      </c>
      <c r="CR9" s="295" t="s">
        <v>2265</v>
      </c>
      <c r="CS9" s="295" t="s">
        <v>2265</v>
      </c>
      <c r="CT9" s="295" t="s">
        <v>2265</v>
      </c>
      <c r="CU9" s="295" t="s">
        <v>2265</v>
      </c>
      <c r="CV9" s="295" t="s">
        <v>2265</v>
      </c>
      <c r="CW9" s="295" t="s">
        <v>2265</v>
      </c>
      <c r="CX9" s="295" t="s">
        <v>2265</v>
      </c>
      <c r="CY9" s="295" t="s">
        <v>2265</v>
      </c>
      <c r="CZ9" s="295" t="s">
        <v>2265</v>
      </c>
      <c r="DA9" s="295" t="s">
        <v>2265</v>
      </c>
      <c r="DB9" s="295" t="s">
        <v>2265</v>
      </c>
      <c r="DC9" s="295" t="s">
        <v>2265</v>
      </c>
      <c r="DD9" s="295" t="s">
        <v>2265</v>
      </c>
      <c r="DE9" s="295">
        <v>1.0</v>
      </c>
      <c r="DF9" s="295" t="s">
        <v>2265</v>
      </c>
      <c r="DG9" s="295" t="s">
        <v>2265</v>
      </c>
      <c r="DH9" s="295" t="s">
        <v>2265</v>
      </c>
      <c r="DI9" s="295" t="s">
        <v>2265</v>
      </c>
      <c r="DJ9" s="295" t="s">
        <v>2265</v>
      </c>
      <c r="DK9" s="295" t="s">
        <v>2265</v>
      </c>
      <c r="DL9" s="295" t="s">
        <v>2265</v>
      </c>
      <c r="DM9" s="295" t="s">
        <v>2265</v>
      </c>
      <c r="DN9" s="295" t="s">
        <v>2265</v>
      </c>
      <c r="DO9" s="295" t="s">
        <v>2265</v>
      </c>
      <c r="DP9" s="295" t="s">
        <v>2265</v>
      </c>
      <c r="DQ9" s="295" t="s">
        <v>2265</v>
      </c>
      <c r="DR9" s="295" t="s">
        <v>2265</v>
      </c>
      <c r="DS9" s="295" t="s">
        <v>2265</v>
      </c>
      <c r="DT9" s="295" t="s">
        <v>2265</v>
      </c>
      <c r="DU9" s="295" t="s">
        <v>2265</v>
      </c>
      <c r="DV9" s="295">
        <v>747.0</v>
      </c>
      <c r="DW9" s="295" t="s">
        <v>2265</v>
      </c>
      <c r="DX9" s="295" t="s">
        <v>2265</v>
      </c>
      <c r="DY9" s="295">
        <v>224.0</v>
      </c>
      <c r="DZ9" s="295" t="s">
        <v>2265</v>
      </c>
      <c r="EA9" s="295" t="s">
        <v>2265</v>
      </c>
      <c r="EB9" s="295" t="s">
        <v>2265</v>
      </c>
      <c r="EC9" s="295" t="s">
        <v>2265</v>
      </c>
      <c r="ED9" s="295" t="s">
        <v>2265</v>
      </c>
      <c r="EE9" s="295" t="s">
        <v>2265</v>
      </c>
      <c r="EF9" s="295" t="s">
        <v>2265</v>
      </c>
      <c r="EG9" s="295" t="s">
        <v>2265</v>
      </c>
      <c r="EH9" s="295" t="s">
        <v>2265</v>
      </c>
      <c r="EI9" s="295" t="s">
        <v>2265</v>
      </c>
      <c r="EJ9" s="295" t="s">
        <v>2265</v>
      </c>
      <c r="EK9" s="295" t="s">
        <v>2265</v>
      </c>
      <c r="EL9" s="295" t="s">
        <v>2265</v>
      </c>
      <c r="EM9" s="295" t="s">
        <v>2265</v>
      </c>
      <c r="EN9" s="295" t="s">
        <v>2265</v>
      </c>
      <c r="EO9" s="295" t="s">
        <v>2265</v>
      </c>
      <c r="EP9" s="295" t="s">
        <v>2265</v>
      </c>
      <c r="EQ9" s="295" t="s">
        <v>2265</v>
      </c>
      <c r="ER9" s="295" t="s">
        <v>2265</v>
      </c>
      <c r="ES9" s="295" t="s">
        <v>2265</v>
      </c>
      <c r="ET9" s="295" t="s">
        <v>2265</v>
      </c>
      <c r="EU9" s="295" t="s">
        <v>2265</v>
      </c>
      <c r="EV9" s="295" t="s">
        <v>2265</v>
      </c>
      <c r="EW9" s="295">
        <v>1128.0</v>
      </c>
      <c r="EX9" s="295">
        <v>31.0</v>
      </c>
      <c r="EY9" s="295">
        <v>19.0</v>
      </c>
      <c r="EZ9" s="295" t="s">
        <v>2265</v>
      </c>
      <c r="FA9" s="295" t="s">
        <v>2265</v>
      </c>
      <c r="FB9" s="295" t="s">
        <v>2265</v>
      </c>
      <c r="FC9" s="295" t="s">
        <v>2265</v>
      </c>
      <c r="FD9" s="295" t="s">
        <v>2265</v>
      </c>
      <c r="FE9" s="295" t="s">
        <v>2265</v>
      </c>
      <c r="FF9" s="295" t="s">
        <v>2265</v>
      </c>
      <c r="FG9" s="295" t="s">
        <v>2265</v>
      </c>
      <c r="FH9" s="295" t="s">
        <v>2265</v>
      </c>
      <c r="FI9" s="295" t="s">
        <v>2265</v>
      </c>
      <c r="FJ9" s="295" t="s">
        <v>2265</v>
      </c>
      <c r="FK9" s="295" t="s">
        <v>2265</v>
      </c>
      <c r="FL9" s="295" t="s">
        <v>2265</v>
      </c>
      <c r="FM9" s="295" t="s">
        <v>2265</v>
      </c>
      <c r="FN9" s="295" t="s">
        <v>2265</v>
      </c>
      <c r="FO9" s="295" t="s">
        <v>2265</v>
      </c>
      <c r="FP9" s="295" t="s">
        <v>2265</v>
      </c>
      <c r="FQ9" s="295" t="s">
        <v>2265</v>
      </c>
      <c r="FR9" s="295" t="s">
        <v>2265</v>
      </c>
      <c r="FS9" s="295" t="s">
        <v>2265</v>
      </c>
      <c r="FT9" s="295" t="s">
        <v>2265</v>
      </c>
      <c r="FU9" s="295" t="s">
        <v>2265</v>
      </c>
      <c r="FV9" s="295" t="s">
        <v>2265</v>
      </c>
      <c r="FW9" s="295" t="s">
        <v>2265</v>
      </c>
    </row>
    <row r="10">
      <c r="A10" s="297" t="s">
        <v>224</v>
      </c>
      <c r="B10" s="295" t="s">
        <v>2261</v>
      </c>
      <c r="C10" s="295">
        <v>5.0</v>
      </c>
      <c r="D10" s="295" t="s">
        <v>2262</v>
      </c>
      <c r="E10" s="295" t="s">
        <v>2274</v>
      </c>
      <c r="F10" s="295" t="s">
        <v>2267</v>
      </c>
      <c r="G10" s="295">
        <v>2300.0</v>
      </c>
      <c r="H10" s="295">
        <v>-26.0</v>
      </c>
      <c r="I10" s="295">
        <v>3.8</v>
      </c>
      <c r="J10" s="295">
        <v>26.0</v>
      </c>
      <c r="K10" s="295">
        <v>1.0</v>
      </c>
      <c r="L10" s="295">
        <v>3.95</v>
      </c>
      <c r="M10" s="295">
        <v>3.19</v>
      </c>
      <c r="N10" s="295">
        <v>21.0</v>
      </c>
      <c r="O10" s="295">
        <v>13.0</v>
      </c>
      <c r="P10" s="295">
        <v>4.0</v>
      </c>
      <c r="Q10" s="295">
        <v>2.0</v>
      </c>
      <c r="R10" s="295">
        <v>2.0</v>
      </c>
      <c r="S10" s="295" t="s">
        <v>2265</v>
      </c>
      <c r="T10" s="295" t="s">
        <v>2265</v>
      </c>
      <c r="U10" s="295" t="s">
        <v>2265</v>
      </c>
      <c r="V10" s="295">
        <v>63.0</v>
      </c>
      <c r="W10" s="295" t="s">
        <v>2265</v>
      </c>
      <c r="X10" s="295" t="s">
        <v>2265</v>
      </c>
      <c r="Y10" s="295" t="s">
        <v>2265</v>
      </c>
      <c r="Z10" s="295" t="s">
        <v>2265</v>
      </c>
      <c r="AA10" s="295" t="s">
        <v>2265</v>
      </c>
      <c r="AB10" s="295" t="s">
        <v>2265</v>
      </c>
      <c r="AC10" s="295" t="s">
        <v>2265</v>
      </c>
      <c r="AD10" s="295" t="s">
        <v>2265</v>
      </c>
      <c r="AE10" s="295" t="s">
        <v>2265</v>
      </c>
      <c r="AF10" s="295" t="s">
        <v>2265</v>
      </c>
      <c r="AG10" s="295" t="s">
        <v>2265</v>
      </c>
      <c r="AH10" s="295" t="s">
        <v>2265</v>
      </c>
      <c r="AI10" s="295" t="s">
        <v>2265</v>
      </c>
      <c r="AJ10" s="295" t="s">
        <v>2265</v>
      </c>
      <c r="AK10" s="295" t="s">
        <v>2265</v>
      </c>
      <c r="AL10" s="295" t="s">
        <v>2265</v>
      </c>
      <c r="AM10" s="295" t="s">
        <v>2265</v>
      </c>
      <c r="AN10" s="295" t="s">
        <v>2265</v>
      </c>
      <c r="AO10" s="295" t="s">
        <v>2265</v>
      </c>
      <c r="AP10" s="295" t="s">
        <v>2265</v>
      </c>
      <c r="AQ10" s="295" t="s">
        <v>2265</v>
      </c>
      <c r="AR10" s="295" t="s">
        <v>2265</v>
      </c>
      <c r="AS10" s="295" t="s">
        <v>2265</v>
      </c>
      <c r="AT10" s="295" t="s">
        <v>2265</v>
      </c>
      <c r="AU10" s="295" t="s">
        <v>2265</v>
      </c>
      <c r="AV10" s="295" t="s">
        <v>2265</v>
      </c>
      <c r="AW10" s="295" t="s">
        <v>2265</v>
      </c>
      <c r="AX10" s="295" t="s">
        <v>2265</v>
      </c>
      <c r="AY10" s="295" t="s">
        <v>2265</v>
      </c>
      <c r="AZ10" s="295" t="s">
        <v>2265</v>
      </c>
      <c r="BA10" s="295" t="s">
        <v>2265</v>
      </c>
      <c r="BB10" s="295" t="s">
        <v>2265</v>
      </c>
      <c r="BC10" s="295" t="s">
        <v>2265</v>
      </c>
      <c r="BD10" s="295" t="s">
        <v>2265</v>
      </c>
      <c r="BE10" s="295" t="s">
        <v>2265</v>
      </c>
      <c r="BF10" s="295" t="s">
        <v>2265</v>
      </c>
      <c r="BG10" s="295" t="s">
        <v>2265</v>
      </c>
      <c r="BH10" s="295" t="s">
        <v>2265</v>
      </c>
      <c r="BI10" s="295" t="s">
        <v>2265</v>
      </c>
      <c r="BJ10" s="295" t="s">
        <v>2265</v>
      </c>
      <c r="BK10" s="295" t="s">
        <v>2265</v>
      </c>
      <c r="BL10" s="295" t="s">
        <v>2265</v>
      </c>
      <c r="BM10" s="295">
        <v>3.0</v>
      </c>
      <c r="BN10" s="295" t="s">
        <v>2265</v>
      </c>
      <c r="BO10" s="295" t="s">
        <v>2265</v>
      </c>
      <c r="BP10" s="295" t="s">
        <v>2265</v>
      </c>
      <c r="BQ10" s="295" t="s">
        <v>2265</v>
      </c>
      <c r="BR10" s="295" t="s">
        <v>2265</v>
      </c>
      <c r="BS10" s="295" t="s">
        <v>2265</v>
      </c>
      <c r="BT10" s="295" t="s">
        <v>2265</v>
      </c>
      <c r="BU10" s="295" t="s">
        <v>2265</v>
      </c>
      <c r="BV10" s="295" t="s">
        <v>2265</v>
      </c>
      <c r="BW10" s="295" t="s">
        <v>2265</v>
      </c>
      <c r="BX10" s="295">
        <v>2.0</v>
      </c>
      <c r="BY10" s="295" t="s">
        <v>2265</v>
      </c>
      <c r="BZ10" s="295">
        <v>289.0</v>
      </c>
      <c r="CA10" s="295" t="s">
        <v>2265</v>
      </c>
      <c r="CB10" s="295" t="s">
        <v>2265</v>
      </c>
      <c r="CC10" s="295" t="s">
        <v>2265</v>
      </c>
      <c r="CD10" s="295" t="s">
        <v>2265</v>
      </c>
      <c r="CE10" s="295" t="s">
        <v>2265</v>
      </c>
      <c r="CF10" s="295" t="s">
        <v>2265</v>
      </c>
      <c r="CG10" s="295" t="s">
        <v>2265</v>
      </c>
      <c r="CH10" s="295" t="s">
        <v>2265</v>
      </c>
      <c r="CI10" s="295">
        <v>1.0</v>
      </c>
      <c r="CJ10" s="295">
        <v>2.0</v>
      </c>
      <c r="CK10" s="295" t="s">
        <v>2265</v>
      </c>
      <c r="CL10" s="295" t="s">
        <v>2265</v>
      </c>
      <c r="CM10" s="295" t="s">
        <v>2265</v>
      </c>
      <c r="CN10" s="295">
        <v>115.0</v>
      </c>
      <c r="CO10" s="295" t="s">
        <v>2265</v>
      </c>
      <c r="CP10" s="295" t="s">
        <v>2265</v>
      </c>
      <c r="CQ10" s="295">
        <v>22.0</v>
      </c>
      <c r="CR10" s="295">
        <v>1.0</v>
      </c>
      <c r="CS10" s="295">
        <v>2.0</v>
      </c>
      <c r="CT10" s="295">
        <v>31.0</v>
      </c>
      <c r="CU10" s="295" t="s">
        <v>2265</v>
      </c>
      <c r="CV10" s="295" t="s">
        <v>2265</v>
      </c>
      <c r="CW10" s="295">
        <v>6.0</v>
      </c>
      <c r="CX10" s="295" t="s">
        <v>2265</v>
      </c>
      <c r="CY10" s="295" t="s">
        <v>2265</v>
      </c>
      <c r="CZ10" s="295" t="s">
        <v>2265</v>
      </c>
      <c r="DA10" s="295" t="s">
        <v>2265</v>
      </c>
      <c r="DB10" s="295" t="s">
        <v>2265</v>
      </c>
      <c r="DC10" s="295" t="s">
        <v>2265</v>
      </c>
      <c r="DD10" s="295">
        <v>11.0</v>
      </c>
      <c r="DE10" s="295" t="s">
        <v>2265</v>
      </c>
      <c r="DF10" s="295">
        <v>4.0</v>
      </c>
      <c r="DG10" s="295" t="s">
        <v>2265</v>
      </c>
      <c r="DH10" s="295">
        <v>2.0</v>
      </c>
      <c r="DI10" s="295">
        <v>128.0</v>
      </c>
      <c r="DJ10" s="295" t="s">
        <v>2265</v>
      </c>
      <c r="DK10" s="295">
        <v>24.0</v>
      </c>
      <c r="DL10" s="295" t="s">
        <v>2265</v>
      </c>
      <c r="DM10" s="295" t="s">
        <v>2265</v>
      </c>
      <c r="DN10" s="295">
        <v>1.0</v>
      </c>
      <c r="DO10" s="295">
        <v>1.0</v>
      </c>
      <c r="DP10" s="295" t="s">
        <v>2265</v>
      </c>
      <c r="DQ10" s="295" t="s">
        <v>2265</v>
      </c>
      <c r="DR10" s="295" t="s">
        <v>2265</v>
      </c>
      <c r="DS10" s="295" t="s">
        <v>2265</v>
      </c>
      <c r="DT10" s="295" t="s">
        <v>2265</v>
      </c>
      <c r="DU10" s="295" t="s">
        <v>2265</v>
      </c>
      <c r="DV10" s="295">
        <v>50.0</v>
      </c>
      <c r="DW10" s="295" t="s">
        <v>2265</v>
      </c>
      <c r="DX10" s="295" t="s">
        <v>2265</v>
      </c>
      <c r="DY10" s="295">
        <v>53.0</v>
      </c>
      <c r="DZ10" s="295" t="s">
        <v>2265</v>
      </c>
      <c r="EA10" s="295">
        <v>2.0</v>
      </c>
      <c r="EB10" s="295" t="s">
        <v>2265</v>
      </c>
      <c r="EC10" s="295" t="s">
        <v>2265</v>
      </c>
      <c r="ED10" s="295" t="s">
        <v>2265</v>
      </c>
      <c r="EE10" s="295" t="s">
        <v>2265</v>
      </c>
      <c r="EF10" s="295" t="s">
        <v>2265</v>
      </c>
      <c r="EG10" s="295" t="s">
        <v>2265</v>
      </c>
      <c r="EH10" s="295" t="s">
        <v>2265</v>
      </c>
      <c r="EI10" s="295" t="s">
        <v>2265</v>
      </c>
      <c r="EJ10" s="295" t="s">
        <v>2265</v>
      </c>
      <c r="EK10" s="295">
        <v>2.0</v>
      </c>
      <c r="EL10" s="295" t="s">
        <v>2265</v>
      </c>
      <c r="EM10" s="295">
        <v>1.0</v>
      </c>
      <c r="EN10" s="295" t="s">
        <v>2265</v>
      </c>
      <c r="EO10" s="295">
        <v>1.0</v>
      </c>
      <c r="EP10" s="295" t="s">
        <v>2265</v>
      </c>
      <c r="EQ10" s="295" t="s">
        <v>2265</v>
      </c>
      <c r="ER10" s="295" t="s">
        <v>2265</v>
      </c>
      <c r="ES10" s="295">
        <v>638.0</v>
      </c>
      <c r="ET10" s="295" t="s">
        <v>2265</v>
      </c>
      <c r="EU10" s="295" t="s">
        <v>2265</v>
      </c>
      <c r="EV10" s="295">
        <v>3.0</v>
      </c>
      <c r="EW10" s="295">
        <v>3.0</v>
      </c>
      <c r="EX10" s="295">
        <v>59.0</v>
      </c>
      <c r="EY10" s="295">
        <v>65.0</v>
      </c>
      <c r="EZ10" s="295" t="s">
        <v>2265</v>
      </c>
      <c r="FA10" s="295" t="s">
        <v>2265</v>
      </c>
      <c r="FB10" s="295" t="s">
        <v>2265</v>
      </c>
      <c r="FC10" s="295" t="s">
        <v>2265</v>
      </c>
      <c r="FD10" s="295" t="s">
        <v>2265</v>
      </c>
      <c r="FE10" s="295" t="s">
        <v>2265</v>
      </c>
      <c r="FF10" s="295" t="s">
        <v>2265</v>
      </c>
      <c r="FG10" s="295">
        <v>2.0</v>
      </c>
      <c r="FH10" s="295">
        <v>1.0</v>
      </c>
      <c r="FI10" s="295" t="s">
        <v>2265</v>
      </c>
      <c r="FJ10" s="295" t="s">
        <v>2265</v>
      </c>
      <c r="FK10" s="295" t="s">
        <v>2265</v>
      </c>
      <c r="FL10" s="295" t="s">
        <v>2265</v>
      </c>
      <c r="FM10" s="295" t="s">
        <v>2265</v>
      </c>
      <c r="FN10" s="295" t="s">
        <v>2265</v>
      </c>
      <c r="FO10" s="295" t="s">
        <v>2265</v>
      </c>
      <c r="FP10" s="295" t="s">
        <v>2265</v>
      </c>
      <c r="FQ10" s="295" t="s">
        <v>2265</v>
      </c>
      <c r="FR10" s="295" t="s">
        <v>2265</v>
      </c>
      <c r="FS10" s="295" t="s">
        <v>2265</v>
      </c>
      <c r="FT10" s="295">
        <v>233.0</v>
      </c>
      <c r="FU10" s="295" t="s">
        <v>2265</v>
      </c>
      <c r="FV10" s="295" t="s">
        <v>2265</v>
      </c>
      <c r="FW10" s="295" t="s">
        <v>2265</v>
      </c>
    </row>
    <row r="11">
      <c r="A11" s="297" t="s">
        <v>696</v>
      </c>
      <c r="B11" s="295" t="s">
        <v>2261</v>
      </c>
      <c r="C11" s="295">
        <v>2.0</v>
      </c>
      <c r="D11" s="295" t="s">
        <v>2262</v>
      </c>
      <c r="E11" s="295" t="s">
        <v>2275</v>
      </c>
      <c r="F11" s="295" t="s">
        <v>2264</v>
      </c>
      <c r="G11" s="295">
        <v>950.0</v>
      </c>
      <c r="H11" s="295">
        <v>-29.0</v>
      </c>
      <c r="I11" s="295">
        <v>3.3</v>
      </c>
      <c r="J11" s="295">
        <v>6.0</v>
      </c>
      <c r="K11" s="295" t="s">
        <v>2265</v>
      </c>
      <c r="L11" s="295" t="s">
        <v>2265</v>
      </c>
      <c r="M11" s="295" t="s">
        <v>2265</v>
      </c>
      <c r="N11" s="295">
        <v>50.0</v>
      </c>
      <c r="O11" s="295">
        <v>1.0</v>
      </c>
      <c r="P11" s="295">
        <v>1.0</v>
      </c>
      <c r="Q11" s="295">
        <v>0.0</v>
      </c>
      <c r="R11" s="295" t="s">
        <v>2265</v>
      </c>
      <c r="S11" s="295" t="s">
        <v>2265</v>
      </c>
      <c r="T11" s="295" t="s">
        <v>2265</v>
      </c>
      <c r="U11" s="295" t="s">
        <v>2265</v>
      </c>
      <c r="V11" s="295" t="s">
        <v>2265</v>
      </c>
      <c r="W11" s="295" t="s">
        <v>2265</v>
      </c>
      <c r="X11" s="295" t="s">
        <v>2265</v>
      </c>
      <c r="Y11" s="295" t="s">
        <v>2265</v>
      </c>
      <c r="Z11" s="295" t="s">
        <v>2265</v>
      </c>
      <c r="AA11" s="295" t="s">
        <v>2265</v>
      </c>
      <c r="AB11" s="295" t="s">
        <v>2265</v>
      </c>
      <c r="AC11" s="295" t="s">
        <v>2265</v>
      </c>
      <c r="AD11" s="295" t="s">
        <v>2265</v>
      </c>
      <c r="AE11" s="295" t="s">
        <v>2265</v>
      </c>
      <c r="AF11" s="295" t="s">
        <v>2265</v>
      </c>
      <c r="AG11" s="295" t="s">
        <v>2265</v>
      </c>
      <c r="AH11" s="295" t="s">
        <v>2265</v>
      </c>
      <c r="AI11" s="295" t="s">
        <v>2265</v>
      </c>
      <c r="AJ11" s="295" t="s">
        <v>2265</v>
      </c>
      <c r="AK11" s="295" t="s">
        <v>2265</v>
      </c>
      <c r="AL11" s="295" t="s">
        <v>2265</v>
      </c>
      <c r="AM11" s="295" t="s">
        <v>2265</v>
      </c>
      <c r="AN11" s="295" t="s">
        <v>2265</v>
      </c>
      <c r="AO11" s="295" t="s">
        <v>2265</v>
      </c>
      <c r="AP11" s="295" t="s">
        <v>2265</v>
      </c>
      <c r="AQ11" s="295" t="s">
        <v>2265</v>
      </c>
      <c r="AR11" s="295" t="s">
        <v>2265</v>
      </c>
      <c r="AS11" s="295" t="s">
        <v>2265</v>
      </c>
      <c r="AT11" s="295" t="s">
        <v>2265</v>
      </c>
      <c r="AU11" s="295" t="s">
        <v>2265</v>
      </c>
      <c r="AV11" s="295" t="s">
        <v>2265</v>
      </c>
      <c r="AW11" s="295" t="s">
        <v>2265</v>
      </c>
      <c r="AX11" s="295" t="s">
        <v>2265</v>
      </c>
      <c r="AY11" s="295" t="s">
        <v>2265</v>
      </c>
      <c r="AZ11" s="295" t="s">
        <v>2265</v>
      </c>
      <c r="BA11" s="295" t="s">
        <v>2265</v>
      </c>
      <c r="BB11" s="295" t="s">
        <v>2265</v>
      </c>
      <c r="BC11" s="295" t="s">
        <v>2265</v>
      </c>
      <c r="BD11" s="295" t="s">
        <v>2265</v>
      </c>
      <c r="BE11" s="295" t="s">
        <v>2265</v>
      </c>
      <c r="BF11" s="295" t="s">
        <v>2265</v>
      </c>
      <c r="BG11" s="295" t="s">
        <v>2265</v>
      </c>
      <c r="BH11" s="295" t="s">
        <v>2265</v>
      </c>
      <c r="BI11" s="295" t="s">
        <v>2265</v>
      </c>
      <c r="BJ11" s="295" t="s">
        <v>2265</v>
      </c>
      <c r="BK11" s="295" t="s">
        <v>2265</v>
      </c>
      <c r="BL11" s="295" t="s">
        <v>2265</v>
      </c>
      <c r="BM11" s="295" t="s">
        <v>2265</v>
      </c>
      <c r="BN11" s="295" t="s">
        <v>2265</v>
      </c>
      <c r="BO11" s="295" t="s">
        <v>2265</v>
      </c>
      <c r="BP11" s="295" t="s">
        <v>2265</v>
      </c>
      <c r="BQ11" s="295" t="s">
        <v>2265</v>
      </c>
      <c r="BR11" s="295" t="s">
        <v>2265</v>
      </c>
      <c r="BS11" s="295">
        <v>9.0</v>
      </c>
      <c r="BT11" s="295" t="s">
        <v>2265</v>
      </c>
      <c r="BU11" s="295" t="s">
        <v>2265</v>
      </c>
      <c r="BV11" s="295" t="s">
        <v>2265</v>
      </c>
      <c r="BW11" s="295" t="s">
        <v>2265</v>
      </c>
      <c r="BX11" s="295" t="s">
        <v>2265</v>
      </c>
      <c r="BY11" s="295" t="s">
        <v>2265</v>
      </c>
      <c r="BZ11" s="295" t="s">
        <v>2265</v>
      </c>
      <c r="CA11" s="295" t="s">
        <v>2265</v>
      </c>
      <c r="CB11" s="295">
        <v>25.0</v>
      </c>
      <c r="CC11" s="295" t="s">
        <v>2265</v>
      </c>
      <c r="CD11" s="295" t="s">
        <v>2265</v>
      </c>
      <c r="CE11" s="295" t="s">
        <v>2265</v>
      </c>
      <c r="CF11" s="295" t="s">
        <v>2265</v>
      </c>
      <c r="CG11" s="295" t="s">
        <v>2265</v>
      </c>
      <c r="CH11" s="295" t="s">
        <v>2265</v>
      </c>
      <c r="CI11" s="295" t="s">
        <v>2265</v>
      </c>
      <c r="CJ11" s="295" t="s">
        <v>2265</v>
      </c>
      <c r="CK11" s="295" t="s">
        <v>2265</v>
      </c>
      <c r="CL11" s="295" t="s">
        <v>2265</v>
      </c>
      <c r="CM11" s="295" t="s">
        <v>2265</v>
      </c>
      <c r="CN11" s="295" t="s">
        <v>2265</v>
      </c>
      <c r="CO11" s="295" t="s">
        <v>2265</v>
      </c>
      <c r="CP11" s="295" t="s">
        <v>2265</v>
      </c>
      <c r="CQ11" s="295" t="s">
        <v>2265</v>
      </c>
      <c r="CR11" s="295" t="s">
        <v>2265</v>
      </c>
      <c r="CS11" s="295" t="s">
        <v>2265</v>
      </c>
      <c r="CT11" s="295" t="s">
        <v>2265</v>
      </c>
      <c r="CU11" s="295" t="s">
        <v>2265</v>
      </c>
      <c r="CV11" s="295" t="s">
        <v>2265</v>
      </c>
      <c r="CW11" s="295" t="s">
        <v>2265</v>
      </c>
      <c r="CX11" s="295" t="s">
        <v>2265</v>
      </c>
      <c r="CY11" s="295" t="s">
        <v>2265</v>
      </c>
      <c r="CZ11" s="295" t="s">
        <v>2265</v>
      </c>
      <c r="DA11" s="295" t="s">
        <v>2265</v>
      </c>
      <c r="DB11" s="295" t="s">
        <v>2265</v>
      </c>
      <c r="DC11" s="295" t="s">
        <v>2265</v>
      </c>
      <c r="DD11" s="295" t="s">
        <v>2265</v>
      </c>
      <c r="DE11" s="295">
        <v>1.0</v>
      </c>
      <c r="DF11" s="295" t="s">
        <v>2265</v>
      </c>
      <c r="DG11" s="295" t="s">
        <v>2265</v>
      </c>
      <c r="DH11" s="295" t="s">
        <v>2265</v>
      </c>
      <c r="DI11" s="295">
        <v>2.0</v>
      </c>
      <c r="DJ11" s="295" t="s">
        <v>2265</v>
      </c>
      <c r="DK11" s="295" t="s">
        <v>2265</v>
      </c>
      <c r="DL11" s="295" t="s">
        <v>2265</v>
      </c>
      <c r="DM11" s="295" t="s">
        <v>2265</v>
      </c>
      <c r="DN11" s="295" t="s">
        <v>2265</v>
      </c>
      <c r="DO11" s="295" t="s">
        <v>2265</v>
      </c>
      <c r="DP11" s="295" t="s">
        <v>2265</v>
      </c>
      <c r="DQ11" s="295" t="s">
        <v>2265</v>
      </c>
      <c r="DR11" s="295" t="s">
        <v>2265</v>
      </c>
      <c r="DS11" s="295" t="s">
        <v>2265</v>
      </c>
      <c r="DT11" s="295" t="s">
        <v>2265</v>
      </c>
      <c r="DU11" s="295" t="s">
        <v>2265</v>
      </c>
      <c r="DV11" s="295" t="s">
        <v>2265</v>
      </c>
      <c r="DW11" s="295" t="s">
        <v>2265</v>
      </c>
      <c r="DX11" s="295" t="s">
        <v>2265</v>
      </c>
      <c r="DY11" s="295" t="s">
        <v>2265</v>
      </c>
      <c r="DZ11" s="295" t="s">
        <v>2265</v>
      </c>
      <c r="EA11" s="295" t="s">
        <v>2265</v>
      </c>
      <c r="EB11" s="295" t="s">
        <v>2265</v>
      </c>
      <c r="EC11" s="295" t="s">
        <v>2265</v>
      </c>
      <c r="ED11" s="295" t="s">
        <v>2265</v>
      </c>
      <c r="EE11" s="295" t="s">
        <v>2265</v>
      </c>
      <c r="EF11" s="295" t="s">
        <v>2265</v>
      </c>
      <c r="EG11" s="295" t="s">
        <v>2265</v>
      </c>
      <c r="EH11" s="295" t="s">
        <v>2265</v>
      </c>
      <c r="EI11" s="295" t="s">
        <v>2265</v>
      </c>
      <c r="EJ11" s="295" t="s">
        <v>2265</v>
      </c>
      <c r="EK11" s="295" t="s">
        <v>2265</v>
      </c>
      <c r="EL11" s="295" t="s">
        <v>2265</v>
      </c>
      <c r="EM11" s="295" t="s">
        <v>2265</v>
      </c>
      <c r="EN11" s="295" t="s">
        <v>2265</v>
      </c>
      <c r="EO11" s="295" t="s">
        <v>2265</v>
      </c>
      <c r="EP11" s="295" t="s">
        <v>2265</v>
      </c>
      <c r="EQ11" s="295" t="s">
        <v>2265</v>
      </c>
      <c r="ER11" s="295">
        <v>11.0</v>
      </c>
      <c r="ES11" s="295" t="s">
        <v>2265</v>
      </c>
      <c r="ET11" s="295" t="s">
        <v>2265</v>
      </c>
      <c r="EU11" s="295" t="s">
        <v>2265</v>
      </c>
      <c r="EV11" s="295" t="s">
        <v>2265</v>
      </c>
      <c r="EW11" s="295">
        <v>13.0</v>
      </c>
      <c r="EX11" s="295" t="s">
        <v>2265</v>
      </c>
      <c r="EY11" s="295" t="s">
        <v>2265</v>
      </c>
      <c r="EZ11" s="295" t="s">
        <v>2265</v>
      </c>
      <c r="FA11" s="295" t="s">
        <v>2265</v>
      </c>
      <c r="FB11" s="295" t="s">
        <v>2265</v>
      </c>
      <c r="FC11" s="295" t="s">
        <v>2265</v>
      </c>
      <c r="FD11" s="295" t="s">
        <v>2265</v>
      </c>
      <c r="FE11" s="295" t="s">
        <v>2265</v>
      </c>
      <c r="FF11" s="295" t="s">
        <v>2265</v>
      </c>
      <c r="FG11" s="295">
        <v>1.0</v>
      </c>
      <c r="FH11" s="295" t="s">
        <v>2265</v>
      </c>
      <c r="FI11" s="295" t="s">
        <v>2265</v>
      </c>
      <c r="FJ11" s="295" t="s">
        <v>2265</v>
      </c>
      <c r="FK11" s="295" t="s">
        <v>2265</v>
      </c>
      <c r="FL11" s="295" t="s">
        <v>2265</v>
      </c>
      <c r="FM11" s="295" t="s">
        <v>2265</v>
      </c>
      <c r="FN11" s="295" t="s">
        <v>2265</v>
      </c>
      <c r="FO11" s="295" t="s">
        <v>2265</v>
      </c>
      <c r="FP11" s="295" t="s">
        <v>2265</v>
      </c>
      <c r="FQ11" s="295" t="s">
        <v>2265</v>
      </c>
      <c r="FR11" s="295" t="s">
        <v>2265</v>
      </c>
      <c r="FS11" s="295" t="s">
        <v>2265</v>
      </c>
      <c r="FT11" s="295" t="s">
        <v>2265</v>
      </c>
      <c r="FU11" s="295" t="s">
        <v>2265</v>
      </c>
      <c r="FV11" s="295" t="s">
        <v>2265</v>
      </c>
      <c r="FW11" s="295" t="s">
        <v>2265</v>
      </c>
    </row>
    <row r="12">
      <c r="A12" s="297" t="s">
        <v>249</v>
      </c>
      <c r="B12" s="295" t="s">
        <v>2261</v>
      </c>
      <c r="C12" s="295" t="s">
        <v>2276</v>
      </c>
      <c r="D12" s="295" t="s">
        <v>2262</v>
      </c>
      <c r="E12" s="295" t="s">
        <v>2277</v>
      </c>
      <c r="F12" s="295" t="s">
        <v>2267</v>
      </c>
      <c r="G12" s="295">
        <v>4050.0</v>
      </c>
      <c r="H12" s="295">
        <v>-26.0</v>
      </c>
      <c r="I12" s="295">
        <v>4.3</v>
      </c>
      <c r="J12" s="295">
        <v>17.0</v>
      </c>
      <c r="K12" s="295">
        <v>6.0</v>
      </c>
      <c r="L12" s="295">
        <v>1.64</v>
      </c>
      <c r="M12" s="295">
        <v>1.15</v>
      </c>
      <c r="N12" s="295">
        <v>46.0</v>
      </c>
      <c r="O12" s="295">
        <v>5.0</v>
      </c>
      <c r="P12" s="295">
        <v>6.0</v>
      </c>
      <c r="Q12" s="295">
        <v>2.0</v>
      </c>
      <c r="R12" s="295" t="s">
        <v>2265</v>
      </c>
      <c r="S12" s="295" t="s">
        <v>2265</v>
      </c>
      <c r="T12" s="295" t="s">
        <v>2265</v>
      </c>
      <c r="U12" s="295" t="s">
        <v>2265</v>
      </c>
      <c r="V12" s="295" t="s">
        <v>2265</v>
      </c>
      <c r="W12" s="295" t="s">
        <v>2265</v>
      </c>
      <c r="X12" s="295" t="s">
        <v>2265</v>
      </c>
      <c r="Y12" s="295" t="s">
        <v>2265</v>
      </c>
      <c r="Z12" s="295" t="s">
        <v>2265</v>
      </c>
      <c r="AA12" s="295">
        <v>3.0</v>
      </c>
      <c r="AB12" s="295" t="s">
        <v>2265</v>
      </c>
      <c r="AC12" s="295" t="s">
        <v>2265</v>
      </c>
      <c r="AD12" s="295" t="s">
        <v>2265</v>
      </c>
      <c r="AE12" s="295" t="s">
        <v>2265</v>
      </c>
      <c r="AF12" s="295" t="s">
        <v>2265</v>
      </c>
      <c r="AG12" s="295" t="s">
        <v>2265</v>
      </c>
      <c r="AH12" s="295" t="s">
        <v>2265</v>
      </c>
      <c r="AI12" s="295" t="s">
        <v>2265</v>
      </c>
      <c r="AJ12" s="295" t="s">
        <v>2265</v>
      </c>
      <c r="AK12" s="295" t="s">
        <v>2265</v>
      </c>
      <c r="AL12" s="295" t="s">
        <v>2265</v>
      </c>
      <c r="AM12" s="295" t="s">
        <v>2265</v>
      </c>
      <c r="AN12" s="295" t="s">
        <v>2265</v>
      </c>
      <c r="AO12" s="295" t="s">
        <v>2265</v>
      </c>
      <c r="AP12" s="295" t="s">
        <v>2265</v>
      </c>
      <c r="AQ12" s="295" t="s">
        <v>2265</v>
      </c>
      <c r="AR12" s="295">
        <v>1.0</v>
      </c>
      <c r="AS12" s="295">
        <v>1.0</v>
      </c>
      <c r="AT12" s="295" t="s">
        <v>2265</v>
      </c>
      <c r="AU12" s="295" t="s">
        <v>2265</v>
      </c>
      <c r="AV12" s="295" t="s">
        <v>2265</v>
      </c>
      <c r="AW12" s="295">
        <v>1.0</v>
      </c>
      <c r="AX12" s="295" t="s">
        <v>2265</v>
      </c>
      <c r="AY12" s="295" t="s">
        <v>2265</v>
      </c>
      <c r="AZ12" s="295" t="s">
        <v>2265</v>
      </c>
      <c r="BA12" s="295">
        <v>2.0</v>
      </c>
      <c r="BB12" s="295" t="s">
        <v>2265</v>
      </c>
      <c r="BC12" s="295" t="s">
        <v>2265</v>
      </c>
      <c r="BD12" s="295" t="s">
        <v>2265</v>
      </c>
      <c r="BE12" s="295" t="s">
        <v>2265</v>
      </c>
      <c r="BF12" s="295">
        <v>29.0</v>
      </c>
      <c r="BG12" s="295" t="s">
        <v>2265</v>
      </c>
      <c r="BH12" s="295" t="s">
        <v>2265</v>
      </c>
      <c r="BI12" s="295" t="s">
        <v>2265</v>
      </c>
      <c r="BJ12" s="295" t="s">
        <v>2265</v>
      </c>
      <c r="BK12" s="295" t="s">
        <v>2265</v>
      </c>
      <c r="BL12" s="295" t="s">
        <v>2265</v>
      </c>
      <c r="BM12" s="295" t="s">
        <v>2265</v>
      </c>
      <c r="BN12" s="295" t="s">
        <v>2265</v>
      </c>
      <c r="BO12" s="295" t="s">
        <v>2265</v>
      </c>
      <c r="BP12" s="295" t="s">
        <v>2265</v>
      </c>
      <c r="BQ12" s="295" t="s">
        <v>2265</v>
      </c>
      <c r="BR12" s="295" t="s">
        <v>2265</v>
      </c>
      <c r="BS12" s="295" t="s">
        <v>2265</v>
      </c>
      <c r="BT12" s="295" t="s">
        <v>2265</v>
      </c>
      <c r="BU12" s="295" t="s">
        <v>2265</v>
      </c>
      <c r="BV12" s="295" t="s">
        <v>2265</v>
      </c>
      <c r="BW12" s="295" t="s">
        <v>2265</v>
      </c>
      <c r="BX12" s="295" t="s">
        <v>2265</v>
      </c>
      <c r="BY12" s="295" t="s">
        <v>2265</v>
      </c>
      <c r="BZ12" s="295" t="s">
        <v>2265</v>
      </c>
      <c r="CA12" s="295" t="s">
        <v>2265</v>
      </c>
      <c r="CB12" s="295" t="s">
        <v>2265</v>
      </c>
      <c r="CC12" s="295" t="s">
        <v>2265</v>
      </c>
      <c r="CD12" s="295" t="s">
        <v>2265</v>
      </c>
      <c r="CE12" s="295" t="s">
        <v>2265</v>
      </c>
      <c r="CF12" s="295" t="s">
        <v>2265</v>
      </c>
      <c r="CG12" s="295" t="s">
        <v>2265</v>
      </c>
      <c r="CH12" s="295" t="s">
        <v>2265</v>
      </c>
      <c r="CI12" s="295" t="s">
        <v>2265</v>
      </c>
      <c r="CJ12" s="295" t="s">
        <v>2265</v>
      </c>
      <c r="CK12" s="295" t="s">
        <v>2265</v>
      </c>
      <c r="CL12" s="295" t="s">
        <v>2265</v>
      </c>
      <c r="CM12" s="295" t="s">
        <v>2265</v>
      </c>
      <c r="CN12" s="295" t="s">
        <v>2265</v>
      </c>
      <c r="CO12" s="295" t="s">
        <v>2265</v>
      </c>
      <c r="CP12" s="295" t="s">
        <v>2265</v>
      </c>
      <c r="CQ12" s="295" t="s">
        <v>2265</v>
      </c>
      <c r="CR12" s="295" t="s">
        <v>2265</v>
      </c>
      <c r="CS12" s="295" t="s">
        <v>2265</v>
      </c>
      <c r="CT12" s="295" t="s">
        <v>2265</v>
      </c>
      <c r="CU12" s="295" t="s">
        <v>2265</v>
      </c>
      <c r="CV12" s="295" t="s">
        <v>2265</v>
      </c>
      <c r="CW12" s="295">
        <v>5.0</v>
      </c>
      <c r="CX12" s="295" t="s">
        <v>2265</v>
      </c>
      <c r="CY12" s="295" t="s">
        <v>2265</v>
      </c>
      <c r="CZ12" s="295" t="s">
        <v>2265</v>
      </c>
      <c r="DA12" s="295" t="s">
        <v>2265</v>
      </c>
      <c r="DB12" s="295" t="s">
        <v>2265</v>
      </c>
      <c r="DC12" s="295">
        <v>7.0</v>
      </c>
      <c r="DD12" s="295" t="s">
        <v>2265</v>
      </c>
      <c r="DE12" s="295" t="s">
        <v>2265</v>
      </c>
      <c r="DF12" s="295" t="s">
        <v>2265</v>
      </c>
      <c r="DG12" s="295" t="s">
        <v>2265</v>
      </c>
      <c r="DH12" s="295" t="s">
        <v>2265</v>
      </c>
      <c r="DI12" s="295" t="s">
        <v>2265</v>
      </c>
      <c r="DJ12" s="295" t="s">
        <v>2265</v>
      </c>
      <c r="DK12" s="295">
        <v>1.0</v>
      </c>
      <c r="DL12" s="295" t="s">
        <v>2265</v>
      </c>
      <c r="DM12" s="295" t="s">
        <v>2265</v>
      </c>
      <c r="DN12" s="295" t="s">
        <v>2265</v>
      </c>
      <c r="DO12" s="295" t="s">
        <v>2265</v>
      </c>
      <c r="DP12" s="295" t="s">
        <v>2265</v>
      </c>
      <c r="DQ12" s="295" t="s">
        <v>2265</v>
      </c>
      <c r="DR12" s="295" t="s">
        <v>2265</v>
      </c>
      <c r="DS12" s="295" t="s">
        <v>2265</v>
      </c>
      <c r="DT12" s="295" t="s">
        <v>2265</v>
      </c>
      <c r="DU12" s="295" t="s">
        <v>2265</v>
      </c>
      <c r="DV12" s="295">
        <v>26.0</v>
      </c>
      <c r="DW12" s="295" t="s">
        <v>2265</v>
      </c>
      <c r="DX12" s="295" t="s">
        <v>2265</v>
      </c>
      <c r="DY12" s="295">
        <v>3.0</v>
      </c>
      <c r="DZ12" s="295" t="s">
        <v>2265</v>
      </c>
      <c r="EA12" s="295" t="s">
        <v>2265</v>
      </c>
      <c r="EB12" s="295" t="s">
        <v>2265</v>
      </c>
      <c r="EC12" s="295" t="s">
        <v>2265</v>
      </c>
      <c r="ED12" s="295">
        <v>4.0</v>
      </c>
      <c r="EE12" s="295">
        <v>1.0</v>
      </c>
      <c r="EF12" s="295" t="s">
        <v>2265</v>
      </c>
      <c r="EG12" s="295">
        <v>19.0</v>
      </c>
      <c r="EH12" s="295" t="s">
        <v>2265</v>
      </c>
      <c r="EI12" s="295" t="s">
        <v>2265</v>
      </c>
      <c r="EJ12" s="295" t="s">
        <v>2265</v>
      </c>
      <c r="EK12" s="295" t="s">
        <v>2265</v>
      </c>
      <c r="EL12" s="295" t="s">
        <v>2265</v>
      </c>
      <c r="EM12" s="295" t="s">
        <v>2265</v>
      </c>
      <c r="EN12" s="295">
        <v>1967.0</v>
      </c>
      <c r="EO12" s="295" t="s">
        <v>2265</v>
      </c>
      <c r="EP12" s="295" t="s">
        <v>2265</v>
      </c>
      <c r="EQ12" s="295" t="s">
        <v>2265</v>
      </c>
      <c r="ER12" s="295" t="s">
        <v>2265</v>
      </c>
      <c r="ES12" s="295">
        <v>10.0</v>
      </c>
      <c r="ET12" s="295" t="s">
        <v>2265</v>
      </c>
      <c r="EU12" s="295" t="s">
        <v>2265</v>
      </c>
      <c r="EV12" s="295" t="s">
        <v>2265</v>
      </c>
      <c r="EW12" s="295" t="s">
        <v>2265</v>
      </c>
      <c r="EX12" s="295" t="s">
        <v>2265</v>
      </c>
      <c r="EY12" s="295" t="s">
        <v>2265</v>
      </c>
      <c r="EZ12" s="295" t="s">
        <v>2265</v>
      </c>
      <c r="FA12" s="295" t="s">
        <v>2265</v>
      </c>
      <c r="FB12" s="295" t="s">
        <v>2265</v>
      </c>
      <c r="FC12" s="295" t="s">
        <v>2265</v>
      </c>
      <c r="FD12" s="295" t="s">
        <v>2265</v>
      </c>
      <c r="FE12" s="295" t="s">
        <v>2265</v>
      </c>
      <c r="FF12" s="295" t="s">
        <v>2265</v>
      </c>
      <c r="FG12" s="295" t="s">
        <v>2265</v>
      </c>
      <c r="FH12" s="295" t="s">
        <v>2265</v>
      </c>
      <c r="FI12" s="295" t="s">
        <v>2265</v>
      </c>
      <c r="FJ12" s="295" t="s">
        <v>2265</v>
      </c>
      <c r="FK12" s="295" t="s">
        <v>2265</v>
      </c>
      <c r="FL12" s="295" t="s">
        <v>2265</v>
      </c>
      <c r="FM12" s="295" t="s">
        <v>2265</v>
      </c>
      <c r="FN12" s="295" t="s">
        <v>2265</v>
      </c>
      <c r="FO12" s="295" t="s">
        <v>2265</v>
      </c>
      <c r="FP12" s="295" t="s">
        <v>2265</v>
      </c>
      <c r="FQ12" s="295" t="s">
        <v>2265</v>
      </c>
      <c r="FR12" s="295" t="s">
        <v>2265</v>
      </c>
      <c r="FS12" s="295" t="s">
        <v>2265</v>
      </c>
      <c r="FT12" s="295" t="s">
        <v>2265</v>
      </c>
      <c r="FU12" s="295">
        <v>179.0</v>
      </c>
      <c r="FV12" s="295" t="s">
        <v>2265</v>
      </c>
      <c r="FW12" s="295" t="s">
        <v>2265</v>
      </c>
    </row>
    <row r="13">
      <c r="A13" s="297" t="s">
        <v>2278</v>
      </c>
      <c r="B13" s="295" t="s">
        <v>2261</v>
      </c>
      <c r="C13" s="295">
        <v>5.0</v>
      </c>
      <c r="D13" s="295" t="s">
        <v>2262</v>
      </c>
      <c r="E13" s="295" t="s">
        <v>2279</v>
      </c>
      <c r="F13" s="295" t="s">
        <v>2267</v>
      </c>
      <c r="G13" s="295">
        <v>1050.0</v>
      </c>
      <c r="H13" s="295">
        <v>-26.0</v>
      </c>
      <c r="I13" s="295">
        <v>4.3</v>
      </c>
      <c r="J13" s="295">
        <v>21.0</v>
      </c>
      <c r="K13" s="295">
        <v>6.0</v>
      </c>
      <c r="L13" s="295">
        <v>2.92</v>
      </c>
      <c r="M13" s="295">
        <v>4.72</v>
      </c>
      <c r="N13" s="295">
        <v>40.0</v>
      </c>
      <c r="O13" s="295">
        <v>5.0</v>
      </c>
      <c r="P13" s="295">
        <v>6.0</v>
      </c>
      <c r="Q13" s="295">
        <v>4.0</v>
      </c>
      <c r="R13" s="295" t="s">
        <v>2265</v>
      </c>
      <c r="S13" s="295" t="s">
        <v>2265</v>
      </c>
      <c r="T13" s="295" t="s">
        <v>2265</v>
      </c>
      <c r="U13" s="295" t="s">
        <v>2265</v>
      </c>
      <c r="V13" s="295" t="s">
        <v>2265</v>
      </c>
      <c r="W13" s="295" t="s">
        <v>2265</v>
      </c>
      <c r="X13" s="295" t="s">
        <v>2265</v>
      </c>
      <c r="Y13" s="295" t="s">
        <v>2265</v>
      </c>
      <c r="Z13" s="295" t="s">
        <v>2265</v>
      </c>
      <c r="AA13" s="295">
        <v>4.0</v>
      </c>
      <c r="AB13" s="295" t="s">
        <v>2265</v>
      </c>
      <c r="AC13" s="295" t="s">
        <v>2265</v>
      </c>
      <c r="AD13" s="295" t="s">
        <v>2265</v>
      </c>
      <c r="AE13" s="295" t="s">
        <v>2265</v>
      </c>
      <c r="AF13" s="295" t="s">
        <v>2265</v>
      </c>
      <c r="AG13" s="295" t="s">
        <v>2265</v>
      </c>
      <c r="AH13" s="295" t="s">
        <v>2265</v>
      </c>
      <c r="AI13" s="295" t="s">
        <v>2265</v>
      </c>
      <c r="AJ13" s="295" t="s">
        <v>2265</v>
      </c>
      <c r="AK13" s="295" t="s">
        <v>2265</v>
      </c>
      <c r="AL13" s="295" t="s">
        <v>2265</v>
      </c>
      <c r="AM13" s="295" t="s">
        <v>2265</v>
      </c>
      <c r="AN13" s="295" t="s">
        <v>2265</v>
      </c>
      <c r="AO13" s="295" t="s">
        <v>2265</v>
      </c>
      <c r="AP13" s="295" t="s">
        <v>2265</v>
      </c>
      <c r="AQ13" s="295" t="s">
        <v>2265</v>
      </c>
      <c r="AR13" s="295">
        <v>14.0</v>
      </c>
      <c r="AS13" s="295">
        <v>7.0</v>
      </c>
      <c r="AT13" s="295" t="s">
        <v>2265</v>
      </c>
      <c r="AU13" s="295" t="s">
        <v>2265</v>
      </c>
      <c r="AV13" s="295" t="s">
        <v>2265</v>
      </c>
      <c r="AW13" s="295">
        <v>13.0</v>
      </c>
      <c r="AX13" s="295" t="s">
        <v>2265</v>
      </c>
      <c r="AY13" s="295" t="s">
        <v>2265</v>
      </c>
      <c r="AZ13" s="295" t="s">
        <v>2265</v>
      </c>
      <c r="BA13" s="295">
        <v>16.0</v>
      </c>
      <c r="BB13" s="295" t="s">
        <v>2265</v>
      </c>
      <c r="BC13" s="295" t="s">
        <v>2265</v>
      </c>
      <c r="BD13" s="295" t="s">
        <v>2265</v>
      </c>
      <c r="BE13" s="295" t="s">
        <v>2265</v>
      </c>
      <c r="BF13" s="295">
        <v>404.0</v>
      </c>
      <c r="BG13" s="295" t="s">
        <v>2265</v>
      </c>
      <c r="BH13" s="295" t="s">
        <v>2265</v>
      </c>
      <c r="BI13" s="295" t="s">
        <v>2265</v>
      </c>
      <c r="BJ13" s="295" t="s">
        <v>2265</v>
      </c>
      <c r="BK13" s="295" t="s">
        <v>2265</v>
      </c>
      <c r="BL13" s="295" t="s">
        <v>2265</v>
      </c>
      <c r="BM13" s="295" t="s">
        <v>2265</v>
      </c>
      <c r="BN13" s="295" t="s">
        <v>2265</v>
      </c>
      <c r="BO13" s="295" t="s">
        <v>2265</v>
      </c>
      <c r="BP13" s="295" t="s">
        <v>2265</v>
      </c>
      <c r="BQ13" s="295" t="s">
        <v>2265</v>
      </c>
      <c r="BR13" s="295" t="s">
        <v>2265</v>
      </c>
      <c r="BS13" s="295" t="s">
        <v>2265</v>
      </c>
      <c r="BT13" s="295" t="s">
        <v>2265</v>
      </c>
      <c r="BU13" s="295" t="s">
        <v>2265</v>
      </c>
      <c r="BV13" s="295" t="s">
        <v>2265</v>
      </c>
      <c r="BW13" s="295" t="s">
        <v>2265</v>
      </c>
      <c r="BX13" s="295" t="s">
        <v>2265</v>
      </c>
      <c r="BY13" s="295" t="s">
        <v>2265</v>
      </c>
      <c r="BZ13" s="295" t="s">
        <v>2265</v>
      </c>
      <c r="CA13" s="295" t="s">
        <v>2265</v>
      </c>
      <c r="CB13" s="295" t="s">
        <v>2265</v>
      </c>
      <c r="CC13" s="295" t="s">
        <v>2265</v>
      </c>
      <c r="CD13" s="295" t="s">
        <v>2265</v>
      </c>
      <c r="CE13" s="295" t="s">
        <v>2265</v>
      </c>
      <c r="CF13" s="295" t="s">
        <v>2265</v>
      </c>
      <c r="CG13" s="295" t="s">
        <v>2265</v>
      </c>
      <c r="CH13" s="295" t="s">
        <v>2265</v>
      </c>
      <c r="CI13" s="295" t="s">
        <v>2265</v>
      </c>
      <c r="CJ13" s="295" t="s">
        <v>2265</v>
      </c>
      <c r="CK13" s="295" t="s">
        <v>2265</v>
      </c>
      <c r="CL13" s="295" t="s">
        <v>2265</v>
      </c>
      <c r="CM13" s="295" t="s">
        <v>2265</v>
      </c>
      <c r="CN13" s="295" t="s">
        <v>2265</v>
      </c>
      <c r="CO13" s="295" t="s">
        <v>2265</v>
      </c>
      <c r="CP13" s="295" t="s">
        <v>2265</v>
      </c>
      <c r="CQ13" s="295" t="s">
        <v>2265</v>
      </c>
      <c r="CR13" s="295">
        <v>6.0</v>
      </c>
      <c r="CS13" s="295" t="s">
        <v>2265</v>
      </c>
      <c r="CT13" s="295" t="s">
        <v>2265</v>
      </c>
      <c r="CU13" s="295" t="s">
        <v>2265</v>
      </c>
      <c r="CV13" s="295" t="s">
        <v>2265</v>
      </c>
      <c r="CW13" s="295">
        <v>9.0</v>
      </c>
      <c r="CX13" s="295">
        <v>2.0</v>
      </c>
      <c r="CY13" s="295" t="s">
        <v>2265</v>
      </c>
      <c r="CZ13" s="295" t="s">
        <v>2265</v>
      </c>
      <c r="DA13" s="295" t="s">
        <v>2265</v>
      </c>
      <c r="DB13" s="295" t="s">
        <v>2265</v>
      </c>
      <c r="DC13" s="295">
        <v>35.0</v>
      </c>
      <c r="DD13" s="295" t="s">
        <v>2265</v>
      </c>
      <c r="DE13" s="295">
        <v>5.0</v>
      </c>
      <c r="DF13" s="295" t="s">
        <v>2265</v>
      </c>
      <c r="DG13" s="295" t="s">
        <v>2265</v>
      </c>
      <c r="DH13" s="295" t="s">
        <v>2265</v>
      </c>
      <c r="DI13" s="295" t="s">
        <v>2265</v>
      </c>
      <c r="DJ13" s="295" t="s">
        <v>2265</v>
      </c>
      <c r="DK13" s="295">
        <v>4.0</v>
      </c>
      <c r="DL13" s="295" t="s">
        <v>2265</v>
      </c>
      <c r="DM13" s="295" t="s">
        <v>2265</v>
      </c>
      <c r="DN13" s="295" t="s">
        <v>2265</v>
      </c>
      <c r="DO13" s="295" t="s">
        <v>2265</v>
      </c>
      <c r="DP13" s="295" t="s">
        <v>2265</v>
      </c>
      <c r="DQ13" s="295" t="s">
        <v>2265</v>
      </c>
      <c r="DR13" s="295" t="s">
        <v>2265</v>
      </c>
      <c r="DS13" s="295" t="s">
        <v>2265</v>
      </c>
      <c r="DT13" s="295" t="s">
        <v>2265</v>
      </c>
      <c r="DU13" s="295" t="s">
        <v>2265</v>
      </c>
      <c r="DV13" s="295">
        <v>740.0</v>
      </c>
      <c r="DW13" s="295" t="s">
        <v>2265</v>
      </c>
      <c r="DX13" s="295" t="s">
        <v>2265</v>
      </c>
      <c r="DY13" s="295">
        <v>76.0</v>
      </c>
      <c r="DZ13" s="295" t="s">
        <v>2265</v>
      </c>
      <c r="EA13" s="295" t="s">
        <v>2265</v>
      </c>
      <c r="EB13" s="295" t="s">
        <v>2265</v>
      </c>
      <c r="EC13" s="295" t="s">
        <v>2265</v>
      </c>
      <c r="ED13" s="295">
        <v>117.0</v>
      </c>
      <c r="EE13" s="295">
        <v>22.0</v>
      </c>
      <c r="EF13" s="295" t="s">
        <v>2265</v>
      </c>
      <c r="EG13" s="295">
        <v>138.0</v>
      </c>
      <c r="EH13" s="295" t="s">
        <v>2265</v>
      </c>
      <c r="EI13" s="295" t="s">
        <v>2265</v>
      </c>
      <c r="EJ13" s="295" t="s">
        <v>2265</v>
      </c>
      <c r="EK13" s="295" t="s">
        <v>2265</v>
      </c>
      <c r="EL13" s="295" t="s">
        <v>2265</v>
      </c>
      <c r="EM13" s="295" t="s">
        <v>2265</v>
      </c>
      <c r="EN13" s="295">
        <v>11478.0</v>
      </c>
      <c r="EO13" s="295" t="s">
        <v>2265</v>
      </c>
      <c r="EP13" s="295" t="s">
        <v>2265</v>
      </c>
      <c r="EQ13" s="295" t="s">
        <v>2265</v>
      </c>
      <c r="ER13" s="295" t="s">
        <v>2265</v>
      </c>
      <c r="ES13" s="295">
        <v>146.0</v>
      </c>
      <c r="ET13" s="295" t="s">
        <v>2265</v>
      </c>
      <c r="EU13" s="295" t="s">
        <v>2265</v>
      </c>
      <c r="EV13" s="295" t="s">
        <v>2265</v>
      </c>
      <c r="EW13" s="295" t="s">
        <v>2265</v>
      </c>
      <c r="EX13" s="295" t="s">
        <v>2265</v>
      </c>
      <c r="EY13" s="295" t="s">
        <v>2265</v>
      </c>
      <c r="EZ13" s="295" t="s">
        <v>2265</v>
      </c>
      <c r="FA13" s="295" t="s">
        <v>2265</v>
      </c>
      <c r="FB13" s="295" t="s">
        <v>2265</v>
      </c>
      <c r="FC13" s="295" t="s">
        <v>2265</v>
      </c>
      <c r="FD13" s="295" t="s">
        <v>2265</v>
      </c>
      <c r="FE13" s="295" t="s">
        <v>2265</v>
      </c>
      <c r="FF13" s="295" t="s">
        <v>2265</v>
      </c>
      <c r="FG13" s="295" t="s">
        <v>2265</v>
      </c>
      <c r="FH13" s="295" t="s">
        <v>2265</v>
      </c>
      <c r="FI13" s="295" t="s">
        <v>2265</v>
      </c>
      <c r="FJ13" s="295" t="s">
        <v>2265</v>
      </c>
      <c r="FK13" s="295" t="s">
        <v>2265</v>
      </c>
      <c r="FL13" s="295" t="s">
        <v>2265</v>
      </c>
      <c r="FM13" s="295" t="s">
        <v>2265</v>
      </c>
      <c r="FN13" s="295" t="s">
        <v>2265</v>
      </c>
      <c r="FO13" s="295" t="s">
        <v>2265</v>
      </c>
      <c r="FP13" s="295" t="s">
        <v>2265</v>
      </c>
      <c r="FQ13" s="295" t="s">
        <v>2265</v>
      </c>
      <c r="FR13" s="295">
        <v>2.0</v>
      </c>
      <c r="FS13" s="295" t="s">
        <v>2265</v>
      </c>
      <c r="FT13" s="295" t="s">
        <v>2265</v>
      </c>
      <c r="FU13" s="295">
        <v>2436.0</v>
      </c>
      <c r="FV13" s="295" t="s">
        <v>2265</v>
      </c>
      <c r="FW13" s="295" t="s">
        <v>2265</v>
      </c>
    </row>
    <row r="14">
      <c r="A14" s="297" t="s">
        <v>253</v>
      </c>
      <c r="B14" s="295" t="s">
        <v>2261</v>
      </c>
      <c r="C14" s="295">
        <v>2.0</v>
      </c>
      <c r="D14" s="295" t="s">
        <v>2280</v>
      </c>
      <c r="E14" s="295" t="s">
        <v>2281</v>
      </c>
      <c r="F14" s="295" t="s">
        <v>2267</v>
      </c>
      <c r="G14" s="295">
        <v>1150.0</v>
      </c>
      <c r="H14" s="295">
        <v>-26.0</v>
      </c>
      <c r="I14" s="295">
        <v>3.4</v>
      </c>
      <c r="J14" s="295">
        <v>20.0</v>
      </c>
      <c r="K14" s="295">
        <v>1.0</v>
      </c>
      <c r="L14" s="295">
        <v>0.83</v>
      </c>
      <c r="M14" s="295">
        <v>26.1</v>
      </c>
      <c r="N14" s="295">
        <v>19.0</v>
      </c>
      <c r="O14" s="295">
        <v>11.0</v>
      </c>
      <c r="P14" s="295">
        <v>3.0</v>
      </c>
      <c r="Q14" s="295">
        <v>2.0</v>
      </c>
      <c r="R14" s="295" t="s">
        <v>2265</v>
      </c>
      <c r="S14" s="295">
        <v>3.0</v>
      </c>
      <c r="T14" s="295" t="s">
        <v>2265</v>
      </c>
      <c r="U14" s="295" t="s">
        <v>2265</v>
      </c>
      <c r="V14" s="295" t="s">
        <v>2265</v>
      </c>
      <c r="W14" s="295" t="s">
        <v>2265</v>
      </c>
      <c r="X14" s="295" t="s">
        <v>2265</v>
      </c>
      <c r="Y14" s="295" t="s">
        <v>2265</v>
      </c>
      <c r="Z14" s="295" t="s">
        <v>2265</v>
      </c>
      <c r="AA14" s="295" t="s">
        <v>2265</v>
      </c>
      <c r="AB14" s="295" t="s">
        <v>2265</v>
      </c>
      <c r="AC14" s="295" t="s">
        <v>2265</v>
      </c>
      <c r="AD14" s="295" t="s">
        <v>2265</v>
      </c>
      <c r="AE14" s="295" t="s">
        <v>2265</v>
      </c>
      <c r="AF14" s="295" t="s">
        <v>2265</v>
      </c>
      <c r="AG14" s="295" t="s">
        <v>2265</v>
      </c>
      <c r="AH14" s="295" t="s">
        <v>2265</v>
      </c>
      <c r="AI14" s="295" t="s">
        <v>2265</v>
      </c>
      <c r="AJ14" s="295" t="s">
        <v>2265</v>
      </c>
      <c r="AK14" s="295" t="s">
        <v>2265</v>
      </c>
      <c r="AL14" s="295" t="s">
        <v>2265</v>
      </c>
      <c r="AM14" s="295" t="s">
        <v>2265</v>
      </c>
      <c r="AN14" s="295" t="s">
        <v>2265</v>
      </c>
      <c r="AO14" s="295" t="s">
        <v>2265</v>
      </c>
      <c r="AP14" s="295" t="s">
        <v>2265</v>
      </c>
      <c r="AQ14" s="295" t="s">
        <v>2265</v>
      </c>
      <c r="AR14" s="295" t="s">
        <v>2265</v>
      </c>
      <c r="AS14" s="295" t="s">
        <v>2265</v>
      </c>
      <c r="AT14" s="295" t="s">
        <v>2265</v>
      </c>
      <c r="AU14" s="295" t="s">
        <v>2265</v>
      </c>
      <c r="AV14" s="295" t="s">
        <v>2265</v>
      </c>
      <c r="AW14" s="295" t="s">
        <v>2265</v>
      </c>
      <c r="AX14" s="295" t="s">
        <v>2265</v>
      </c>
      <c r="AY14" s="295" t="s">
        <v>2265</v>
      </c>
      <c r="AZ14" s="295" t="s">
        <v>2265</v>
      </c>
      <c r="BA14" s="295" t="s">
        <v>2265</v>
      </c>
      <c r="BB14" s="295" t="s">
        <v>2265</v>
      </c>
      <c r="BC14" s="295" t="s">
        <v>2265</v>
      </c>
      <c r="BD14" s="295" t="s">
        <v>2265</v>
      </c>
      <c r="BE14" s="295" t="s">
        <v>2265</v>
      </c>
      <c r="BF14" s="295" t="s">
        <v>2265</v>
      </c>
      <c r="BG14" s="295" t="s">
        <v>2265</v>
      </c>
      <c r="BH14" s="295" t="s">
        <v>2265</v>
      </c>
      <c r="BI14" s="295" t="s">
        <v>2265</v>
      </c>
      <c r="BJ14" s="295" t="s">
        <v>2265</v>
      </c>
      <c r="BK14" s="295" t="s">
        <v>2265</v>
      </c>
      <c r="BL14" s="295" t="s">
        <v>2265</v>
      </c>
      <c r="BM14" s="295" t="s">
        <v>2265</v>
      </c>
      <c r="BN14" s="295" t="s">
        <v>2265</v>
      </c>
      <c r="BO14" s="295" t="s">
        <v>2265</v>
      </c>
      <c r="BP14" s="295" t="s">
        <v>2265</v>
      </c>
      <c r="BQ14" s="295" t="s">
        <v>2265</v>
      </c>
      <c r="BR14" s="295" t="s">
        <v>2265</v>
      </c>
      <c r="BS14" s="295" t="s">
        <v>2265</v>
      </c>
      <c r="BT14" s="295" t="s">
        <v>2265</v>
      </c>
      <c r="BU14" s="295" t="s">
        <v>2265</v>
      </c>
      <c r="BV14" s="295" t="s">
        <v>2265</v>
      </c>
      <c r="BW14" s="295" t="s">
        <v>2265</v>
      </c>
      <c r="BX14" s="295" t="s">
        <v>2265</v>
      </c>
      <c r="BY14" s="295" t="s">
        <v>2265</v>
      </c>
      <c r="BZ14" s="295" t="s">
        <v>2265</v>
      </c>
      <c r="CA14" s="295" t="s">
        <v>2265</v>
      </c>
      <c r="CB14" s="295" t="s">
        <v>2265</v>
      </c>
      <c r="CC14" s="295" t="s">
        <v>2265</v>
      </c>
      <c r="CD14" s="295" t="s">
        <v>2265</v>
      </c>
      <c r="CE14" s="295" t="s">
        <v>2265</v>
      </c>
      <c r="CF14" s="295" t="s">
        <v>2265</v>
      </c>
      <c r="CG14" s="295" t="s">
        <v>2265</v>
      </c>
      <c r="CH14" s="295" t="s">
        <v>2265</v>
      </c>
      <c r="CI14" s="295">
        <v>1.0</v>
      </c>
      <c r="CJ14" s="295" t="s">
        <v>2265</v>
      </c>
      <c r="CK14" s="295" t="s">
        <v>2265</v>
      </c>
      <c r="CL14" s="295" t="s">
        <v>2265</v>
      </c>
      <c r="CM14" s="295" t="s">
        <v>2265</v>
      </c>
      <c r="CN14" s="295">
        <v>7.0</v>
      </c>
      <c r="CO14" s="295" t="s">
        <v>2265</v>
      </c>
      <c r="CP14" s="295" t="s">
        <v>2265</v>
      </c>
      <c r="CQ14" s="295" t="s">
        <v>2265</v>
      </c>
      <c r="CR14" s="295">
        <v>1.0</v>
      </c>
      <c r="CS14" s="295" t="s">
        <v>2265</v>
      </c>
      <c r="CT14" s="295" t="s">
        <v>2265</v>
      </c>
      <c r="CU14" s="295" t="s">
        <v>2265</v>
      </c>
      <c r="CV14" s="295" t="s">
        <v>2265</v>
      </c>
      <c r="CW14" s="295">
        <v>12.0</v>
      </c>
      <c r="CX14" s="295" t="s">
        <v>2265</v>
      </c>
      <c r="CY14" s="295" t="s">
        <v>2265</v>
      </c>
      <c r="CZ14" s="295" t="s">
        <v>2265</v>
      </c>
      <c r="DA14" s="295" t="s">
        <v>2265</v>
      </c>
      <c r="DB14" s="295" t="s">
        <v>2265</v>
      </c>
      <c r="DC14" s="295" t="s">
        <v>2265</v>
      </c>
      <c r="DD14" s="295" t="s">
        <v>2265</v>
      </c>
      <c r="DE14" s="295">
        <v>1.0</v>
      </c>
      <c r="DF14" s="295" t="s">
        <v>2265</v>
      </c>
      <c r="DG14" s="295" t="s">
        <v>2265</v>
      </c>
      <c r="DH14" s="295" t="s">
        <v>2265</v>
      </c>
      <c r="DI14" s="295" t="s">
        <v>2265</v>
      </c>
      <c r="DJ14" s="295">
        <v>6.0</v>
      </c>
      <c r="DK14" s="295" t="s">
        <v>2265</v>
      </c>
      <c r="DL14" s="295">
        <v>2.0</v>
      </c>
      <c r="DM14" s="295">
        <v>1.0</v>
      </c>
      <c r="DN14" s="295" t="s">
        <v>2265</v>
      </c>
      <c r="DO14" s="295">
        <v>38.0</v>
      </c>
      <c r="DP14" s="295">
        <v>12.0</v>
      </c>
      <c r="DQ14" s="295">
        <v>1.0</v>
      </c>
      <c r="DR14" s="295" t="s">
        <v>2265</v>
      </c>
      <c r="DS14" s="295" t="s">
        <v>2265</v>
      </c>
      <c r="DT14" s="295" t="s">
        <v>2265</v>
      </c>
      <c r="DU14" s="295" t="s">
        <v>2265</v>
      </c>
      <c r="DV14" s="295">
        <v>65.0</v>
      </c>
      <c r="DW14" s="295">
        <v>3.0</v>
      </c>
      <c r="DX14" s="295" t="s">
        <v>2265</v>
      </c>
      <c r="DY14" s="295">
        <v>5.0</v>
      </c>
      <c r="DZ14" s="295">
        <v>60.0</v>
      </c>
      <c r="EA14" s="295" t="s">
        <v>2265</v>
      </c>
      <c r="EB14" s="295" t="s">
        <v>2265</v>
      </c>
      <c r="EC14" s="295" t="s">
        <v>2265</v>
      </c>
      <c r="ED14" s="295" t="s">
        <v>2265</v>
      </c>
      <c r="EE14" s="295" t="s">
        <v>2265</v>
      </c>
      <c r="EF14" s="295" t="s">
        <v>2265</v>
      </c>
      <c r="EG14" s="295" t="s">
        <v>2265</v>
      </c>
      <c r="EH14" s="295">
        <v>2.0</v>
      </c>
      <c r="EI14" s="295" t="s">
        <v>2265</v>
      </c>
      <c r="EJ14" s="295" t="s">
        <v>2265</v>
      </c>
      <c r="EK14" s="295" t="s">
        <v>2265</v>
      </c>
      <c r="EL14" s="295" t="s">
        <v>2265</v>
      </c>
      <c r="EM14" s="295" t="s">
        <v>2265</v>
      </c>
      <c r="EN14" s="295">
        <v>2.0</v>
      </c>
      <c r="EO14" s="295" t="s">
        <v>2265</v>
      </c>
      <c r="EP14" s="295" t="s">
        <v>2265</v>
      </c>
      <c r="EQ14" s="295" t="s">
        <v>2265</v>
      </c>
      <c r="ER14" s="295" t="s">
        <v>2265</v>
      </c>
      <c r="ES14" s="295">
        <v>7.0</v>
      </c>
      <c r="ET14" s="295">
        <v>2.0</v>
      </c>
      <c r="EU14" s="295" t="s">
        <v>2265</v>
      </c>
      <c r="EV14" s="295" t="s">
        <v>2265</v>
      </c>
      <c r="EW14" s="295" t="s">
        <v>2265</v>
      </c>
      <c r="EX14" s="295" t="s">
        <v>2265</v>
      </c>
      <c r="EY14" s="295" t="s">
        <v>2265</v>
      </c>
      <c r="EZ14" s="295" t="s">
        <v>2265</v>
      </c>
      <c r="FA14" s="295" t="s">
        <v>2265</v>
      </c>
      <c r="FB14" s="295" t="s">
        <v>2265</v>
      </c>
      <c r="FC14" s="295" t="s">
        <v>2265</v>
      </c>
      <c r="FD14" s="295" t="s">
        <v>2265</v>
      </c>
      <c r="FE14" s="295" t="s">
        <v>2265</v>
      </c>
      <c r="FF14" s="295" t="s">
        <v>2265</v>
      </c>
      <c r="FG14" s="295" t="s">
        <v>2265</v>
      </c>
      <c r="FH14" s="295" t="s">
        <v>2265</v>
      </c>
      <c r="FI14" s="295" t="s">
        <v>2265</v>
      </c>
      <c r="FJ14" s="295" t="s">
        <v>2265</v>
      </c>
      <c r="FK14" s="295" t="s">
        <v>2265</v>
      </c>
      <c r="FL14" s="295" t="s">
        <v>2265</v>
      </c>
      <c r="FM14" s="295" t="s">
        <v>2265</v>
      </c>
      <c r="FN14" s="295" t="s">
        <v>2265</v>
      </c>
      <c r="FO14" s="295" t="s">
        <v>2265</v>
      </c>
      <c r="FP14" s="295" t="s">
        <v>2265</v>
      </c>
      <c r="FQ14" s="295" t="s">
        <v>2265</v>
      </c>
      <c r="FR14" s="295" t="s">
        <v>2265</v>
      </c>
      <c r="FS14" s="295" t="s">
        <v>2265</v>
      </c>
      <c r="FT14" s="295" t="s">
        <v>2265</v>
      </c>
      <c r="FU14" s="295">
        <v>19.0</v>
      </c>
      <c r="FV14" s="295" t="s">
        <v>2265</v>
      </c>
      <c r="FW14" s="295" t="s">
        <v>2265</v>
      </c>
    </row>
    <row r="15">
      <c r="A15" s="297" t="s">
        <v>257</v>
      </c>
      <c r="B15" s="295" t="s">
        <v>2261</v>
      </c>
      <c r="C15" s="295">
        <v>5.0</v>
      </c>
      <c r="D15" s="295" t="s">
        <v>2262</v>
      </c>
      <c r="E15" s="295" t="s">
        <v>2282</v>
      </c>
      <c r="F15" s="295" t="s">
        <v>2267</v>
      </c>
      <c r="G15" s="295">
        <v>1300.0</v>
      </c>
      <c r="H15" s="295">
        <v>-26.0</v>
      </c>
      <c r="I15" s="295">
        <v>3.8</v>
      </c>
      <c r="J15" s="295">
        <v>13.0</v>
      </c>
      <c r="K15" s="295">
        <v>2.0</v>
      </c>
      <c r="L15" s="295">
        <v>37.62</v>
      </c>
      <c r="M15" s="295">
        <v>2.67</v>
      </c>
      <c r="N15" s="295">
        <v>33.0</v>
      </c>
      <c r="O15" s="295">
        <v>2.0</v>
      </c>
      <c r="P15" s="295">
        <v>3.0</v>
      </c>
      <c r="Q15" s="295">
        <v>4.0</v>
      </c>
      <c r="R15" s="295">
        <v>8.0</v>
      </c>
      <c r="S15" s="295">
        <v>39.0</v>
      </c>
      <c r="T15" s="295" t="s">
        <v>2265</v>
      </c>
      <c r="U15" s="295" t="s">
        <v>2265</v>
      </c>
      <c r="V15" s="295">
        <v>24.0</v>
      </c>
      <c r="W15" s="295">
        <v>5.0</v>
      </c>
      <c r="X15" s="295" t="s">
        <v>2265</v>
      </c>
      <c r="Y15" s="295" t="s">
        <v>2265</v>
      </c>
      <c r="Z15" s="295" t="s">
        <v>2265</v>
      </c>
      <c r="AA15" s="295" t="s">
        <v>2265</v>
      </c>
      <c r="AB15" s="295" t="s">
        <v>2265</v>
      </c>
      <c r="AC15" s="295" t="s">
        <v>2265</v>
      </c>
      <c r="AD15" s="295" t="s">
        <v>2265</v>
      </c>
      <c r="AE15" s="295" t="s">
        <v>2265</v>
      </c>
      <c r="AF15" s="295" t="s">
        <v>2265</v>
      </c>
      <c r="AG15" s="295" t="s">
        <v>2265</v>
      </c>
      <c r="AH15" s="295" t="s">
        <v>2265</v>
      </c>
      <c r="AI15" s="295" t="s">
        <v>2265</v>
      </c>
      <c r="AJ15" s="295" t="s">
        <v>2265</v>
      </c>
      <c r="AK15" s="295" t="s">
        <v>2265</v>
      </c>
      <c r="AL15" s="295" t="s">
        <v>2265</v>
      </c>
      <c r="AM15" s="295" t="s">
        <v>2265</v>
      </c>
      <c r="AN15" s="295" t="s">
        <v>2265</v>
      </c>
      <c r="AO15" s="295" t="s">
        <v>2265</v>
      </c>
      <c r="AP15" s="295" t="s">
        <v>2265</v>
      </c>
      <c r="AQ15" s="295" t="s">
        <v>2265</v>
      </c>
      <c r="AR15" s="295" t="s">
        <v>2265</v>
      </c>
      <c r="AS15" s="295" t="s">
        <v>2265</v>
      </c>
      <c r="AT15" s="295" t="s">
        <v>2265</v>
      </c>
      <c r="AU15" s="295" t="s">
        <v>2265</v>
      </c>
      <c r="AV15" s="295" t="s">
        <v>2265</v>
      </c>
      <c r="AW15" s="295" t="s">
        <v>2265</v>
      </c>
      <c r="AX15" s="295" t="s">
        <v>2265</v>
      </c>
      <c r="AY15" s="295" t="s">
        <v>2265</v>
      </c>
      <c r="AZ15" s="295" t="s">
        <v>2265</v>
      </c>
      <c r="BA15" s="295" t="s">
        <v>2265</v>
      </c>
      <c r="BB15" s="295" t="s">
        <v>2265</v>
      </c>
      <c r="BC15" s="295" t="s">
        <v>2265</v>
      </c>
      <c r="BD15" s="295" t="s">
        <v>2265</v>
      </c>
      <c r="BE15" s="295" t="s">
        <v>2265</v>
      </c>
      <c r="BF15" s="295" t="s">
        <v>2265</v>
      </c>
      <c r="BG15" s="295" t="s">
        <v>2265</v>
      </c>
      <c r="BH15" s="295" t="s">
        <v>2265</v>
      </c>
      <c r="BI15" s="295" t="s">
        <v>2265</v>
      </c>
      <c r="BJ15" s="295" t="s">
        <v>2265</v>
      </c>
      <c r="BK15" s="295" t="s">
        <v>2265</v>
      </c>
      <c r="BL15" s="295" t="s">
        <v>2265</v>
      </c>
      <c r="BM15" s="295" t="s">
        <v>2265</v>
      </c>
      <c r="BN15" s="295" t="s">
        <v>2265</v>
      </c>
      <c r="BO15" s="295" t="s">
        <v>2265</v>
      </c>
      <c r="BP15" s="295" t="s">
        <v>2265</v>
      </c>
      <c r="BQ15" s="295" t="s">
        <v>2265</v>
      </c>
      <c r="BR15" s="295" t="s">
        <v>2265</v>
      </c>
      <c r="BS15" s="295" t="s">
        <v>2265</v>
      </c>
      <c r="BT15" s="295" t="s">
        <v>2265</v>
      </c>
      <c r="BU15" s="295" t="s">
        <v>2265</v>
      </c>
      <c r="BV15" s="295" t="s">
        <v>2265</v>
      </c>
      <c r="BW15" s="295" t="s">
        <v>2265</v>
      </c>
      <c r="BX15" s="295" t="s">
        <v>2265</v>
      </c>
      <c r="BY15" s="295" t="s">
        <v>2265</v>
      </c>
      <c r="BZ15" s="295" t="s">
        <v>2265</v>
      </c>
      <c r="CA15" s="295" t="s">
        <v>2265</v>
      </c>
      <c r="CB15" s="295" t="s">
        <v>2265</v>
      </c>
      <c r="CC15" s="295" t="s">
        <v>2265</v>
      </c>
      <c r="CD15" s="295" t="s">
        <v>2265</v>
      </c>
      <c r="CE15" s="295" t="s">
        <v>2265</v>
      </c>
      <c r="CF15" s="295" t="s">
        <v>2265</v>
      </c>
      <c r="CG15" s="295" t="s">
        <v>2265</v>
      </c>
      <c r="CH15" s="295">
        <v>4.0</v>
      </c>
      <c r="CI15" s="295" t="s">
        <v>2265</v>
      </c>
      <c r="CJ15" s="295" t="s">
        <v>2265</v>
      </c>
      <c r="CK15" s="295" t="s">
        <v>2265</v>
      </c>
      <c r="CL15" s="295" t="s">
        <v>2265</v>
      </c>
      <c r="CM15" s="295" t="s">
        <v>2265</v>
      </c>
      <c r="CN15" s="295" t="s">
        <v>2265</v>
      </c>
      <c r="CO15" s="295" t="s">
        <v>2265</v>
      </c>
      <c r="CP15" s="295" t="s">
        <v>2265</v>
      </c>
      <c r="CQ15" s="295" t="s">
        <v>2265</v>
      </c>
      <c r="CR15" s="295">
        <v>12.0</v>
      </c>
      <c r="CS15" s="295" t="s">
        <v>2265</v>
      </c>
      <c r="CT15" s="295" t="s">
        <v>2265</v>
      </c>
      <c r="CU15" s="295" t="s">
        <v>2265</v>
      </c>
      <c r="CV15" s="295" t="s">
        <v>2265</v>
      </c>
      <c r="CW15" s="295" t="s">
        <v>2265</v>
      </c>
      <c r="CX15" s="295">
        <v>1.0</v>
      </c>
      <c r="CY15" s="295" t="s">
        <v>2265</v>
      </c>
      <c r="CZ15" s="295" t="s">
        <v>2265</v>
      </c>
      <c r="DA15" s="295">
        <v>1.0</v>
      </c>
      <c r="DB15" s="295" t="s">
        <v>2265</v>
      </c>
      <c r="DC15" s="295" t="s">
        <v>2265</v>
      </c>
      <c r="DD15" s="295" t="s">
        <v>2265</v>
      </c>
      <c r="DE15" s="295" t="s">
        <v>2265</v>
      </c>
      <c r="DF15" s="295" t="s">
        <v>2265</v>
      </c>
      <c r="DG15" s="295" t="s">
        <v>2265</v>
      </c>
      <c r="DH15" s="295">
        <v>1.0</v>
      </c>
      <c r="DI15" s="295" t="s">
        <v>2265</v>
      </c>
      <c r="DJ15" s="295" t="s">
        <v>2265</v>
      </c>
      <c r="DK15" s="295" t="s">
        <v>2265</v>
      </c>
      <c r="DL15" s="295" t="s">
        <v>2265</v>
      </c>
      <c r="DM15" s="295" t="s">
        <v>2265</v>
      </c>
      <c r="DN15" s="295" t="s">
        <v>2265</v>
      </c>
      <c r="DO15" s="295" t="s">
        <v>2265</v>
      </c>
      <c r="DP15" s="295" t="s">
        <v>2265</v>
      </c>
      <c r="DQ15" s="295" t="s">
        <v>2265</v>
      </c>
      <c r="DR15" s="295" t="s">
        <v>2265</v>
      </c>
      <c r="DS15" s="295" t="s">
        <v>2265</v>
      </c>
      <c r="DT15" s="295" t="s">
        <v>2265</v>
      </c>
      <c r="DU15" s="295" t="s">
        <v>2265</v>
      </c>
      <c r="DV15" s="295">
        <v>4.0</v>
      </c>
      <c r="DW15" s="295" t="s">
        <v>2265</v>
      </c>
      <c r="DX15" s="295" t="s">
        <v>2265</v>
      </c>
      <c r="DY15" s="295" t="s">
        <v>2265</v>
      </c>
      <c r="DZ15" s="295" t="s">
        <v>2265</v>
      </c>
      <c r="EA15" s="295" t="s">
        <v>2265</v>
      </c>
      <c r="EB15" s="295" t="s">
        <v>2265</v>
      </c>
      <c r="EC15" s="295">
        <v>2.0</v>
      </c>
      <c r="ED15" s="295" t="s">
        <v>2265</v>
      </c>
      <c r="EE15" s="295" t="s">
        <v>2265</v>
      </c>
      <c r="EF15" s="295" t="s">
        <v>2265</v>
      </c>
      <c r="EG15" s="295" t="s">
        <v>2265</v>
      </c>
      <c r="EH15" s="295">
        <v>11.0</v>
      </c>
      <c r="EI15" s="295" t="s">
        <v>2265</v>
      </c>
      <c r="EJ15" s="295">
        <v>4.0</v>
      </c>
      <c r="EK15" s="295" t="s">
        <v>2265</v>
      </c>
      <c r="EL15" s="295" t="s">
        <v>2265</v>
      </c>
      <c r="EM15" s="295">
        <v>7.0</v>
      </c>
      <c r="EN15" s="295" t="s">
        <v>2265</v>
      </c>
      <c r="EO15" s="295" t="s">
        <v>2265</v>
      </c>
      <c r="EP15" s="295" t="s">
        <v>2265</v>
      </c>
      <c r="EQ15" s="295" t="s">
        <v>2265</v>
      </c>
      <c r="ER15" s="295" t="s">
        <v>2265</v>
      </c>
      <c r="ES15" s="295" t="s">
        <v>2265</v>
      </c>
      <c r="ET15" s="295" t="s">
        <v>2265</v>
      </c>
      <c r="EU15" s="295" t="s">
        <v>2265</v>
      </c>
      <c r="EV15" s="295" t="s">
        <v>2265</v>
      </c>
      <c r="EW15" s="295" t="s">
        <v>2265</v>
      </c>
      <c r="EX15" s="295" t="s">
        <v>2265</v>
      </c>
      <c r="EY15" s="295" t="s">
        <v>2265</v>
      </c>
      <c r="EZ15" s="295" t="s">
        <v>2265</v>
      </c>
      <c r="FA15" s="295">
        <v>6.0</v>
      </c>
      <c r="FB15" s="295" t="s">
        <v>2265</v>
      </c>
      <c r="FC15" s="295" t="s">
        <v>2265</v>
      </c>
      <c r="FD15" s="295" t="s">
        <v>2265</v>
      </c>
      <c r="FE15" s="295" t="s">
        <v>2265</v>
      </c>
      <c r="FF15" s="295" t="s">
        <v>2265</v>
      </c>
      <c r="FG15" s="295" t="s">
        <v>2265</v>
      </c>
      <c r="FH15" s="295" t="s">
        <v>2265</v>
      </c>
      <c r="FI15" s="295" t="s">
        <v>2265</v>
      </c>
      <c r="FJ15" s="295" t="s">
        <v>2265</v>
      </c>
      <c r="FK15" s="295" t="s">
        <v>2265</v>
      </c>
      <c r="FL15" s="295" t="s">
        <v>2265</v>
      </c>
      <c r="FM15" s="295" t="s">
        <v>2265</v>
      </c>
      <c r="FN15" s="295" t="s">
        <v>2265</v>
      </c>
      <c r="FO15" s="295" t="s">
        <v>2265</v>
      </c>
      <c r="FP15" s="295" t="s">
        <v>2265</v>
      </c>
      <c r="FQ15" s="295" t="s">
        <v>2265</v>
      </c>
      <c r="FR15" s="295" t="s">
        <v>2265</v>
      </c>
      <c r="FS15" s="295" t="s">
        <v>2265</v>
      </c>
      <c r="FT15" s="295" t="s">
        <v>2265</v>
      </c>
      <c r="FU15" s="295">
        <v>21.0</v>
      </c>
      <c r="FV15" s="295" t="s">
        <v>2265</v>
      </c>
      <c r="FW15" s="295" t="s">
        <v>2265</v>
      </c>
    </row>
    <row r="16">
      <c r="A16" s="297" t="s">
        <v>2283</v>
      </c>
      <c r="B16" s="295" t="s">
        <v>2261</v>
      </c>
      <c r="C16" s="295">
        <v>5.0</v>
      </c>
      <c r="D16" s="295" t="s">
        <v>2262</v>
      </c>
      <c r="E16" s="295" t="s">
        <v>2284</v>
      </c>
      <c r="F16" s="295" t="s">
        <v>2267</v>
      </c>
      <c r="G16" s="295">
        <v>600.0</v>
      </c>
      <c r="H16" s="295">
        <v>-26.0</v>
      </c>
      <c r="I16" s="295">
        <v>3.8</v>
      </c>
      <c r="J16" s="295">
        <v>14.0</v>
      </c>
      <c r="K16" s="295">
        <v>2.0</v>
      </c>
      <c r="L16" s="295">
        <v>34.56</v>
      </c>
      <c r="M16" s="295">
        <v>0.68</v>
      </c>
      <c r="N16" s="295">
        <v>40.0</v>
      </c>
      <c r="O16" s="295">
        <v>2.0</v>
      </c>
      <c r="P16" s="295">
        <v>4.0</v>
      </c>
      <c r="Q16" s="295">
        <v>4.0</v>
      </c>
      <c r="R16" s="295">
        <v>11.0</v>
      </c>
      <c r="S16" s="295">
        <v>74.0</v>
      </c>
      <c r="T16" s="295" t="s">
        <v>2265</v>
      </c>
      <c r="U16" s="295" t="s">
        <v>2265</v>
      </c>
      <c r="V16" s="295">
        <v>46.0</v>
      </c>
      <c r="W16" s="295">
        <v>10.0</v>
      </c>
      <c r="X16" s="295" t="s">
        <v>2265</v>
      </c>
      <c r="Y16" s="295" t="s">
        <v>2265</v>
      </c>
      <c r="Z16" s="295" t="s">
        <v>2265</v>
      </c>
      <c r="AA16" s="295" t="s">
        <v>2265</v>
      </c>
      <c r="AB16" s="295" t="s">
        <v>2265</v>
      </c>
      <c r="AC16" s="295" t="s">
        <v>2265</v>
      </c>
      <c r="AD16" s="295" t="s">
        <v>2265</v>
      </c>
      <c r="AE16" s="295" t="s">
        <v>2265</v>
      </c>
      <c r="AF16" s="295" t="s">
        <v>2265</v>
      </c>
      <c r="AG16" s="295" t="s">
        <v>2265</v>
      </c>
      <c r="AH16" s="295" t="s">
        <v>2265</v>
      </c>
      <c r="AI16" s="295" t="s">
        <v>2265</v>
      </c>
      <c r="AJ16" s="295" t="s">
        <v>2265</v>
      </c>
      <c r="AK16" s="295" t="s">
        <v>2265</v>
      </c>
      <c r="AL16" s="295" t="s">
        <v>2265</v>
      </c>
      <c r="AM16" s="295" t="s">
        <v>2265</v>
      </c>
      <c r="AN16" s="295" t="s">
        <v>2265</v>
      </c>
      <c r="AO16" s="295" t="s">
        <v>2265</v>
      </c>
      <c r="AP16" s="295" t="s">
        <v>2265</v>
      </c>
      <c r="AQ16" s="295" t="s">
        <v>2265</v>
      </c>
      <c r="AR16" s="295" t="s">
        <v>2265</v>
      </c>
      <c r="AS16" s="295" t="s">
        <v>2265</v>
      </c>
      <c r="AT16" s="295" t="s">
        <v>2265</v>
      </c>
      <c r="AU16" s="295" t="s">
        <v>2265</v>
      </c>
      <c r="AV16" s="295" t="s">
        <v>2265</v>
      </c>
      <c r="AW16" s="295" t="s">
        <v>2265</v>
      </c>
      <c r="AX16" s="295" t="s">
        <v>2265</v>
      </c>
      <c r="AY16" s="295" t="s">
        <v>2265</v>
      </c>
      <c r="AZ16" s="295" t="s">
        <v>2265</v>
      </c>
      <c r="BA16" s="295" t="s">
        <v>2265</v>
      </c>
      <c r="BB16" s="295" t="s">
        <v>2265</v>
      </c>
      <c r="BC16" s="295" t="s">
        <v>2265</v>
      </c>
      <c r="BD16" s="295" t="s">
        <v>2265</v>
      </c>
      <c r="BE16" s="295" t="s">
        <v>2265</v>
      </c>
      <c r="BF16" s="295" t="s">
        <v>2265</v>
      </c>
      <c r="BG16" s="295" t="s">
        <v>2265</v>
      </c>
      <c r="BH16" s="295" t="s">
        <v>2265</v>
      </c>
      <c r="BI16" s="295" t="s">
        <v>2265</v>
      </c>
      <c r="BJ16" s="295" t="s">
        <v>2265</v>
      </c>
      <c r="BK16" s="295" t="s">
        <v>2265</v>
      </c>
      <c r="BL16" s="295" t="s">
        <v>2265</v>
      </c>
      <c r="BM16" s="295" t="s">
        <v>2265</v>
      </c>
      <c r="BN16" s="295" t="s">
        <v>2265</v>
      </c>
      <c r="BO16" s="295" t="s">
        <v>2265</v>
      </c>
      <c r="BP16" s="295" t="s">
        <v>2265</v>
      </c>
      <c r="BQ16" s="295" t="s">
        <v>2265</v>
      </c>
      <c r="BR16" s="295" t="s">
        <v>2265</v>
      </c>
      <c r="BS16" s="295" t="s">
        <v>2265</v>
      </c>
      <c r="BT16" s="295" t="s">
        <v>2265</v>
      </c>
      <c r="BU16" s="295" t="s">
        <v>2265</v>
      </c>
      <c r="BV16" s="295" t="s">
        <v>2265</v>
      </c>
      <c r="BW16" s="295" t="s">
        <v>2265</v>
      </c>
      <c r="BX16" s="295" t="s">
        <v>2265</v>
      </c>
      <c r="BY16" s="295" t="s">
        <v>2265</v>
      </c>
      <c r="BZ16" s="295" t="s">
        <v>2265</v>
      </c>
      <c r="CA16" s="295" t="s">
        <v>2265</v>
      </c>
      <c r="CB16" s="295" t="s">
        <v>2265</v>
      </c>
      <c r="CC16" s="295" t="s">
        <v>2265</v>
      </c>
      <c r="CD16" s="295" t="s">
        <v>2265</v>
      </c>
      <c r="CE16" s="295" t="s">
        <v>2265</v>
      </c>
      <c r="CF16" s="295" t="s">
        <v>2265</v>
      </c>
      <c r="CG16" s="295" t="s">
        <v>2265</v>
      </c>
      <c r="CH16" s="295">
        <v>2.0</v>
      </c>
      <c r="CI16" s="295" t="s">
        <v>2265</v>
      </c>
      <c r="CJ16" s="295" t="s">
        <v>2265</v>
      </c>
      <c r="CK16" s="295" t="s">
        <v>2265</v>
      </c>
      <c r="CL16" s="295" t="s">
        <v>2265</v>
      </c>
      <c r="CM16" s="295" t="s">
        <v>2265</v>
      </c>
      <c r="CN16" s="295" t="s">
        <v>2265</v>
      </c>
      <c r="CO16" s="295" t="s">
        <v>2265</v>
      </c>
      <c r="CP16" s="295" t="s">
        <v>2265</v>
      </c>
      <c r="CQ16" s="295" t="s">
        <v>2265</v>
      </c>
      <c r="CR16" s="295">
        <v>22.0</v>
      </c>
      <c r="CS16" s="295" t="s">
        <v>2265</v>
      </c>
      <c r="CT16" s="295" t="s">
        <v>2265</v>
      </c>
      <c r="CU16" s="295" t="s">
        <v>2265</v>
      </c>
      <c r="CV16" s="295" t="s">
        <v>2265</v>
      </c>
      <c r="CW16" s="295" t="s">
        <v>2265</v>
      </c>
      <c r="CX16" s="295">
        <v>2.0</v>
      </c>
      <c r="CY16" s="295" t="s">
        <v>2265</v>
      </c>
      <c r="CZ16" s="295" t="s">
        <v>2265</v>
      </c>
      <c r="DA16" s="295" t="s">
        <v>2265</v>
      </c>
      <c r="DB16" s="295" t="s">
        <v>2265</v>
      </c>
      <c r="DC16" s="295" t="s">
        <v>2265</v>
      </c>
      <c r="DD16" s="295" t="s">
        <v>2265</v>
      </c>
      <c r="DE16" s="295" t="s">
        <v>2265</v>
      </c>
      <c r="DF16" s="295" t="s">
        <v>2265</v>
      </c>
      <c r="DG16" s="295" t="s">
        <v>2265</v>
      </c>
      <c r="DH16" s="295">
        <v>2.0</v>
      </c>
      <c r="DI16" s="295" t="s">
        <v>2265</v>
      </c>
      <c r="DJ16" s="295" t="s">
        <v>2265</v>
      </c>
      <c r="DK16" s="295" t="s">
        <v>2265</v>
      </c>
      <c r="DL16" s="295" t="s">
        <v>2265</v>
      </c>
      <c r="DM16" s="295" t="s">
        <v>2265</v>
      </c>
      <c r="DN16" s="295" t="s">
        <v>2265</v>
      </c>
      <c r="DO16" s="295" t="s">
        <v>2265</v>
      </c>
      <c r="DP16" s="295" t="s">
        <v>2265</v>
      </c>
      <c r="DQ16" s="295" t="s">
        <v>2265</v>
      </c>
      <c r="DR16" s="295" t="s">
        <v>2265</v>
      </c>
      <c r="DS16" s="295" t="s">
        <v>2265</v>
      </c>
      <c r="DT16" s="295" t="s">
        <v>2265</v>
      </c>
      <c r="DU16" s="295" t="s">
        <v>2265</v>
      </c>
      <c r="DV16" s="295">
        <v>2.0</v>
      </c>
      <c r="DW16" s="295" t="s">
        <v>2265</v>
      </c>
      <c r="DX16" s="295" t="s">
        <v>2265</v>
      </c>
      <c r="DY16" s="295" t="s">
        <v>2265</v>
      </c>
      <c r="DZ16" s="295" t="s">
        <v>2265</v>
      </c>
      <c r="EA16" s="295" t="s">
        <v>2265</v>
      </c>
      <c r="EB16" s="295" t="s">
        <v>2265</v>
      </c>
      <c r="EC16" s="295">
        <v>6.0</v>
      </c>
      <c r="ED16" s="295" t="s">
        <v>2265</v>
      </c>
      <c r="EE16" s="295" t="s">
        <v>2265</v>
      </c>
      <c r="EF16" s="295" t="s">
        <v>2265</v>
      </c>
      <c r="EG16" s="295" t="s">
        <v>2265</v>
      </c>
      <c r="EH16" s="295">
        <v>29.0</v>
      </c>
      <c r="EI16" s="295" t="s">
        <v>2265</v>
      </c>
      <c r="EJ16" s="295">
        <v>11.0</v>
      </c>
      <c r="EK16" s="295">
        <v>1.0</v>
      </c>
      <c r="EL16" s="295" t="s">
        <v>2265</v>
      </c>
      <c r="EM16" s="295">
        <v>14.0</v>
      </c>
      <c r="EN16" s="295" t="s">
        <v>2265</v>
      </c>
      <c r="EO16" s="295" t="s">
        <v>2265</v>
      </c>
      <c r="EP16" s="295" t="s">
        <v>2265</v>
      </c>
      <c r="EQ16" s="295" t="s">
        <v>2265</v>
      </c>
      <c r="ER16" s="295" t="s">
        <v>2265</v>
      </c>
      <c r="ES16" s="295" t="s">
        <v>2265</v>
      </c>
      <c r="ET16" s="295" t="s">
        <v>2265</v>
      </c>
      <c r="EU16" s="295" t="s">
        <v>2265</v>
      </c>
      <c r="EV16" s="295" t="s">
        <v>2265</v>
      </c>
      <c r="EW16" s="295" t="s">
        <v>2265</v>
      </c>
      <c r="EX16" s="295" t="s">
        <v>2265</v>
      </c>
      <c r="EY16" s="295" t="s">
        <v>2265</v>
      </c>
      <c r="EZ16" s="295" t="s">
        <v>2265</v>
      </c>
      <c r="FA16" s="295">
        <v>4.0</v>
      </c>
      <c r="FB16" s="295" t="s">
        <v>2265</v>
      </c>
      <c r="FC16" s="295" t="s">
        <v>2265</v>
      </c>
      <c r="FD16" s="295" t="s">
        <v>2265</v>
      </c>
      <c r="FE16" s="295" t="s">
        <v>2265</v>
      </c>
      <c r="FF16" s="295" t="s">
        <v>2265</v>
      </c>
      <c r="FG16" s="295" t="s">
        <v>2265</v>
      </c>
      <c r="FH16" s="295" t="s">
        <v>2265</v>
      </c>
      <c r="FI16" s="295" t="s">
        <v>2265</v>
      </c>
      <c r="FJ16" s="295" t="s">
        <v>2265</v>
      </c>
      <c r="FK16" s="295" t="s">
        <v>2265</v>
      </c>
      <c r="FL16" s="295" t="s">
        <v>2265</v>
      </c>
      <c r="FM16" s="295" t="s">
        <v>2265</v>
      </c>
      <c r="FN16" s="295" t="s">
        <v>2265</v>
      </c>
      <c r="FO16" s="295" t="s">
        <v>2265</v>
      </c>
      <c r="FP16" s="295" t="s">
        <v>2265</v>
      </c>
      <c r="FQ16" s="295" t="s">
        <v>2265</v>
      </c>
      <c r="FR16" s="295" t="s">
        <v>2265</v>
      </c>
      <c r="FS16" s="295">
        <v>9.0</v>
      </c>
      <c r="FT16" s="295" t="s">
        <v>2265</v>
      </c>
      <c r="FU16" s="295">
        <v>50.0</v>
      </c>
      <c r="FV16" s="295" t="s">
        <v>2265</v>
      </c>
      <c r="FW16" s="295" t="s">
        <v>2265</v>
      </c>
    </row>
    <row r="17">
      <c r="A17" s="297" t="s">
        <v>514</v>
      </c>
      <c r="B17" s="295" t="s">
        <v>2261</v>
      </c>
      <c r="C17" s="295" t="s">
        <v>2269</v>
      </c>
      <c r="D17" s="295" t="s">
        <v>2262</v>
      </c>
      <c r="E17" s="295" t="s">
        <v>2285</v>
      </c>
      <c r="F17" s="295" t="s">
        <v>2267</v>
      </c>
      <c r="G17" s="295">
        <v>800.0</v>
      </c>
      <c r="H17" s="295">
        <v>-28.0</v>
      </c>
      <c r="I17" s="295">
        <v>3.9</v>
      </c>
      <c r="J17" s="295">
        <v>17.0</v>
      </c>
      <c r="K17" s="295">
        <v>7.0</v>
      </c>
      <c r="L17" s="295">
        <v>5.21</v>
      </c>
      <c r="M17" s="295" t="s">
        <v>2265</v>
      </c>
      <c r="N17" s="295">
        <v>100.0</v>
      </c>
      <c r="O17" s="295">
        <v>0.0</v>
      </c>
      <c r="P17" s="295">
        <v>2.0</v>
      </c>
      <c r="Q17" s="295">
        <v>0.0</v>
      </c>
      <c r="R17" s="295">
        <v>67.0</v>
      </c>
      <c r="S17" s="295">
        <v>24.0</v>
      </c>
      <c r="T17" s="295" t="s">
        <v>2265</v>
      </c>
      <c r="U17" s="295">
        <v>5.0</v>
      </c>
      <c r="V17" s="295">
        <v>1.0</v>
      </c>
      <c r="W17" s="295" t="s">
        <v>2265</v>
      </c>
      <c r="X17" s="295" t="s">
        <v>2265</v>
      </c>
      <c r="Y17" s="295" t="s">
        <v>2265</v>
      </c>
      <c r="Z17" s="295" t="s">
        <v>2265</v>
      </c>
      <c r="AA17" s="295" t="s">
        <v>2265</v>
      </c>
      <c r="AB17" s="295">
        <v>2.0</v>
      </c>
      <c r="AC17" s="295" t="s">
        <v>2265</v>
      </c>
      <c r="AD17" s="295" t="s">
        <v>2265</v>
      </c>
      <c r="AE17" s="295" t="s">
        <v>2265</v>
      </c>
      <c r="AF17" s="295">
        <v>179.0</v>
      </c>
      <c r="AG17" s="295" t="s">
        <v>2265</v>
      </c>
      <c r="AH17" s="295" t="s">
        <v>2265</v>
      </c>
      <c r="AI17" s="295" t="s">
        <v>2265</v>
      </c>
      <c r="AJ17" s="295" t="s">
        <v>2265</v>
      </c>
      <c r="AK17" s="295" t="s">
        <v>2265</v>
      </c>
      <c r="AL17" s="295" t="s">
        <v>2265</v>
      </c>
      <c r="AM17" s="295" t="s">
        <v>2265</v>
      </c>
      <c r="AN17" s="295" t="s">
        <v>2265</v>
      </c>
      <c r="AO17" s="295" t="s">
        <v>2265</v>
      </c>
      <c r="AP17" s="295" t="s">
        <v>2265</v>
      </c>
      <c r="AQ17" s="295" t="s">
        <v>2265</v>
      </c>
      <c r="AR17" s="295" t="s">
        <v>2265</v>
      </c>
      <c r="AS17" s="295" t="s">
        <v>2265</v>
      </c>
      <c r="AT17" s="295" t="s">
        <v>2265</v>
      </c>
      <c r="AU17" s="295" t="s">
        <v>2265</v>
      </c>
      <c r="AV17" s="295">
        <v>64.0</v>
      </c>
      <c r="AW17" s="295" t="s">
        <v>2265</v>
      </c>
      <c r="AX17" s="295" t="s">
        <v>2265</v>
      </c>
      <c r="AY17" s="295" t="s">
        <v>2265</v>
      </c>
      <c r="AZ17" s="295">
        <v>1.0</v>
      </c>
      <c r="BA17" s="295" t="s">
        <v>2265</v>
      </c>
      <c r="BB17" s="295" t="s">
        <v>2265</v>
      </c>
      <c r="BC17" s="295" t="s">
        <v>2265</v>
      </c>
      <c r="BD17" s="295" t="s">
        <v>2265</v>
      </c>
      <c r="BE17" s="295">
        <v>13.0</v>
      </c>
      <c r="BF17" s="295" t="s">
        <v>2265</v>
      </c>
      <c r="BG17" s="295" t="s">
        <v>2265</v>
      </c>
      <c r="BH17" s="295" t="s">
        <v>2265</v>
      </c>
      <c r="BI17" s="295" t="s">
        <v>2265</v>
      </c>
      <c r="BJ17" s="295" t="s">
        <v>2265</v>
      </c>
      <c r="BK17" s="295" t="s">
        <v>2265</v>
      </c>
      <c r="BL17" s="295" t="s">
        <v>2265</v>
      </c>
      <c r="BM17" s="295" t="s">
        <v>2265</v>
      </c>
      <c r="BN17" s="295" t="s">
        <v>2265</v>
      </c>
      <c r="BO17" s="295" t="s">
        <v>2265</v>
      </c>
      <c r="BP17" s="295" t="s">
        <v>2265</v>
      </c>
      <c r="BQ17" s="295" t="s">
        <v>2265</v>
      </c>
      <c r="BR17" s="295">
        <v>1.0</v>
      </c>
      <c r="BS17" s="295" t="s">
        <v>2265</v>
      </c>
      <c r="BT17" s="295" t="s">
        <v>2265</v>
      </c>
      <c r="BU17" s="295" t="s">
        <v>2265</v>
      </c>
      <c r="BV17" s="295" t="s">
        <v>2265</v>
      </c>
      <c r="BW17" s="295" t="s">
        <v>2265</v>
      </c>
      <c r="BX17" s="295" t="s">
        <v>2265</v>
      </c>
      <c r="BY17" s="295" t="s">
        <v>2265</v>
      </c>
      <c r="BZ17" s="295" t="s">
        <v>2265</v>
      </c>
      <c r="CA17" s="295" t="s">
        <v>2265</v>
      </c>
      <c r="CB17" s="295" t="s">
        <v>2265</v>
      </c>
      <c r="CC17" s="295" t="s">
        <v>2265</v>
      </c>
      <c r="CD17" s="295" t="s">
        <v>2265</v>
      </c>
      <c r="CE17" s="295" t="s">
        <v>2265</v>
      </c>
      <c r="CF17" s="295" t="s">
        <v>2265</v>
      </c>
      <c r="CG17" s="295">
        <v>1346.0</v>
      </c>
      <c r="CH17" s="295" t="s">
        <v>2265</v>
      </c>
      <c r="CI17" s="295" t="s">
        <v>2265</v>
      </c>
      <c r="CJ17" s="295" t="s">
        <v>2265</v>
      </c>
      <c r="CK17" s="295" t="s">
        <v>2265</v>
      </c>
      <c r="CL17" s="295" t="s">
        <v>2265</v>
      </c>
      <c r="CM17" s="295">
        <v>148.0</v>
      </c>
      <c r="CN17" s="295" t="s">
        <v>2265</v>
      </c>
      <c r="CO17" s="295" t="s">
        <v>2265</v>
      </c>
      <c r="CP17" s="295" t="s">
        <v>2265</v>
      </c>
      <c r="CQ17" s="295">
        <v>3.0</v>
      </c>
      <c r="CR17" s="295" t="s">
        <v>2265</v>
      </c>
      <c r="CS17" s="295" t="s">
        <v>2265</v>
      </c>
      <c r="CT17" s="295" t="s">
        <v>2265</v>
      </c>
      <c r="CU17" s="295" t="s">
        <v>2265</v>
      </c>
      <c r="CV17" s="295" t="s">
        <v>2265</v>
      </c>
      <c r="CW17" s="295" t="s">
        <v>2265</v>
      </c>
      <c r="CX17" s="295" t="s">
        <v>2265</v>
      </c>
      <c r="CY17" s="295" t="s">
        <v>2265</v>
      </c>
      <c r="CZ17" s="295" t="s">
        <v>2265</v>
      </c>
      <c r="DA17" s="295" t="s">
        <v>2265</v>
      </c>
      <c r="DB17" s="295" t="s">
        <v>2265</v>
      </c>
      <c r="DC17" s="295" t="s">
        <v>2265</v>
      </c>
      <c r="DD17" s="295">
        <v>79.0</v>
      </c>
      <c r="DE17" s="295" t="s">
        <v>2265</v>
      </c>
      <c r="DF17" s="295" t="s">
        <v>2265</v>
      </c>
      <c r="DG17" s="295">
        <v>12.0</v>
      </c>
      <c r="DH17" s="295" t="s">
        <v>2265</v>
      </c>
      <c r="DI17" s="295">
        <v>801.0</v>
      </c>
      <c r="DJ17" s="295" t="s">
        <v>2265</v>
      </c>
      <c r="DK17" s="295" t="s">
        <v>2265</v>
      </c>
      <c r="DL17" s="295" t="s">
        <v>2265</v>
      </c>
      <c r="DM17" s="295" t="s">
        <v>2265</v>
      </c>
      <c r="DN17" s="295" t="s">
        <v>2265</v>
      </c>
      <c r="DO17" s="295" t="s">
        <v>2265</v>
      </c>
      <c r="DP17" s="295" t="s">
        <v>2265</v>
      </c>
      <c r="DQ17" s="295" t="s">
        <v>2265</v>
      </c>
      <c r="DR17" s="295" t="s">
        <v>2265</v>
      </c>
      <c r="DS17" s="295" t="s">
        <v>2265</v>
      </c>
      <c r="DT17" s="295" t="s">
        <v>2265</v>
      </c>
      <c r="DU17" s="295" t="s">
        <v>2265</v>
      </c>
      <c r="DV17" s="295" t="s">
        <v>2265</v>
      </c>
      <c r="DW17" s="295" t="s">
        <v>2265</v>
      </c>
      <c r="DX17" s="295" t="s">
        <v>2265</v>
      </c>
      <c r="DY17" s="295" t="s">
        <v>2265</v>
      </c>
      <c r="DZ17" s="295" t="s">
        <v>2265</v>
      </c>
      <c r="EA17" s="295" t="s">
        <v>2265</v>
      </c>
      <c r="EB17" s="295" t="s">
        <v>2265</v>
      </c>
      <c r="EC17" s="295">
        <v>1.0</v>
      </c>
      <c r="ED17" s="295" t="s">
        <v>2265</v>
      </c>
      <c r="EE17" s="295" t="s">
        <v>2265</v>
      </c>
      <c r="EF17" s="295">
        <v>23.0</v>
      </c>
      <c r="EG17" s="295" t="s">
        <v>2265</v>
      </c>
      <c r="EH17" s="295" t="s">
        <v>2265</v>
      </c>
      <c r="EI17" s="295" t="s">
        <v>2265</v>
      </c>
      <c r="EJ17" s="295" t="s">
        <v>2265</v>
      </c>
      <c r="EK17" s="295" t="s">
        <v>2265</v>
      </c>
      <c r="EL17" s="295" t="s">
        <v>2265</v>
      </c>
      <c r="EM17" s="295" t="s">
        <v>2265</v>
      </c>
      <c r="EN17" s="295" t="s">
        <v>2265</v>
      </c>
      <c r="EO17" s="295" t="s">
        <v>2265</v>
      </c>
      <c r="EP17" s="295" t="s">
        <v>2265</v>
      </c>
      <c r="EQ17" s="295" t="s">
        <v>2265</v>
      </c>
      <c r="ER17" s="295" t="s">
        <v>2265</v>
      </c>
      <c r="ES17" s="295">
        <v>415.0</v>
      </c>
      <c r="ET17" s="295" t="s">
        <v>2265</v>
      </c>
      <c r="EU17" s="295" t="s">
        <v>2265</v>
      </c>
      <c r="EV17" s="295" t="s">
        <v>2265</v>
      </c>
      <c r="EW17" s="295" t="s">
        <v>2265</v>
      </c>
      <c r="EX17" s="295" t="s">
        <v>2265</v>
      </c>
      <c r="EY17" s="295" t="s">
        <v>2265</v>
      </c>
      <c r="EZ17" s="295" t="s">
        <v>2265</v>
      </c>
      <c r="FA17" s="295" t="s">
        <v>2265</v>
      </c>
      <c r="FB17" s="295" t="s">
        <v>2265</v>
      </c>
      <c r="FC17" s="295" t="s">
        <v>2265</v>
      </c>
      <c r="FD17" s="295" t="s">
        <v>2265</v>
      </c>
      <c r="FE17" s="295" t="s">
        <v>2265</v>
      </c>
      <c r="FF17" s="295" t="s">
        <v>2265</v>
      </c>
      <c r="FG17" s="295" t="s">
        <v>2265</v>
      </c>
      <c r="FH17" s="295" t="s">
        <v>2265</v>
      </c>
      <c r="FI17" s="295" t="s">
        <v>2265</v>
      </c>
      <c r="FJ17" s="295" t="s">
        <v>2265</v>
      </c>
      <c r="FK17" s="295" t="s">
        <v>2265</v>
      </c>
      <c r="FL17" s="295" t="s">
        <v>2265</v>
      </c>
      <c r="FM17" s="295" t="s">
        <v>2265</v>
      </c>
      <c r="FN17" s="295" t="s">
        <v>2265</v>
      </c>
      <c r="FO17" s="295" t="s">
        <v>2265</v>
      </c>
      <c r="FP17" s="295" t="s">
        <v>2265</v>
      </c>
      <c r="FQ17" s="295" t="s">
        <v>2265</v>
      </c>
      <c r="FR17" s="295" t="s">
        <v>2265</v>
      </c>
      <c r="FS17" s="295" t="s">
        <v>2265</v>
      </c>
      <c r="FT17" s="295" t="s">
        <v>2265</v>
      </c>
      <c r="FU17" s="295" t="s">
        <v>2265</v>
      </c>
      <c r="FV17" s="295" t="s">
        <v>2265</v>
      </c>
      <c r="FW17" s="295" t="s">
        <v>2265</v>
      </c>
    </row>
    <row r="18">
      <c r="A18" s="297" t="s">
        <v>2286</v>
      </c>
      <c r="B18" s="295" t="s">
        <v>2261</v>
      </c>
      <c r="C18" s="295">
        <v>5.0</v>
      </c>
      <c r="D18" s="295" t="s">
        <v>2262</v>
      </c>
      <c r="E18" s="295" t="s">
        <v>2287</v>
      </c>
      <c r="F18" s="295" t="s">
        <v>2288</v>
      </c>
      <c r="G18" s="295">
        <v>750.0</v>
      </c>
      <c r="H18" s="295">
        <v>-25.0</v>
      </c>
      <c r="I18" s="295">
        <v>3.4</v>
      </c>
      <c r="J18" s="295">
        <v>2.0</v>
      </c>
      <c r="K18" s="295">
        <v>1.0</v>
      </c>
      <c r="L18" s="295">
        <v>3.93</v>
      </c>
      <c r="M18" s="295" t="s">
        <v>2265</v>
      </c>
      <c r="N18" s="295">
        <v>100.0</v>
      </c>
      <c r="O18" s="295">
        <v>0.0</v>
      </c>
      <c r="P18" s="295">
        <v>1.0</v>
      </c>
      <c r="Q18" s="295">
        <v>0.0</v>
      </c>
      <c r="R18" s="295" t="s">
        <v>2265</v>
      </c>
      <c r="S18" s="295" t="s">
        <v>2265</v>
      </c>
      <c r="T18" s="295" t="s">
        <v>2265</v>
      </c>
      <c r="U18" s="295" t="s">
        <v>2265</v>
      </c>
      <c r="V18" s="295" t="s">
        <v>2265</v>
      </c>
      <c r="W18" s="295" t="s">
        <v>2265</v>
      </c>
      <c r="X18" s="295" t="s">
        <v>2265</v>
      </c>
      <c r="Y18" s="295">
        <v>7.0</v>
      </c>
      <c r="Z18" s="295" t="s">
        <v>2265</v>
      </c>
      <c r="AA18" s="295" t="s">
        <v>2265</v>
      </c>
      <c r="AB18" s="295" t="s">
        <v>2265</v>
      </c>
      <c r="AC18" s="295" t="s">
        <v>2265</v>
      </c>
      <c r="AD18" s="295" t="s">
        <v>2265</v>
      </c>
      <c r="AE18" s="295" t="s">
        <v>2265</v>
      </c>
      <c r="AF18" s="295" t="s">
        <v>2265</v>
      </c>
      <c r="AG18" s="295" t="s">
        <v>2265</v>
      </c>
      <c r="AH18" s="295" t="s">
        <v>2265</v>
      </c>
      <c r="AI18" s="295" t="s">
        <v>2265</v>
      </c>
      <c r="AJ18" s="295" t="s">
        <v>2265</v>
      </c>
      <c r="AK18" s="295" t="s">
        <v>2265</v>
      </c>
      <c r="AL18" s="295" t="s">
        <v>2265</v>
      </c>
      <c r="AM18" s="295" t="s">
        <v>2265</v>
      </c>
      <c r="AN18" s="295" t="s">
        <v>2265</v>
      </c>
      <c r="AO18" s="295" t="s">
        <v>2265</v>
      </c>
      <c r="AP18" s="295" t="s">
        <v>2265</v>
      </c>
      <c r="AQ18" s="295" t="s">
        <v>2265</v>
      </c>
      <c r="AR18" s="295" t="s">
        <v>2265</v>
      </c>
      <c r="AS18" s="295" t="s">
        <v>2265</v>
      </c>
      <c r="AT18" s="295" t="s">
        <v>2265</v>
      </c>
      <c r="AU18" s="295" t="s">
        <v>2265</v>
      </c>
      <c r="AV18" s="295" t="s">
        <v>2265</v>
      </c>
      <c r="AW18" s="295" t="s">
        <v>2265</v>
      </c>
      <c r="AX18" s="295" t="s">
        <v>2265</v>
      </c>
      <c r="AY18" s="295" t="s">
        <v>2265</v>
      </c>
      <c r="AZ18" s="295" t="s">
        <v>2265</v>
      </c>
      <c r="BA18" s="295" t="s">
        <v>2265</v>
      </c>
      <c r="BB18" s="295" t="s">
        <v>2265</v>
      </c>
      <c r="BC18" s="295" t="s">
        <v>2265</v>
      </c>
      <c r="BD18" s="295" t="s">
        <v>2265</v>
      </c>
      <c r="BE18" s="295" t="s">
        <v>2265</v>
      </c>
      <c r="BF18" s="295" t="s">
        <v>2265</v>
      </c>
      <c r="BG18" s="295" t="s">
        <v>2265</v>
      </c>
      <c r="BH18" s="295" t="s">
        <v>2265</v>
      </c>
      <c r="BI18" s="295" t="s">
        <v>2265</v>
      </c>
      <c r="BJ18" s="295" t="s">
        <v>2265</v>
      </c>
      <c r="BK18" s="295" t="s">
        <v>2265</v>
      </c>
      <c r="BL18" s="295" t="s">
        <v>2265</v>
      </c>
      <c r="BM18" s="295" t="s">
        <v>2265</v>
      </c>
      <c r="BN18" s="295" t="s">
        <v>2265</v>
      </c>
      <c r="BO18" s="295" t="s">
        <v>2265</v>
      </c>
      <c r="BP18" s="295" t="s">
        <v>2265</v>
      </c>
      <c r="BQ18" s="295" t="s">
        <v>2265</v>
      </c>
      <c r="BR18" s="295" t="s">
        <v>2265</v>
      </c>
      <c r="BS18" s="295" t="s">
        <v>2265</v>
      </c>
      <c r="BT18" s="295" t="s">
        <v>2265</v>
      </c>
      <c r="BU18" s="295" t="s">
        <v>2265</v>
      </c>
      <c r="BV18" s="295" t="s">
        <v>2265</v>
      </c>
      <c r="BW18" s="295" t="s">
        <v>2265</v>
      </c>
      <c r="BX18" s="295" t="s">
        <v>2265</v>
      </c>
      <c r="BY18" s="295" t="s">
        <v>2265</v>
      </c>
      <c r="BZ18" s="295" t="s">
        <v>2265</v>
      </c>
      <c r="CA18" s="295" t="s">
        <v>2265</v>
      </c>
      <c r="CB18" s="295" t="s">
        <v>2265</v>
      </c>
      <c r="CC18" s="295" t="s">
        <v>2265</v>
      </c>
      <c r="CD18" s="295" t="s">
        <v>2265</v>
      </c>
      <c r="CE18" s="295" t="s">
        <v>2265</v>
      </c>
      <c r="CF18" s="295" t="s">
        <v>2265</v>
      </c>
      <c r="CG18" s="295" t="s">
        <v>2265</v>
      </c>
      <c r="CH18" s="295" t="s">
        <v>2265</v>
      </c>
      <c r="CI18" s="295" t="s">
        <v>2265</v>
      </c>
      <c r="CJ18" s="295" t="s">
        <v>2265</v>
      </c>
      <c r="CK18" s="295" t="s">
        <v>2265</v>
      </c>
      <c r="CL18" s="295" t="s">
        <v>2265</v>
      </c>
      <c r="CM18" s="295" t="s">
        <v>2265</v>
      </c>
      <c r="CN18" s="295" t="s">
        <v>2265</v>
      </c>
      <c r="CO18" s="295" t="s">
        <v>2265</v>
      </c>
      <c r="CP18" s="295" t="s">
        <v>2265</v>
      </c>
      <c r="CQ18" s="295" t="s">
        <v>2265</v>
      </c>
      <c r="CR18" s="295" t="s">
        <v>2265</v>
      </c>
      <c r="CS18" s="295" t="s">
        <v>2265</v>
      </c>
      <c r="CT18" s="295" t="s">
        <v>2265</v>
      </c>
      <c r="CU18" s="295" t="s">
        <v>2265</v>
      </c>
      <c r="CV18" s="295" t="s">
        <v>2265</v>
      </c>
      <c r="CW18" s="295" t="s">
        <v>2265</v>
      </c>
      <c r="CX18" s="295" t="s">
        <v>2265</v>
      </c>
      <c r="CY18" s="295" t="s">
        <v>2265</v>
      </c>
      <c r="CZ18" s="295" t="s">
        <v>2265</v>
      </c>
      <c r="DA18" s="295" t="s">
        <v>2265</v>
      </c>
      <c r="DB18" s="295" t="s">
        <v>2265</v>
      </c>
      <c r="DC18" s="295" t="s">
        <v>2265</v>
      </c>
      <c r="DD18" s="295" t="s">
        <v>2265</v>
      </c>
      <c r="DE18" s="295" t="s">
        <v>2265</v>
      </c>
      <c r="DF18" s="295" t="s">
        <v>2265</v>
      </c>
      <c r="DG18" s="295" t="s">
        <v>2265</v>
      </c>
      <c r="DH18" s="295" t="s">
        <v>2265</v>
      </c>
      <c r="DI18" s="295" t="s">
        <v>2265</v>
      </c>
      <c r="DJ18" s="295" t="s">
        <v>2265</v>
      </c>
      <c r="DK18" s="295" t="s">
        <v>2265</v>
      </c>
      <c r="DL18" s="295" t="s">
        <v>2265</v>
      </c>
      <c r="DM18" s="295" t="s">
        <v>2265</v>
      </c>
      <c r="DN18" s="295" t="s">
        <v>2265</v>
      </c>
      <c r="DO18" s="295" t="s">
        <v>2265</v>
      </c>
      <c r="DP18" s="295" t="s">
        <v>2265</v>
      </c>
      <c r="DQ18" s="295" t="s">
        <v>2265</v>
      </c>
      <c r="DR18" s="295" t="s">
        <v>2265</v>
      </c>
      <c r="DS18" s="295" t="s">
        <v>2265</v>
      </c>
      <c r="DT18" s="295" t="s">
        <v>2265</v>
      </c>
      <c r="DU18" s="295" t="s">
        <v>2265</v>
      </c>
      <c r="DV18" s="295" t="s">
        <v>2265</v>
      </c>
      <c r="DW18" s="295" t="s">
        <v>2265</v>
      </c>
      <c r="DX18" s="295" t="s">
        <v>2265</v>
      </c>
      <c r="DY18" s="295" t="s">
        <v>2265</v>
      </c>
      <c r="DZ18" s="295" t="s">
        <v>2265</v>
      </c>
      <c r="EA18" s="295" t="s">
        <v>2265</v>
      </c>
      <c r="EB18" s="295" t="s">
        <v>2265</v>
      </c>
      <c r="EC18" s="295" t="s">
        <v>2265</v>
      </c>
      <c r="ED18" s="295" t="s">
        <v>2265</v>
      </c>
      <c r="EE18" s="295" t="s">
        <v>2265</v>
      </c>
      <c r="EF18" s="295" t="s">
        <v>2265</v>
      </c>
      <c r="EG18" s="295" t="s">
        <v>2265</v>
      </c>
      <c r="EH18" s="295" t="s">
        <v>2265</v>
      </c>
      <c r="EI18" s="295" t="s">
        <v>2265</v>
      </c>
      <c r="EJ18" s="295" t="s">
        <v>2265</v>
      </c>
      <c r="EK18" s="295" t="s">
        <v>2265</v>
      </c>
      <c r="EL18" s="295" t="s">
        <v>2265</v>
      </c>
      <c r="EM18" s="295" t="s">
        <v>2265</v>
      </c>
      <c r="EN18" s="295" t="s">
        <v>2265</v>
      </c>
      <c r="EO18" s="295" t="s">
        <v>2265</v>
      </c>
      <c r="EP18" s="295" t="s">
        <v>2265</v>
      </c>
      <c r="EQ18" s="295" t="s">
        <v>2265</v>
      </c>
      <c r="ER18" s="295" t="s">
        <v>2265</v>
      </c>
      <c r="ES18" s="295" t="s">
        <v>2265</v>
      </c>
      <c r="ET18" s="295" t="s">
        <v>2265</v>
      </c>
      <c r="EU18" s="295" t="s">
        <v>2265</v>
      </c>
      <c r="EV18" s="295" t="s">
        <v>2265</v>
      </c>
      <c r="EW18" s="295" t="s">
        <v>2265</v>
      </c>
      <c r="EX18" s="295" t="s">
        <v>2265</v>
      </c>
      <c r="EY18" s="295" t="s">
        <v>2265</v>
      </c>
      <c r="EZ18" s="295" t="s">
        <v>2265</v>
      </c>
      <c r="FA18" s="295" t="s">
        <v>2265</v>
      </c>
      <c r="FB18" s="295" t="s">
        <v>2265</v>
      </c>
      <c r="FC18" s="295" t="s">
        <v>2265</v>
      </c>
      <c r="FD18" s="295" t="s">
        <v>2265</v>
      </c>
      <c r="FE18" s="295" t="s">
        <v>2265</v>
      </c>
      <c r="FF18" s="295" t="s">
        <v>2265</v>
      </c>
      <c r="FG18" s="295" t="s">
        <v>2265</v>
      </c>
      <c r="FH18" s="295" t="s">
        <v>2265</v>
      </c>
      <c r="FI18" s="295" t="s">
        <v>2265</v>
      </c>
      <c r="FJ18" s="295" t="s">
        <v>2265</v>
      </c>
      <c r="FK18" s="295" t="s">
        <v>2265</v>
      </c>
      <c r="FL18" s="295" t="s">
        <v>2265</v>
      </c>
      <c r="FM18" s="295" t="s">
        <v>2265</v>
      </c>
      <c r="FN18" s="295" t="s">
        <v>2265</v>
      </c>
      <c r="FO18" s="295" t="s">
        <v>2265</v>
      </c>
      <c r="FP18" s="295" t="s">
        <v>2265</v>
      </c>
      <c r="FQ18" s="295" t="s">
        <v>2265</v>
      </c>
      <c r="FR18" s="295" t="s">
        <v>2265</v>
      </c>
      <c r="FS18" s="295" t="s">
        <v>2265</v>
      </c>
      <c r="FT18" s="295" t="s">
        <v>2265</v>
      </c>
      <c r="FU18" s="295" t="s">
        <v>2265</v>
      </c>
      <c r="FV18" s="295" t="s">
        <v>2265</v>
      </c>
      <c r="FW18" s="295" t="s">
        <v>2265</v>
      </c>
    </row>
    <row r="19">
      <c r="A19" s="297" t="s">
        <v>2289</v>
      </c>
      <c r="B19" s="295" t="s">
        <v>2261</v>
      </c>
      <c r="C19" s="295">
        <v>5.0</v>
      </c>
      <c r="D19" s="295" t="s">
        <v>2262</v>
      </c>
      <c r="E19" s="295" t="s">
        <v>2290</v>
      </c>
      <c r="F19" s="295" t="s">
        <v>2288</v>
      </c>
      <c r="G19" s="295">
        <v>1750.0</v>
      </c>
      <c r="H19" s="295">
        <v>-25.0</v>
      </c>
      <c r="I19" s="295">
        <v>3.4</v>
      </c>
      <c r="J19" s="295">
        <v>2.0</v>
      </c>
      <c r="K19" s="295">
        <v>1.0</v>
      </c>
      <c r="L19" s="295">
        <v>1.85</v>
      </c>
      <c r="M19" s="295" t="s">
        <v>2265</v>
      </c>
      <c r="N19" s="295">
        <v>100.0</v>
      </c>
      <c r="O19" s="295">
        <v>0.0</v>
      </c>
      <c r="P19" s="295">
        <v>1.0</v>
      </c>
      <c r="Q19" s="295">
        <v>0.0</v>
      </c>
      <c r="R19" s="295" t="s">
        <v>2265</v>
      </c>
      <c r="S19" s="295" t="s">
        <v>2265</v>
      </c>
      <c r="T19" s="295" t="s">
        <v>2265</v>
      </c>
      <c r="U19" s="295" t="s">
        <v>2265</v>
      </c>
      <c r="V19" s="295" t="s">
        <v>2265</v>
      </c>
      <c r="W19" s="295" t="s">
        <v>2265</v>
      </c>
      <c r="X19" s="295" t="s">
        <v>2265</v>
      </c>
      <c r="Y19" s="295">
        <v>6.0</v>
      </c>
      <c r="Z19" s="295" t="s">
        <v>2265</v>
      </c>
      <c r="AA19" s="295" t="s">
        <v>2265</v>
      </c>
      <c r="AB19" s="295" t="s">
        <v>2265</v>
      </c>
      <c r="AC19" s="295" t="s">
        <v>2265</v>
      </c>
      <c r="AD19" s="295" t="s">
        <v>2265</v>
      </c>
      <c r="AE19" s="295" t="s">
        <v>2265</v>
      </c>
      <c r="AF19" s="295" t="s">
        <v>2265</v>
      </c>
      <c r="AG19" s="295" t="s">
        <v>2265</v>
      </c>
      <c r="AH19" s="295" t="s">
        <v>2265</v>
      </c>
      <c r="AI19" s="295" t="s">
        <v>2265</v>
      </c>
      <c r="AJ19" s="295" t="s">
        <v>2265</v>
      </c>
      <c r="AK19" s="295" t="s">
        <v>2265</v>
      </c>
      <c r="AL19" s="295" t="s">
        <v>2265</v>
      </c>
      <c r="AM19" s="295" t="s">
        <v>2265</v>
      </c>
      <c r="AN19" s="295" t="s">
        <v>2265</v>
      </c>
      <c r="AO19" s="295" t="s">
        <v>2265</v>
      </c>
      <c r="AP19" s="295" t="s">
        <v>2265</v>
      </c>
      <c r="AQ19" s="295" t="s">
        <v>2265</v>
      </c>
      <c r="AR19" s="295" t="s">
        <v>2265</v>
      </c>
      <c r="AS19" s="295" t="s">
        <v>2265</v>
      </c>
      <c r="AT19" s="295" t="s">
        <v>2265</v>
      </c>
      <c r="AU19" s="295" t="s">
        <v>2265</v>
      </c>
      <c r="AV19" s="295" t="s">
        <v>2265</v>
      </c>
      <c r="AW19" s="295" t="s">
        <v>2265</v>
      </c>
      <c r="AX19" s="295" t="s">
        <v>2265</v>
      </c>
      <c r="AY19" s="295" t="s">
        <v>2265</v>
      </c>
      <c r="AZ19" s="295" t="s">
        <v>2265</v>
      </c>
      <c r="BA19" s="295" t="s">
        <v>2265</v>
      </c>
      <c r="BB19" s="295" t="s">
        <v>2265</v>
      </c>
      <c r="BC19" s="295" t="s">
        <v>2265</v>
      </c>
      <c r="BD19" s="295" t="s">
        <v>2265</v>
      </c>
      <c r="BE19" s="295" t="s">
        <v>2265</v>
      </c>
      <c r="BF19" s="295" t="s">
        <v>2265</v>
      </c>
      <c r="BG19" s="295" t="s">
        <v>2265</v>
      </c>
      <c r="BH19" s="295" t="s">
        <v>2265</v>
      </c>
      <c r="BI19" s="295" t="s">
        <v>2265</v>
      </c>
      <c r="BJ19" s="295" t="s">
        <v>2265</v>
      </c>
      <c r="BK19" s="295" t="s">
        <v>2265</v>
      </c>
      <c r="BL19" s="295" t="s">
        <v>2265</v>
      </c>
      <c r="BM19" s="295" t="s">
        <v>2265</v>
      </c>
      <c r="BN19" s="295" t="s">
        <v>2265</v>
      </c>
      <c r="BO19" s="295" t="s">
        <v>2265</v>
      </c>
      <c r="BP19" s="295" t="s">
        <v>2265</v>
      </c>
      <c r="BQ19" s="295" t="s">
        <v>2265</v>
      </c>
      <c r="BR19" s="295" t="s">
        <v>2265</v>
      </c>
      <c r="BS19" s="295" t="s">
        <v>2265</v>
      </c>
      <c r="BT19" s="295" t="s">
        <v>2265</v>
      </c>
      <c r="BU19" s="295" t="s">
        <v>2265</v>
      </c>
      <c r="BV19" s="295" t="s">
        <v>2265</v>
      </c>
      <c r="BW19" s="295" t="s">
        <v>2265</v>
      </c>
      <c r="BX19" s="295" t="s">
        <v>2265</v>
      </c>
      <c r="BY19" s="295" t="s">
        <v>2265</v>
      </c>
      <c r="BZ19" s="295" t="s">
        <v>2265</v>
      </c>
      <c r="CA19" s="295" t="s">
        <v>2265</v>
      </c>
      <c r="CB19" s="295" t="s">
        <v>2265</v>
      </c>
      <c r="CC19" s="295" t="s">
        <v>2265</v>
      </c>
      <c r="CD19" s="295" t="s">
        <v>2265</v>
      </c>
      <c r="CE19" s="295" t="s">
        <v>2265</v>
      </c>
      <c r="CF19" s="295" t="s">
        <v>2265</v>
      </c>
      <c r="CG19" s="295" t="s">
        <v>2265</v>
      </c>
      <c r="CH19" s="295" t="s">
        <v>2265</v>
      </c>
      <c r="CI19" s="295" t="s">
        <v>2265</v>
      </c>
      <c r="CJ19" s="295" t="s">
        <v>2265</v>
      </c>
      <c r="CK19" s="295" t="s">
        <v>2265</v>
      </c>
      <c r="CL19" s="295" t="s">
        <v>2265</v>
      </c>
      <c r="CM19" s="295" t="s">
        <v>2265</v>
      </c>
      <c r="CN19" s="295" t="s">
        <v>2265</v>
      </c>
      <c r="CO19" s="295" t="s">
        <v>2265</v>
      </c>
      <c r="CP19" s="295" t="s">
        <v>2265</v>
      </c>
      <c r="CQ19" s="295" t="s">
        <v>2265</v>
      </c>
      <c r="CR19" s="295" t="s">
        <v>2265</v>
      </c>
      <c r="CS19" s="295" t="s">
        <v>2265</v>
      </c>
      <c r="CT19" s="295" t="s">
        <v>2265</v>
      </c>
      <c r="CU19" s="295" t="s">
        <v>2265</v>
      </c>
      <c r="CV19" s="295" t="s">
        <v>2265</v>
      </c>
      <c r="CW19" s="295" t="s">
        <v>2265</v>
      </c>
      <c r="CX19" s="295" t="s">
        <v>2265</v>
      </c>
      <c r="CY19" s="295" t="s">
        <v>2265</v>
      </c>
      <c r="CZ19" s="295" t="s">
        <v>2265</v>
      </c>
      <c r="DA19" s="295" t="s">
        <v>2265</v>
      </c>
      <c r="DB19" s="295" t="s">
        <v>2265</v>
      </c>
      <c r="DC19" s="295" t="s">
        <v>2265</v>
      </c>
      <c r="DD19" s="295" t="s">
        <v>2265</v>
      </c>
      <c r="DE19" s="295" t="s">
        <v>2265</v>
      </c>
      <c r="DF19" s="295" t="s">
        <v>2265</v>
      </c>
      <c r="DG19" s="295" t="s">
        <v>2265</v>
      </c>
      <c r="DH19" s="295" t="s">
        <v>2265</v>
      </c>
      <c r="DI19" s="295" t="s">
        <v>2265</v>
      </c>
      <c r="DJ19" s="295" t="s">
        <v>2265</v>
      </c>
      <c r="DK19" s="295" t="s">
        <v>2265</v>
      </c>
      <c r="DL19" s="295" t="s">
        <v>2265</v>
      </c>
      <c r="DM19" s="295" t="s">
        <v>2265</v>
      </c>
      <c r="DN19" s="295" t="s">
        <v>2265</v>
      </c>
      <c r="DO19" s="295" t="s">
        <v>2265</v>
      </c>
      <c r="DP19" s="295" t="s">
        <v>2265</v>
      </c>
      <c r="DQ19" s="295" t="s">
        <v>2265</v>
      </c>
      <c r="DR19" s="295" t="s">
        <v>2265</v>
      </c>
      <c r="DS19" s="295" t="s">
        <v>2265</v>
      </c>
      <c r="DT19" s="295" t="s">
        <v>2265</v>
      </c>
      <c r="DU19" s="295" t="s">
        <v>2265</v>
      </c>
      <c r="DV19" s="295" t="s">
        <v>2265</v>
      </c>
      <c r="DW19" s="295" t="s">
        <v>2265</v>
      </c>
      <c r="DX19" s="295" t="s">
        <v>2265</v>
      </c>
      <c r="DY19" s="295" t="s">
        <v>2265</v>
      </c>
      <c r="DZ19" s="295" t="s">
        <v>2265</v>
      </c>
      <c r="EA19" s="295" t="s">
        <v>2265</v>
      </c>
      <c r="EB19" s="295" t="s">
        <v>2265</v>
      </c>
      <c r="EC19" s="295" t="s">
        <v>2265</v>
      </c>
      <c r="ED19" s="295" t="s">
        <v>2265</v>
      </c>
      <c r="EE19" s="295" t="s">
        <v>2265</v>
      </c>
      <c r="EF19" s="295" t="s">
        <v>2265</v>
      </c>
      <c r="EG19" s="295" t="s">
        <v>2265</v>
      </c>
      <c r="EH19" s="295" t="s">
        <v>2265</v>
      </c>
      <c r="EI19" s="295" t="s">
        <v>2265</v>
      </c>
      <c r="EJ19" s="295" t="s">
        <v>2265</v>
      </c>
      <c r="EK19" s="295" t="s">
        <v>2265</v>
      </c>
      <c r="EL19" s="295" t="s">
        <v>2265</v>
      </c>
      <c r="EM19" s="295" t="s">
        <v>2265</v>
      </c>
      <c r="EN19" s="295" t="s">
        <v>2265</v>
      </c>
      <c r="EO19" s="295" t="s">
        <v>2265</v>
      </c>
      <c r="EP19" s="295" t="s">
        <v>2265</v>
      </c>
      <c r="EQ19" s="295" t="s">
        <v>2265</v>
      </c>
      <c r="ER19" s="295" t="s">
        <v>2265</v>
      </c>
      <c r="ES19" s="295" t="s">
        <v>2265</v>
      </c>
      <c r="ET19" s="295" t="s">
        <v>2265</v>
      </c>
      <c r="EU19" s="295" t="s">
        <v>2265</v>
      </c>
      <c r="EV19" s="295" t="s">
        <v>2265</v>
      </c>
      <c r="EW19" s="295" t="s">
        <v>2265</v>
      </c>
      <c r="EX19" s="295" t="s">
        <v>2265</v>
      </c>
      <c r="EY19" s="295" t="s">
        <v>2265</v>
      </c>
      <c r="EZ19" s="295" t="s">
        <v>2265</v>
      </c>
      <c r="FA19" s="295" t="s">
        <v>2265</v>
      </c>
      <c r="FB19" s="295" t="s">
        <v>2265</v>
      </c>
      <c r="FC19" s="295" t="s">
        <v>2265</v>
      </c>
      <c r="FD19" s="295" t="s">
        <v>2265</v>
      </c>
      <c r="FE19" s="295" t="s">
        <v>2265</v>
      </c>
      <c r="FF19" s="295" t="s">
        <v>2265</v>
      </c>
      <c r="FG19" s="295" t="s">
        <v>2265</v>
      </c>
      <c r="FH19" s="295" t="s">
        <v>2265</v>
      </c>
      <c r="FI19" s="295" t="s">
        <v>2265</v>
      </c>
      <c r="FJ19" s="295" t="s">
        <v>2265</v>
      </c>
      <c r="FK19" s="295" t="s">
        <v>2265</v>
      </c>
      <c r="FL19" s="295" t="s">
        <v>2265</v>
      </c>
      <c r="FM19" s="295" t="s">
        <v>2265</v>
      </c>
      <c r="FN19" s="295" t="s">
        <v>2265</v>
      </c>
      <c r="FO19" s="295" t="s">
        <v>2265</v>
      </c>
      <c r="FP19" s="295" t="s">
        <v>2265</v>
      </c>
      <c r="FQ19" s="295" t="s">
        <v>2265</v>
      </c>
      <c r="FR19" s="295" t="s">
        <v>2265</v>
      </c>
      <c r="FS19" s="295" t="s">
        <v>2265</v>
      </c>
      <c r="FT19" s="295" t="s">
        <v>2265</v>
      </c>
      <c r="FU19" s="295" t="s">
        <v>2265</v>
      </c>
      <c r="FV19" s="295" t="s">
        <v>2265</v>
      </c>
      <c r="FW19" s="295" t="s">
        <v>2265</v>
      </c>
    </row>
    <row r="20">
      <c r="A20" s="297" t="s">
        <v>266</v>
      </c>
      <c r="B20" s="295" t="s">
        <v>2269</v>
      </c>
      <c r="C20" s="295" t="s">
        <v>2269</v>
      </c>
      <c r="D20" s="295" t="s">
        <v>2262</v>
      </c>
      <c r="E20" s="295" t="s">
        <v>2291</v>
      </c>
      <c r="F20" s="295" t="s">
        <v>2267</v>
      </c>
      <c r="G20" s="295">
        <v>2975.0</v>
      </c>
      <c r="H20" s="295">
        <v>-26.0</v>
      </c>
      <c r="I20" s="295">
        <v>3.7</v>
      </c>
      <c r="J20" s="295">
        <v>19.0</v>
      </c>
      <c r="K20" s="295">
        <v>3.0</v>
      </c>
      <c r="L20" s="295">
        <v>1.98</v>
      </c>
      <c r="M20" s="295">
        <v>10.66</v>
      </c>
      <c r="N20" s="295">
        <v>17.0</v>
      </c>
      <c r="O20" s="295">
        <v>11.0</v>
      </c>
      <c r="P20" s="295">
        <v>3.0</v>
      </c>
      <c r="Q20" s="295">
        <v>4.0</v>
      </c>
      <c r="R20" s="295" t="s">
        <v>2265</v>
      </c>
      <c r="S20" s="295" t="s">
        <v>2265</v>
      </c>
      <c r="T20" s="295" t="s">
        <v>2265</v>
      </c>
      <c r="U20" s="295" t="s">
        <v>2265</v>
      </c>
      <c r="V20" s="295">
        <v>146.0</v>
      </c>
      <c r="W20" s="295" t="s">
        <v>2265</v>
      </c>
      <c r="X20" s="295" t="s">
        <v>2265</v>
      </c>
      <c r="Y20" s="295" t="s">
        <v>2265</v>
      </c>
      <c r="Z20" s="295" t="s">
        <v>2265</v>
      </c>
      <c r="AA20" s="295" t="s">
        <v>2265</v>
      </c>
      <c r="AB20" s="295" t="s">
        <v>2265</v>
      </c>
      <c r="AC20" s="295" t="s">
        <v>2265</v>
      </c>
      <c r="AD20" s="295" t="s">
        <v>2265</v>
      </c>
      <c r="AE20" s="295" t="s">
        <v>2265</v>
      </c>
      <c r="AF20" s="295" t="s">
        <v>2265</v>
      </c>
      <c r="AG20" s="295" t="s">
        <v>2265</v>
      </c>
      <c r="AH20" s="295" t="s">
        <v>2265</v>
      </c>
      <c r="AI20" s="295" t="s">
        <v>2265</v>
      </c>
      <c r="AJ20" s="295" t="s">
        <v>2265</v>
      </c>
      <c r="AK20" s="295" t="s">
        <v>2265</v>
      </c>
      <c r="AL20" s="295" t="s">
        <v>2265</v>
      </c>
      <c r="AM20" s="295" t="s">
        <v>2265</v>
      </c>
      <c r="AN20" s="295" t="s">
        <v>2265</v>
      </c>
      <c r="AO20" s="295" t="s">
        <v>2265</v>
      </c>
      <c r="AP20" s="295" t="s">
        <v>2265</v>
      </c>
      <c r="AQ20" s="295" t="s">
        <v>2265</v>
      </c>
      <c r="AR20" s="295" t="s">
        <v>2265</v>
      </c>
      <c r="AS20" s="295" t="s">
        <v>2265</v>
      </c>
      <c r="AT20" s="295" t="s">
        <v>2265</v>
      </c>
      <c r="AU20" s="295" t="s">
        <v>2265</v>
      </c>
      <c r="AV20" s="295" t="s">
        <v>2265</v>
      </c>
      <c r="AW20" s="295" t="s">
        <v>2265</v>
      </c>
      <c r="AX20" s="295" t="s">
        <v>2265</v>
      </c>
      <c r="AY20" s="295">
        <v>1.0</v>
      </c>
      <c r="AZ20" s="295" t="s">
        <v>2265</v>
      </c>
      <c r="BA20" s="295" t="s">
        <v>2265</v>
      </c>
      <c r="BB20" s="295" t="s">
        <v>2265</v>
      </c>
      <c r="BC20" s="295" t="s">
        <v>2265</v>
      </c>
      <c r="BD20" s="295" t="s">
        <v>2265</v>
      </c>
      <c r="BE20" s="295" t="s">
        <v>2265</v>
      </c>
      <c r="BF20" s="295">
        <v>20.0</v>
      </c>
      <c r="BG20" s="295" t="s">
        <v>2265</v>
      </c>
      <c r="BH20" s="295" t="s">
        <v>2265</v>
      </c>
      <c r="BI20" s="295" t="s">
        <v>2265</v>
      </c>
      <c r="BJ20" s="295" t="s">
        <v>2265</v>
      </c>
      <c r="BK20" s="295" t="s">
        <v>2265</v>
      </c>
      <c r="BL20" s="295" t="s">
        <v>2265</v>
      </c>
      <c r="BM20" s="295" t="s">
        <v>2265</v>
      </c>
      <c r="BN20" s="295" t="s">
        <v>2265</v>
      </c>
      <c r="BO20" s="295" t="s">
        <v>2265</v>
      </c>
      <c r="BP20" s="295" t="s">
        <v>2265</v>
      </c>
      <c r="BQ20" s="295" t="s">
        <v>2265</v>
      </c>
      <c r="BR20" s="295" t="s">
        <v>2265</v>
      </c>
      <c r="BS20" s="295" t="s">
        <v>2265</v>
      </c>
      <c r="BT20" s="295" t="s">
        <v>2265</v>
      </c>
      <c r="BU20" s="295" t="s">
        <v>2265</v>
      </c>
      <c r="BV20" s="295" t="s">
        <v>2265</v>
      </c>
      <c r="BW20" s="295" t="s">
        <v>2265</v>
      </c>
      <c r="BX20" s="295" t="s">
        <v>2265</v>
      </c>
      <c r="BY20" s="295" t="s">
        <v>2265</v>
      </c>
      <c r="BZ20" s="295" t="s">
        <v>2265</v>
      </c>
      <c r="CA20" s="295" t="s">
        <v>2265</v>
      </c>
      <c r="CB20" s="295" t="s">
        <v>2265</v>
      </c>
      <c r="CC20" s="295" t="s">
        <v>2265</v>
      </c>
      <c r="CD20" s="295" t="s">
        <v>2265</v>
      </c>
      <c r="CE20" s="295" t="s">
        <v>2265</v>
      </c>
      <c r="CF20" s="295" t="s">
        <v>2265</v>
      </c>
      <c r="CG20" s="295" t="s">
        <v>2265</v>
      </c>
      <c r="CH20" s="295" t="s">
        <v>2265</v>
      </c>
      <c r="CI20" s="295" t="s">
        <v>2265</v>
      </c>
      <c r="CJ20" s="295" t="s">
        <v>2265</v>
      </c>
      <c r="CK20" s="295" t="s">
        <v>2265</v>
      </c>
      <c r="CL20" s="295" t="s">
        <v>2265</v>
      </c>
      <c r="CM20" s="295" t="s">
        <v>2265</v>
      </c>
      <c r="CN20" s="295" t="s">
        <v>2265</v>
      </c>
      <c r="CO20" s="295" t="s">
        <v>2265</v>
      </c>
      <c r="CP20" s="295">
        <v>112.0</v>
      </c>
      <c r="CQ20" s="295" t="s">
        <v>2265</v>
      </c>
      <c r="CR20" s="295">
        <v>25.0</v>
      </c>
      <c r="CS20" s="295" t="s">
        <v>2265</v>
      </c>
      <c r="CT20" s="295" t="s">
        <v>2265</v>
      </c>
      <c r="CU20" s="295" t="s">
        <v>2265</v>
      </c>
      <c r="CV20" s="295" t="s">
        <v>2265</v>
      </c>
      <c r="CW20" s="295">
        <v>83.0</v>
      </c>
      <c r="CX20" s="295" t="s">
        <v>2265</v>
      </c>
      <c r="CY20" s="295" t="s">
        <v>2265</v>
      </c>
      <c r="CZ20" s="295" t="s">
        <v>2265</v>
      </c>
      <c r="DA20" s="295" t="s">
        <v>2265</v>
      </c>
      <c r="DB20" s="295" t="s">
        <v>2265</v>
      </c>
      <c r="DC20" s="295" t="s">
        <v>2265</v>
      </c>
      <c r="DD20" s="295" t="s">
        <v>2265</v>
      </c>
      <c r="DE20" s="295" t="s">
        <v>2265</v>
      </c>
      <c r="DF20" s="295" t="s">
        <v>2265</v>
      </c>
      <c r="DG20" s="295" t="s">
        <v>2265</v>
      </c>
      <c r="DH20" s="295" t="s">
        <v>2265</v>
      </c>
      <c r="DI20" s="295" t="s">
        <v>2265</v>
      </c>
      <c r="DJ20" s="295">
        <v>113.0</v>
      </c>
      <c r="DK20" s="295" t="s">
        <v>2265</v>
      </c>
      <c r="DL20" s="295" t="s">
        <v>2265</v>
      </c>
      <c r="DM20" s="295" t="s">
        <v>2265</v>
      </c>
      <c r="DN20" s="295">
        <v>531.0</v>
      </c>
      <c r="DO20" s="295" t="s">
        <v>2265</v>
      </c>
      <c r="DP20" s="295">
        <v>653.0</v>
      </c>
      <c r="DQ20" s="295">
        <v>795.0</v>
      </c>
      <c r="DR20" s="295" t="s">
        <v>2265</v>
      </c>
      <c r="DS20" s="295" t="s">
        <v>2265</v>
      </c>
      <c r="DT20" s="295">
        <v>35.0</v>
      </c>
      <c r="DU20" s="295" t="s">
        <v>2265</v>
      </c>
      <c r="DV20" s="295">
        <v>900.0</v>
      </c>
      <c r="DW20" s="295" t="s">
        <v>2265</v>
      </c>
      <c r="DX20" s="295" t="s">
        <v>2265</v>
      </c>
      <c r="DY20" s="295">
        <v>592.0</v>
      </c>
      <c r="DZ20" s="295" t="s">
        <v>2265</v>
      </c>
      <c r="EA20" s="295">
        <v>853.0</v>
      </c>
      <c r="EB20" s="295" t="s">
        <v>2265</v>
      </c>
      <c r="EC20" s="295" t="s">
        <v>2265</v>
      </c>
      <c r="ED20" s="295" t="s">
        <v>2265</v>
      </c>
      <c r="EE20" s="295" t="s">
        <v>2265</v>
      </c>
      <c r="EF20" s="295" t="s">
        <v>2265</v>
      </c>
      <c r="EG20" s="295">
        <v>17.0</v>
      </c>
      <c r="EH20" s="295" t="s">
        <v>2265</v>
      </c>
      <c r="EI20" s="295" t="s">
        <v>2265</v>
      </c>
      <c r="EJ20" s="295" t="s">
        <v>2265</v>
      </c>
      <c r="EK20" s="295" t="s">
        <v>2265</v>
      </c>
      <c r="EL20" s="295" t="s">
        <v>2265</v>
      </c>
      <c r="EM20" s="295">
        <v>46.0</v>
      </c>
      <c r="EN20" s="295" t="s">
        <v>2265</v>
      </c>
      <c r="EO20" s="295" t="s">
        <v>2265</v>
      </c>
      <c r="EP20" s="295" t="s">
        <v>2265</v>
      </c>
      <c r="EQ20" s="295" t="s">
        <v>2265</v>
      </c>
      <c r="ER20" s="295" t="s">
        <v>2265</v>
      </c>
      <c r="ES20" s="295" t="s">
        <v>2265</v>
      </c>
      <c r="ET20" s="295">
        <v>13.0</v>
      </c>
      <c r="EU20" s="295" t="s">
        <v>2265</v>
      </c>
      <c r="EV20" s="295" t="s">
        <v>2265</v>
      </c>
      <c r="EW20" s="295" t="s">
        <v>2265</v>
      </c>
      <c r="EX20" s="295">
        <v>1575.0</v>
      </c>
      <c r="EY20" s="295" t="s">
        <v>2265</v>
      </c>
      <c r="EZ20" s="295" t="s">
        <v>2265</v>
      </c>
      <c r="FA20" s="295" t="s">
        <v>2265</v>
      </c>
      <c r="FB20" s="295">
        <v>1936.0</v>
      </c>
      <c r="FC20" s="295" t="s">
        <v>2265</v>
      </c>
      <c r="FD20" s="295" t="s">
        <v>2265</v>
      </c>
      <c r="FE20" s="295" t="s">
        <v>2265</v>
      </c>
      <c r="FF20" s="295" t="s">
        <v>2265</v>
      </c>
      <c r="FG20" s="295" t="s">
        <v>2265</v>
      </c>
      <c r="FH20" s="295" t="s">
        <v>2265</v>
      </c>
      <c r="FI20" s="295" t="s">
        <v>2265</v>
      </c>
      <c r="FJ20" s="295" t="s">
        <v>2265</v>
      </c>
      <c r="FK20" s="295" t="s">
        <v>2265</v>
      </c>
      <c r="FL20" s="295" t="s">
        <v>2265</v>
      </c>
      <c r="FM20" s="295" t="s">
        <v>2265</v>
      </c>
      <c r="FN20" s="295" t="s">
        <v>2265</v>
      </c>
      <c r="FO20" s="295" t="s">
        <v>2265</v>
      </c>
      <c r="FP20" s="295" t="s">
        <v>2265</v>
      </c>
      <c r="FQ20" s="295" t="s">
        <v>2265</v>
      </c>
      <c r="FR20" s="295" t="s">
        <v>2265</v>
      </c>
      <c r="FS20" s="295" t="s">
        <v>2265</v>
      </c>
      <c r="FT20" s="295" t="s">
        <v>2265</v>
      </c>
      <c r="FU20" s="295" t="s">
        <v>2265</v>
      </c>
      <c r="FV20" s="295" t="s">
        <v>2265</v>
      </c>
      <c r="FW20" s="295" t="s">
        <v>2265</v>
      </c>
    </row>
    <row r="21">
      <c r="A21" s="297" t="s">
        <v>270</v>
      </c>
      <c r="B21" s="295" t="s">
        <v>2261</v>
      </c>
      <c r="C21" s="295">
        <v>5.0</v>
      </c>
      <c r="D21" s="295" t="s">
        <v>2262</v>
      </c>
      <c r="E21" s="295" t="s">
        <v>2292</v>
      </c>
      <c r="F21" s="295" t="s">
        <v>2267</v>
      </c>
      <c r="G21" s="295">
        <v>1400.0</v>
      </c>
      <c r="H21" s="295">
        <v>-26.0</v>
      </c>
      <c r="I21" s="295">
        <v>3.6</v>
      </c>
      <c r="J21" s="295">
        <v>6.0</v>
      </c>
      <c r="K21" s="295" t="s">
        <v>2265</v>
      </c>
      <c r="L21" s="295" t="s">
        <v>2265</v>
      </c>
      <c r="M21" s="295" t="s">
        <v>2265</v>
      </c>
      <c r="N21" s="295">
        <v>100.0</v>
      </c>
      <c r="O21" s="295">
        <v>0.0</v>
      </c>
      <c r="P21" s="295">
        <v>2.0</v>
      </c>
      <c r="Q21" s="295">
        <v>0.0</v>
      </c>
      <c r="R21" s="295" t="s">
        <v>2265</v>
      </c>
      <c r="S21" s="295" t="s">
        <v>2265</v>
      </c>
      <c r="T21" s="295" t="s">
        <v>2265</v>
      </c>
      <c r="U21" s="295" t="s">
        <v>2265</v>
      </c>
      <c r="V21" s="295" t="s">
        <v>2265</v>
      </c>
      <c r="W21" s="295" t="s">
        <v>2265</v>
      </c>
      <c r="X21" s="295" t="s">
        <v>2265</v>
      </c>
      <c r="Y21" s="295" t="s">
        <v>2265</v>
      </c>
      <c r="Z21" s="295" t="s">
        <v>2265</v>
      </c>
      <c r="AA21" s="295" t="s">
        <v>2265</v>
      </c>
      <c r="AB21" s="295" t="s">
        <v>2265</v>
      </c>
      <c r="AC21" s="295" t="s">
        <v>2265</v>
      </c>
      <c r="AD21" s="295" t="s">
        <v>2265</v>
      </c>
      <c r="AE21" s="295" t="s">
        <v>2265</v>
      </c>
      <c r="AF21" s="295" t="s">
        <v>2265</v>
      </c>
      <c r="AG21" s="295" t="s">
        <v>2265</v>
      </c>
      <c r="AH21" s="295" t="s">
        <v>2265</v>
      </c>
      <c r="AI21" s="295" t="s">
        <v>2265</v>
      </c>
      <c r="AJ21" s="295" t="s">
        <v>2265</v>
      </c>
      <c r="AK21" s="295" t="s">
        <v>2265</v>
      </c>
      <c r="AL21" s="295" t="s">
        <v>2265</v>
      </c>
      <c r="AM21" s="295" t="s">
        <v>2265</v>
      </c>
      <c r="AN21" s="295" t="s">
        <v>2265</v>
      </c>
      <c r="AO21" s="295" t="s">
        <v>2265</v>
      </c>
      <c r="AP21" s="295" t="s">
        <v>2265</v>
      </c>
      <c r="AQ21" s="295" t="s">
        <v>2265</v>
      </c>
      <c r="AR21" s="295" t="s">
        <v>2265</v>
      </c>
      <c r="AS21" s="295" t="s">
        <v>2265</v>
      </c>
      <c r="AT21" s="295" t="s">
        <v>2265</v>
      </c>
      <c r="AU21" s="295" t="s">
        <v>2265</v>
      </c>
      <c r="AV21" s="295" t="s">
        <v>2265</v>
      </c>
      <c r="AW21" s="295" t="s">
        <v>2265</v>
      </c>
      <c r="AX21" s="295" t="s">
        <v>2265</v>
      </c>
      <c r="AY21" s="295" t="s">
        <v>2265</v>
      </c>
      <c r="AZ21" s="295" t="s">
        <v>2265</v>
      </c>
      <c r="BA21" s="295" t="s">
        <v>2265</v>
      </c>
      <c r="BB21" s="295" t="s">
        <v>2265</v>
      </c>
      <c r="BC21" s="295" t="s">
        <v>2265</v>
      </c>
      <c r="BD21" s="295" t="s">
        <v>2265</v>
      </c>
      <c r="BE21" s="295" t="s">
        <v>2265</v>
      </c>
      <c r="BF21" s="295" t="s">
        <v>2265</v>
      </c>
      <c r="BG21" s="295" t="s">
        <v>2265</v>
      </c>
      <c r="BH21" s="295" t="s">
        <v>2265</v>
      </c>
      <c r="BI21" s="295" t="s">
        <v>2265</v>
      </c>
      <c r="BJ21" s="295" t="s">
        <v>2265</v>
      </c>
      <c r="BK21" s="295" t="s">
        <v>2265</v>
      </c>
      <c r="BL21" s="295" t="s">
        <v>2265</v>
      </c>
      <c r="BM21" s="295" t="s">
        <v>2265</v>
      </c>
      <c r="BN21" s="295" t="s">
        <v>2265</v>
      </c>
      <c r="BO21" s="295" t="s">
        <v>2265</v>
      </c>
      <c r="BP21" s="295" t="s">
        <v>2265</v>
      </c>
      <c r="BQ21" s="295" t="s">
        <v>2265</v>
      </c>
      <c r="BR21" s="295" t="s">
        <v>2265</v>
      </c>
      <c r="BS21" s="295">
        <v>9.0</v>
      </c>
      <c r="BT21" s="295" t="s">
        <v>2265</v>
      </c>
      <c r="BU21" s="295" t="s">
        <v>2265</v>
      </c>
      <c r="BV21" s="295" t="s">
        <v>2265</v>
      </c>
      <c r="BW21" s="295" t="s">
        <v>2265</v>
      </c>
      <c r="BX21" s="295" t="s">
        <v>2265</v>
      </c>
      <c r="BY21" s="295" t="s">
        <v>2265</v>
      </c>
      <c r="BZ21" s="295" t="s">
        <v>2265</v>
      </c>
      <c r="CA21" s="295" t="s">
        <v>2265</v>
      </c>
      <c r="CB21" s="295" t="s">
        <v>2265</v>
      </c>
      <c r="CC21" s="295" t="s">
        <v>2265</v>
      </c>
      <c r="CD21" s="295" t="s">
        <v>2265</v>
      </c>
      <c r="CE21" s="295" t="s">
        <v>2265</v>
      </c>
      <c r="CF21" s="295" t="s">
        <v>2265</v>
      </c>
      <c r="CG21" s="295" t="s">
        <v>2265</v>
      </c>
      <c r="CH21" s="295" t="s">
        <v>2265</v>
      </c>
      <c r="CI21" s="295" t="s">
        <v>2265</v>
      </c>
      <c r="CJ21" s="295" t="s">
        <v>2265</v>
      </c>
      <c r="CK21" s="295" t="s">
        <v>2265</v>
      </c>
      <c r="CL21" s="295" t="s">
        <v>2265</v>
      </c>
      <c r="CM21" s="295" t="s">
        <v>2265</v>
      </c>
      <c r="CN21" s="295" t="s">
        <v>2265</v>
      </c>
      <c r="CO21" s="295" t="s">
        <v>2265</v>
      </c>
      <c r="CP21" s="295" t="s">
        <v>2265</v>
      </c>
      <c r="CQ21" s="295" t="s">
        <v>2265</v>
      </c>
      <c r="CR21" s="295" t="s">
        <v>2265</v>
      </c>
      <c r="CS21" s="295">
        <v>1.0</v>
      </c>
      <c r="CT21" s="295" t="s">
        <v>2265</v>
      </c>
      <c r="CU21" s="295" t="s">
        <v>2265</v>
      </c>
      <c r="CV21" s="295" t="s">
        <v>2265</v>
      </c>
      <c r="CW21" s="295" t="s">
        <v>2265</v>
      </c>
      <c r="CX21" s="295" t="s">
        <v>2265</v>
      </c>
      <c r="CY21" s="295" t="s">
        <v>2265</v>
      </c>
      <c r="CZ21" s="295" t="s">
        <v>2265</v>
      </c>
      <c r="DA21" s="295" t="s">
        <v>2265</v>
      </c>
      <c r="DB21" s="295" t="s">
        <v>2265</v>
      </c>
      <c r="DC21" s="295" t="s">
        <v>2265</v>
      </c>
      <c r="DD21" s="295" t="s">
        <v>2265</v>
      </c>
      <c r="DE21" s="295" t="s">
        <v>2265</v>
      </c>
      <c r="DF21" s="295" t="s">
        <v>2265</v>
      </c>
      <c r="DG21" s="295" t="s">
        <v>2265</v>
      </c>
      <c r="DH21" s="295" t="s">
        <v>2265</v>
      </c>
      <c r="DI21" s="295" t="s">
        <v>2265</v>
      </c>
      <c r="DJ21" s="295" t="s">
        <v>2265</v>
      </c>
      <c r="DK21" s="295" t="s">
        <v>2265</v>
      </c>
      <c r="DL21" s="295" t="s">
        <v>2265</v>
      </c>
      <c r="DM21" s="295" t="s">
        <v>2265</v>
      </c>
      <c r="DN21" s="295" t="s">
        <v>2265</v>
      </c>
      <c r="DO21" s="295" t="s">
        <v>2265</v>
      </c>
      <c r="DP21" s="295" t="s">
        <v>2265</v>
      </c>
      <c r="DQ21" s="295" t="s">
        <v>2265</v>
      </c>
      <c r="DR21" s="295" t="s">
        <v>2265</v>
      </c>
      <c r="DS21" s="295" t="s">
        <v>2265</v>
      </c>
      <c r="DT21" s="295" t="s">
        <v>2265</v>
      </c>
      <c r="DU21" s="295" t="s">
        <v>2265</v>
      </c>
      <c r="DV21" s="295" t="s">
        <v>2265</v>
      </c>
      <c r="DW21" s="295" t="s">
        <v>2265</v>
      </c>
      <c r="DX21" s="295" t="s">
        <v>2265</v>
      </c>
      <c r="DY21" s="295" t="s">
        <v>2265</v>
      </c>
      <c r="DZ21" s="295" t="s">
        <v>2265</v>
      </c>
      <c r="EA21" s="295" t="s">
        <v>2265</v>
      </c>
      <c r="EB21" s="295" t="s">
        <v>2265</v>
      </c>
      <c r="EC21" s="295" t="s">
        <v>2265</v>
      </c>
      <c r="ED21" s="295" t="s">
        <v>2265</v>
      </c>
      <c r="EE21" s="295" t="s">
        <v>2265</v>
      </c>
      <c r="EF21" s="295" t="s">
        <v>2265</v>
      </c>
      <c r="EG21" s="295" t="s">
        <v>2265</v>
      </c>
      <c r="EH21" s="295" t="s">
        <v>2265</v>
      </c>
      <c r="EI21" s="295" t="s">
        <v>2265</v>
      </c>
      <c r="EJ21" s="295" t="s">
        <v>2265</v>
      </c>
      <c r="EK21" s="295" t="s">
        <v>2265</v>
      </c>
      <c r="EL21" s="295" t="s">
        <v>2265</v>
      </c>
      <c r="EM21" s="295" t="s">
        <v>2265</v>
      </c>
      <c r="EN21" s="295">
        <v>1.0</v>
      </c>
      <c r="EO21" s="295" t="s">
        <v>2265</v>
      </c>
      <c r="EP21" s="295" t="s">
        <v>2265</v>
      </c>
      <c r="EQ21" s="295" t="s">
        <v>2265</v>
      </c>
      <c r="ER21" s="295" t="s">
        <v>2265</v>
      </c>
      <c r="ES21" s="295">
        <v>5.0</v>
      </c>
      <c r="ET21" s="295" t="s">
        <v>2265</v>
      </c>
      <c r="EU21" s="295" t="s">
        <v>2265</v>
      </c>
      <c r="EV21" s="295" t="s">
        <v>2265</v>
      </c>
      <c r="EW21" s="295" t="s">
        <v>2265</v>
      </c>
      <c r="EX21" s="295" t="s">
        <v>2265</v>
      </c>
      <c r="EY21" s="295" t="s">
        <v>2265</v>
      </c>
      <c r="EZ21" s="295" t="s">
        <v>2265</v>
      </c>
      <c r="FA21" s="295" t="s">
        <v>2265</v>
      </c>
      <c r="FB21" s="295" t="s">
        <v>2265</v>
      </c>
      <c r="FC21" s="295" t="s">
        <v>2265</v>
      </c>
      <c r="FD21" s="295" t="s">
        <v>2265</v>
      </c>
      <c r="FE21" s="295" t="s">
        <v>2265</v>
      </c>
      <c r="FF21" s="295" t="s">
        <v>2265</v>
      </c>
      <c r="FG21" s="295">
        <v>7.0</v>
      </c>
      <c r="FH21" s="295" t="s">
        <v>2265</v>
      </c>
      <c r="FI21" s="295">
        <v>2.0</v>
      </c>
      <c r="FJ21" s="295" t="s">
        <v>2265</v>
      </c>
      <c r="FK21" s="295" t="s">
        <v>2265</v>
      </c>
      <c r="FL21" s="295" t="s">
        <v>2265</v>
      </c>
      <c r="FM21" s="295" t="s">
        <v>2265</v>
      </c>
      <c r="FN21" s="295" t="s">
        <v>2265</v>
      </c>
      <c r="FO21" s="295" t="s">
        <v>2265</v>
      </c>
      <c r="FP21" s="295" t="s">
        <v>2265</v>
      </c>
      <c r="FQ21" s="295" t="s">
        <v>2265</v>
      </c>
      <c r="FR21" s="295" t="s">
        <v>2265</v>
      </c>
      <c r="FS21" s="295" t="s">
        <v>2265</v>
      </c>
      <c r="FT21" s="295" t="s">
        <v>2265</v>
      </c>
      <c r="FU21" s="295" t="s">
        <v>2265</v>
      </c>
      <c r="FV21" s="295" t="s">
        <v>2265</v>
      </c>
      <c r="FW21" s="295" t="s">
        <v>2265</v>
      </c>
    </row>
    <row r="22">
      <c r="A22" s="297" t="s">
        <v>2293</v>
      </c>
      <c r="B22" s="295" t="s">
        <v>2261</v>
      </c>
      <c r="C22" s="295">
        <v>5.0</v>
      </c>
      <c r="D22" s="295" t="s">
        <v>2262</v>
      </c>
      <c r="E22" s="295" t="s">
        <v>2294</v>
      </c>
      <c r="F22" s="295" t="s">
        <v>2267</v>
      </c>
      <c r="G22" s="295">
        <v>900.0</v>
      </c>
      <c r="H22" s="295">
        <v>-26.0</v>
      </c>
      <c r="I22" s="295">
        <v>3.8</v>
      </c>
      <c r="J22" s="295">
        <v>6.0</v>
      </c>
      <c r="K22" s="295">
        <v>1.0</v>
      </c>
      <c r="L22" s="295">
        <v>14.29</v>
      </c>
      <c r="M22" s="295" t="s">
        <v>2265</v>
      </c>
      <c r="N22" s="295">
        <v>67.0</v>
      </c>
      <c r="O22" s="295">
        <v>1.0</v>
      </c>
      <c r="P22" s="295">
        <v>2.0</v>
      </c>
      <c r="Q22" s="295">
        <v>0.0</v>
      </c>
      <c r="R22" s="295" t="s">
        <v>2265</v>
      </c>
      <c r="S22" s="295" t="s">
        <v>2265</v>
      </c>
      <c r="T22" s="295" t="s">
        <v>2265</v>
      </c>
      <c r="U22" s="295" t="s">
        <v>2265</v>
      </c>
      <c r="V22" s="295" t="s">
        <v>2265</v>
      </c>
      <c r="W22" s="295" t="s">
        <v>2265</v>
      </c>
      <c r="X22" s="295" t="s">
        <v>2265</v>
      </c>
      <c r="Y22" s="295" t="s">
        <v>2265</v>
      </c>
      <c r="Z22" s="295" t="s">
        <v>2265</v>
      </c>
      <c r="AA22" s="295" t="s">
        <v>2265</v>
      </c>
      <c r="AB22" s="295" t="s">
        <v>2265</v>
      </c>
      <c r="AC22" s="295" t="s">
        <v>2265</v>
      </c>
      <c r="AD22" s="295" t="s">
        <v>2265</v>
      </c>
      <c r="AE22" s="295" t="s">
        <v>2265</v>
      </c>
      <c r="AF22" s="295" t="s">
        <v>2265</v>
      </c>
      <c r="AG22" s="295" t="s">
        <v>2265</v>
      </c>
      <c r="AH22" s="295" t="s">
        <v>2265</v>
      </c>
      <c r="AI22" s="295">
        <v>1.0</v>
      </c>
      <c r="AJ22" s="295" t="s">
        <v>2265</v>
      </c>
      <c r="AK22" s="295" t="s">
        <v>2265</v>
      </c>
      <c r="AL22" s="295" t="s">
        <v>2265</v>
      </c>
      <c r="AM22" s="295" t="s">
        <v>2265</v>
      </c>
      <c r="AN22" s="295" t="s">
        <v>2265</v>
      </c>
      <c r="AO22" s="295" t="s">
        <v>2265</v>
      </c>
      <c r="AP22" s="295" t="s">
        <v>2265</v>
      </c>
      <c r="AQ22" s="295" t="s">
        <v>2265</v>
      </c>
      <c r="AR22" s="295" t="s">
        <v>2265</v>
      </c>
      <c r="AS22" s="295" t="s">
        <v>2265</v>
      </c>
      <c r="AT22" s="295" t="s">
        <v>2265</v>
      </c>
      <c r="AU22" s="295" t="s">
        <v>2265</v>
      </c>
      <c r="AV22" s="295" t="s">
        <v>2265</v>
      </c>
      <c r="AW22" s="295" t="s">
        <v>2265</v>
      </c>
      <c r="AX22" s="295" t="s">
        <v>2265</v>
      </c>
      <c r="AY22" s="295" t="s">
        <v>2265</v>
      </c>
      <c r="AZ22" s="295" t="s">
        <v>2265</v>
      </c>
      <c r="BA22" s="295" t="s">
        <v>2265</v>
      </c>
      <c r="BB22" s="295" t="s">
        <v>2265</v>
      </c>
      <c r="BC22" s="295" t="s">
        <v>2265</v>
      </c>
      <c r="BD22" s="295" t="s">
        <v>2265</v>
      </c>
      <c r="BE22" s="295" t="s">
        <v>2265</v>
      </c>
      <c r="BF22" s="295" t="s">
        <v>2265</v>
      </c>
      <c r="BG22" s="295" t="s">
        <v>2265</v>
      </c>
      <c r="BH22" s="295" t="s">
        <v>2265</v>
      </c>
      <c r="BI22" s="295" t="s">
        <v>2265</v>
      </c>
      <c r="BJ22" s="295" t="s">
        <v>2265</v>
      </c>
      <c r="BK22" s="295" t="s">
        <v>2265</v>
      </c>
      <c r="BL22" s="295" t="s">
        <v>2265</v>
      </c>
      <c r="BM22" s="295" t="s">
        <v>2265</v>
      </c>
      <c r="BN22" s="295" t="s">
        <v>2265</v>
      </c>
      <c r="BO22" s="295" t="s">
        <v>2265</v>
      </c>
      <c r="BP22" s="295" t="s">
        <v>2265</v>
      </c>
      <c r="BQ22" s="295" t="s">
        <v>2265</v>
      </c>
      <c r="BR22" s="295" t="s">
        <v>2265</v>
      </c>
      <c r="BS22" s="295">
        <v>2.0</v>
      </c>
      <c r="BT22" s="295" t="s">
        <v>2265</v>
      </c>
      <c r="BU22" s="295" t="s">
        <v>2265</v>
      </c>
      <c r="BV22" s="295" t="s">
        <v>2265</v>
      </c>
      <c r="BW22" s="295" t="s">
        <v>2265</v>
      </c>
      <c r="BX22" s="295" t="s">
        <v>2265</v>
      </c>
      <c r="BY22" s="295" t="s">
        <v>2265</v>
      </c>
      <c r="BZ22" s="295" t="s">
        <v>2265</v>
      </c>
      <c r="CA22" s="295" t="s">
        <v>2265</v>
      </c>
      <c r="CB22" s="295" t="s">
        <v>2265</v>
      </c>
      <c r="CC22" s="295" t="s">
        <v>2265</v>
      </c>
      <c r="CD22" s="295" t="s">
        <v>2265</v>
      </c>
      <c r="CE22" s="295" t="s">
        <v>2265</v>
      </c>
      <c r="CF22" s="295" t="s">
        <v>2265</v>
      </c>
      <c r="CG22" s="295" t="s">
        <v>2265</v>
      </c>
      <c r="CH22" s="295" t="s">
        <v>2265</v>
      </c>
      <c r="CI22" s="295" t="s">
        <v>2265</v>
      </c>
      <c r="CJ22" s="295" t="s">
        <v>2265</v>
      </c>
      <c r="CK22" s="295" t="s">
        <v>2265</v>
      </c>
      <c r="CL22" s="295" t="s">
        <v>2265</v>
      </c>
      <c r="CM22" s="295" t="s">
        <v>2265</v>
      </c>
      <c r="CN22" s="295" t="s">
        <v>2265</v>
      </c>
      <c r="CO22" s="295" t="s">
        <v>2265</v>
      </c>
      <c r="CP22" s="295" t="s">
        <v>2265</v>
      </c>
      <c r="CQ22" s="295" t="s">
        <v>2265</v>
      </c>
      <c r="CR22" s="295" t="s">
        <v>2265</v>
      </c>
      <c r="CS22" s="295" t="s">
        <v>2265</v>
      </c>
      <c r="CT22" s="295" t="s">
        <v>2265</v>
      </c>
      <c r="CU22" s="295" t="s">
        <v>2265</v>
      </c>
      <c r="CV22" s="295" t="s">
        <v>2265</v>
      </c>
      <c r="CW22" s="295" t="s">
        <v>2265</v>
      </c>
      <c r="CX22" s="295" t="s">
        <v>2265</v>
      </c>
      <c r="CY22" s="295" t="s">
        <v>2265</v>
      </c>
      <c r="CZ22" s="295" t="s">
        <v>2265</v>
      </c>
      <c r="DA22" s="295" t="s">
        <v>2265</v>
      </c>
      <c r="DB22" s="295" t="s">
        <v>2265</v>
      </c>
      <c r="DC22" s="295" t="s">
        <v>2265</v>
      </c>
      <c r="DD22" s="295" t="s">
        <v>2265</v>
      </c>
      <c r="DE22" s="295" t="s">
        <v>2265</v>
      </c>
      <c r="DF22" s="295" t="s">
        <v>2265</v>
      </c>
      <c r="DG22" s="295" t="s">
        <v>2265</v>
      </c>
      <c r="DH22" s="295" t="s">
        <v>2265</v>
      </c>
      <c r="DI22" s="295" t="s">
        <v>2265</v>
      </c>
      <c r="DJ22" s="295" t="s">
        <v>2265</v>
      </c>
      <c r="DK22" s="295" t="s">
        <v>2265</v>
      </c>
      <c r="DL22" s="295" t="s">
        <v>2265</v>
      </c>
      <c r="DM22" s="295" t="s">
        <v>2265</v>
      </c>
      <c r="DN22" s="295" t="s">
        <v>2265</v>
      </c>
      <c r="DO22" s="295" t="s">
        <v>2265</v>
      </c>
      <c r="DP22" s="295" t="s">
        <v>2265</v>
      </c>
      <c r="DQ22" s="295" t="s">
        <v>2265</v>
      </c>
      <c r="DR22" s="295" t="s">
        <v>2265</v>
      </c>
      <c r="DS22" s="295" t="s">
        <v>2265</v>
      </c>
      <c r="DT22" s="295" t="s">
        <v>2265</v>
      </c>
      <c r="DU22" s="295" t="s">
        <v>2265</v>
      </c>
      <c r="DV22" s="295" t="s">
        <v>2265</v>
      </c>
      <c r="DW22" s="295" t="s">
        <v>2265</v>
      </c>
      <c r="DX22" s="295" t="s">
        <v>2265</v>
      </c>
      <c r="DY22" s="295" t="s">
        <v>2265</v>
      </c>
      <c r="DZ22" s="295" t="s">
        <v>2265</v>
      </c>
      <c r="EA22" s="295" t="s">
        <v>2265</v>
      </c>
      <c r="EB22" s="295" t="s">
        <v>2265</v>
      </c>
      <c r="EC22" s="295" t="s">
        <v>2265</v>
      </c>
      <c r="ED22" s="295" t="s">
        <v>2265</v>
      </c>
      <c r="EE22" s="295" t="s">
        <v>2265</v>
      </c>
      <c r="EF22" s="295" t="s">
        <v>2265</v>
      </c>
      <c r="EG22" s="295" t="s">
        <v>2265</v>
      </c>
      <c r="EH22" s="295" t="s">
        <v>2265</v>
      </c>
      <c r="EI22" s="295" t="s">
        <v>2265</v>
      </c>
      <c r="EJ22" s="295" t="s">
        <v>2265</v>
      </c>
      <c r="EK22" s="295" t="s">
        <v>2265</v>
      </c>
      <c r="EL22" s="295" t="s">
        <v>2265</v>
      </c>
      <c r="EM22" s="295" t="s">
        <v>2265</v>
      </c>
      <c r="EN22" s="295">
        <v>1.0</v>
      </c>
      <c r="EO22" s="295" t="s">
        <v>2265</v>
      </c>
      <c r="EP22" s="295" t="s">
        <v>2265</v>
      </c>
      <c r="EQ22" s="295" t="s">
        <v>2265</v>
      </c>
      <c r="ER22" s="295" t="s">
        <v>2265</v>
      </c>
      <c r="ES22" s="295">
        <v>6.0</v>
      </c>
      <c r="ET22" s="295" t="s">
        <v>2265</v>
      </c>
      <c r="EU22" s="295" t="s">
        <v>2265</v>
      </c>
      <c r="EV22" s="295" t="s">
        <v>2265</v>
      </c>
      <c r="EW22" s="295" t="s">
        <v>2265</v>
      </c>
      <c r="EX22" s="295" t="s">
        <v>2265</v>
      </c>
      <c r="EY22" s="295" t="s">
        <v>2265</v>
      </c>
      <c r="EZ22" s="295" t="s">
        <v>2265</v>
      </c>
      <c r="FA22" s="295" t="s">
        <v>2265</v>
      </c>
      <c r="FB22" s="295" t="s">
        <v>2265</v>
      </c>
      <c r="FC22" s="295" t="s">
        <v>2265</v>
      </c>
      <c r="FD22" s="295" t="s">
        <v>2265</v>
      </c>
      <c r="FE22" s="295" t="s">
        <v>2265</v>
      </c>
      <c r="FF22" s="295" t="s">
        <v>2265</v>
      </c>
      <c r="FG22" s="295">
        <v>7.0</v>
      </c>
      <c r="FH22" s="295" t="s">
        <v>2265</v>
      </c>
      <c r="FI22" s="295">
        <v>2.0</v>
      </c>
      <c r="FJ22" s="295" t="s">
        <v>2265</v>
      </c>
      <c r="FK22" s="295" t="s">
        <v>2265</v>
      </c>
      <c r="FL22" s="295" t="s">
        <v>2265</v>
      </c>
      <c r="FM22" s="295" t="s">
        <v>2265</v>
      </c>
      <c r="FN22" s="295" t="s">
        <v>2265</v>
      </c>
      <c r="FO22" s="295" t="s">
        <v>2265</v>
      </c>
      <c r="FP22" s="295" t="s">
        <v>2265</v>
      </c>
      <c r="FQ22" s="295" t="s">
        <v>2265</v>
      </c>
      <c r="FR22" s="295" t="s">
        <v>2265</v>
      </c>
      <c r="FS22" s="295" t="s">
        <v>2265</v>
      </c>
      <c r="FT22" s="295" t="s">
        <v>2265</v>
      </c>
      <c r="FU22" s="295" t="s">
        <v>2265</v>
      </c>
      <c r="FV22" s="295" t="s">
        <v>2265</v>
      </c>
      <c r="FW22" s="295" t="s">
        <v>2265</v>
      </c>
    </row>
    <row r="23">
      <c r="A23" s="297" t="s">
        <v>689</v>
      </c>
      <c r="B23" s="295" t="s">
        <v>2261</v>
      </c>
      <c r="C23" s="295">
        <v>2.0</v>
      </c>
      <c r="D23" s="295" t="s">
        <v>2262</v>
      </c>
      <c r="E23" s="295" t="s">
        <v>2295</v>
      </c>
      <c r="F23" s="295" t="s">
        <v>2264</v>
      </c>
      <c r="G23" s="295">
        <v>3300.0</v>
      </c>
      <c r="H23" s="295">
        <v>-29.0</v>
      </c>
      <c r="I23" s="295">
        <v>3.2</v>
      </c>
      <c r="J23" s="295">
        <v>15.0</v>
      </c>
      <c r="K23" s="295">
        <v>4.0</v>
      </c>
      <c r="L23" s="295">
        <v>0.7</v>
      </c>
      <c r="M23" s="295">
        <v>7.74</v>
      </c>
      <c r="N23" s="295">
        <v>20.0</v>
      </c>
      <c r="O23" s="295">
        <v>8.0</v>
      </c>
      <c r="P23" s="295">
        <v>2.0</v>
      </c>
      <c r="Q23" s="295">
        <v>0.0</v>
      </c>
      <c r="R23" s="295" t="s">
        <v>2265</v>
      </c>
      <c r="S23" s="295" t="s">
        <v>2265</v>
      </c>
      <c r="T23" s="295">
        <v>1.0</v>
      </c>
      <c r="U23" s="295" t="s">
        <v>2265</v>
      </c>
      <c r="V23" s="295" t="s">
        <v>2265</v>
      </c>
      <c r="W23" s="295" t="s">
        <v>2265</v>
      </c>
      <c r="X23" s="295">
        <v>2.0</v>
      </c>
      <c r="Y23" s="295" t="s">
        <v>2265</v>
      </c>
      <c r="Z23" s="295" t="s">
        <v>2265</v>
      </c>
      <c r="AA23" s="295" t="s">
        <v>2265</v>
      </c>
      <c r="AB23" s="295" t="s">
        <v>2265</v>
      </c>
      <c r="AC23" s="295" t="s">
        <v>2265</v>
      </c>
      <c r="AD23" s="295" t="s">
        <v>2265</v>
      </c>
      <c r="AE23" s="295">
        <v>7.0</v>
      </c>
      <c r="AF23" s="295" t="s">
        <v>2265</v>
      </c>
      <c r="AG23" s="295" t="s">
        <v>2265</v>
      </c>
      <c r="AH23" s="295" t="s">
        <v>2265</v>
      </c>
      <c r="AI23" s="295" t="s">
        <v>2265</v>
      </c>
      <c r="AJ23" s="295" t="s">
        <v>2265</v>
      </c>
      <c r="AK23" s="295" t="s">
        <v>2265</v>
      </c>
      <c r="AL23" s="295" t="s">
        <v>2265</v>
      </c>
      <c r="AM23" s="295" t="s">
        <v>2265</v>
      </c>
      <c r="AN23" s="295" t="s">
        <v>2265</v>
      </c>
      <c r="AO23" s="295" t="s">
        <v>2265</v>
      </c>
      <c r="AP23" s="295" t="s">
        <v>2265</v>
      </c>
      <c r="AQ23" s="295" t="s">
        <v>2265</v>
      </c>
      <c r="AR23" s="295" t="s">
        <v>2265</v>
      </c>
      <c r="AS23" s="295" t="s">
        <v>2265</v>
      </c>
      <c r="AT23" s="295" t="s">
        <v>2265</v>
      </c>
      <c r="AU23" s="295" t="s">
        <v>2265</v>
      </c>
      <c r="AV23" s="295" t="s">
        <v>2265</v>
      </c>
      <c r="AW23" s="295" t="s">
        <v>2265</v>
      </c>
      <c r="AX23" s="295" t="s">
        <v>2265</v>
      </c>
      <c r="AY23" s="295" t="s">
        <v>2265</v>
      </c>
      <c r="AZ23" s="295" t="s">
        <v>2265</v>
      </c>
      <c r="BA23" s="295" t="s">
        <v>2265</v>
      </c>
      <c r="BB23" s="295" t="s">
        <v>2265</v>
      </c>
      <c r="BC23" s="295" t="s">
        <v>2265</v>
      </c>
      <c r="BD23" s="295" t="s">
        <v>2265</v>
      </c>
      <c r="BE23" s="295" t="s">
        <v>2265</v>
      </c>
      <c r="BF23" s="295" t="s">
        <v>2265</v>
      </c>
      <c r="BG23" s="295">
        <v>26.0</v>
      </c>
      <c r="BH23" s="295" t="s">
        <v>2265</v>
      </c>
      <c r="BI23" s="295" t="s">
        <v>2265</v>
      </c>
      <c r="BJ23" s="295" t="s">
        <v>2265</v>
      </c>
      <c r="BK23" s="295" t="s">
        <v>2265</v>
      </c>
      <c r="BL23" s="295" t="s">
        <v>2265</v>
      </c>
      <c r="BM23" s="295" t="s">
        <v>2265</v>
      </c>
      <c r="BN23" s="295" t="s">
        <v>2265</v>
      </c>
      <c r="BO23" s="295" t="s">
        <v>2265</v>
      </c>
      <c r="BP23" s="295" t="s">
        <v>2265</v>
      </c>
      <c r="BQ23" s="295" t="s">
        <v>2265</v>
      </c>
      <c r="BR23" s="295" t="s">
        <v>2265</v>
      </c>
      <c r="BS23" s="295">
        <v>104.0</v>
      </c>
      <c r="BT23" s="295" t="s">
        <v>2265</v>
      </c>
      <c r="BU23" s="295" t="s">
        <v>2265</v>
      </c>
      <c r="BV23" s="295" t="s">
        <v>2265</v>
      </c>
      <c r="BW23" s="295" t="s">
        <v>2265</v>
      </c>
      <c r="BX23" s="295" t="s">
        <v>2265</v>
      </c>
      <c r="BY23" s="295" t="s">
        <v>2265</v>
      </c>
      <c r="BZ23" s="295" t="s">
        <v>2265</v>
      </c>
      <c r="CA23" s="295" t="s">
        <v>2265</v>
      </c>
      <c r="CB23" s="295">
        <v>101.0</v>
      </c>
      <c r="CC23" s="295" t="s">
        <v>2265</v>
      </c>
      <c r="CD23" s="295" t="s">
        <v>2265</v>
      </c>
      <c r="CE23" s="295" t="s">
        <v>2265</v>
      </c>
      <c r="CF23" s="295" t="s">
        <v>2265</v>
      </c>
      <c r="CG23" s="295" t="s">
        <v>2265</v>
      </c>
      <c r="CH23" s="295" t="s">
        <v>2265</v>
      </c>
      <c r="CI23" s="295" t="s">
        <v>2265</v>
      </c>
      <c r="CJ23" s="295" t="s">
        <v>2265</v>
      </c>
      <c r="CK23" s="295" t="s">
        <v>2265</v>
      </c>
      <c r="CL23" s="295" t="s">
        <v>2265</v>
      </c>
      <c r="CM23" s="295" t="s">
        <v>2265</v>
      </c>
      <c r="CN23" s="295" t="s">
        <v>2265</v>
      </c>
      <c r="CO23" s="295" t="s">
        <v>2265</v>
      </c>
      <c r="CP23" s="295" t="s">
        <v>2265</v>
      </c>
      <c r="CQ23" s="295" t="s">
        <v>2265</v>
      </c>
      <c r="CR23" s="295" t="s">
        <v>2265</v>
      </c>
      <c r="CS23" s="295" t="s">
        <v>2265</v>
      </c>
      <c r="CT23" s="295" t="s">
        <v>2265</v>
      </c>
      <c r="CU23" s="295" t="s">
        <v>2265</v>
      </c>
      <c r="CV23" s="295">
        <v>1.0</v>
      </c>
      <c r="CW23" s="295" t="s">
        <v>2265</v>
      </c>
      <c r="CX23" s="295" t="s">
        <v>2265</v>
      </c>
      <c r="CY23" s="295" t="s">
        <v>2265</v>
      </c>
      <c r="CZ23" s="295" t="s">
        <v>2265</v>
      </c>
      <c r="DA23" s="295" t="s">
        <v>2265</v>
      </c>
      <c r="DB23" s="295" t="s">
        <v>2265</v>
      </c>
      <c r="DC23" s="295" t="s">
        <v>2265</v>
      </c>
      <c r="DD23" s="295" t="s">
        <v>2265</v>
      </c>
      <c r="DE23" s="295">
        <v>424.0</v>
      </c>
      <c r="DF23" s="295" t="s">
        <v>2265</v>
      </c>
      <c r="DG23" s="295" t="s">
        <v>2265</v>
      </c>
      <c r="DH23" s="295" t="s">
        <v>2265</v>
      </c>
      <c r="DI23" s="295">
        <v>208.0</v>
      </c>
      <c r="DJ23" s="295" t="s">
        <v>2265</v>
      </c>
      <c r="DK23" s="295">
        <v>2.0</v>
      </c>
      <c r="DL23" s="295">
        <v>3.0</v>
      </c>
      <c r="DM23" s="295" t="s">
        <v>2265</v>
      </c>
      <c r="DN23" s="295" t="s">
        <v>2265</v>
      </c>
      <c r="DO23" s="295" t="s">
        <v>2265</v>
      </c>
      <c r="DP23" s="295" t="s">
        <v>2265</v>
      </c>
      <c r="DQ23" s="295" t="s">
        <v>2265</v>
      </c>
      <c r="DR23" s="295" t="s">
        <v>2265</v>
      </c>
      <c r="DS23" s="295">
        <v>123.0</v>
      </c>
      <c r="DT23" s="295" t="s">
        <v>2265</v>
      </c>
      <c r="DU23" s="295" t="s">
        <v>2265</v>
      </c>
      <c r="DV23" s="295">
        <v>152.0</v>
      </c>
      <c r="DW23" s="295" t="s">
        <v>2265</v>
      </c>
      <c r="DX23" s="295" t="s">
        <v>2265</v>
      </c>
      <c r="DY23" s="295">
        <v>34.0</v>
      </c>
      <c r="DZ23" s="295" t="s">
        <v>2265</v>
      </c>
      <c r="EA23" s="295" t="s">
        <v>2265</v>
      </c>
      <c r="EB23" s="295">
        <v>3.0</v>
      </c>
      <c r="EC23" s="295" t="s">
        <v>2265</v>
      </c>
      <c r="ED23" s="295" t="s">
        <v>2265</v>
      </c>
      <c r="EE23" s="295" t="s">
        <v>2265</v>
      </c>
      <c r="EF23" s="295" t="s">
        <v>2265</v>
      </c>
      <c r="EG23" s="295" t="s">
        <v>2265</v>
      </c>
      <c r="EH23" s="295" t="s">
        <v>2265</v>
      </c>
      <c r="EI23" s="295" t="s">
        <v>2265</v>
      </c>
      <c r="EJ23" s="295" t="s">
        <v>2265</v>
      </c>
      <c r="EK23" s="295" t="s">
        <v>2265</v>
      </c>
      <c r="EL23" s="295" t="s">
        <v>2265</v>
      </c>
      <c r="EM23" s="295" t="s">
        <v>2265</v>
      </c>
      <c r="EN23" s="295" t="s">
        <v>2265</v>
      </c>
      <c r="EO23" s="295" t="s">
        <v>2265</v>
      </c>
      <c r="EP23" s="295" t="s">
        <v>2265</v>
      </c>
      <c r="EQ23" s="295" t="s">
        <v>2265</v>
      </c>
      <c r="ER23" s="295">
        <v>300.0</v>
      </c>
      <c r="ES23" s="295" t="s">
        <v>2265</v>
      </c>
      <c r="ET23" s="295" t="s">
        <v>2265</v>
      </c>
      <c r="EU23" s="295" t="s">
        <v>2265</v>
      </c>
      <c r="EV23" s="295" t="s">
        <v>2265</v>
      </c>
      <c r="EW23" s="295">
        <v>439.0</v>
      </c>
      <c r="EX23" s="295" t="s">
        <v>2265</v>
      </c>
      <c r="EY23" s="295" t="s">
        <v>2265</v>
      </c>
      <c r="EZ23" s="295" t="s">
        <v>2265</v>
      </c>
      <c r="FA23" s="295" t="s">
        <v>2265</v>
      </c>
      <c r="FB23" s="295" t="s">
        <v>2265</v>
      </c>
      <c r="FC23" s="295" t="s">
        <v>2265</v>
      </c>
      <c r="FD23" s="295" t="s">
        <v>2265</v>
      </c>
      <c r="FE23" s="295" t="s">
        <v>2265</v>
      </c>
      <c r="FF23" s="295" t="s">
        <v>2265</v>
      </c>
      <c r="FG23" s="295">
        <v>35.0</v>
      </c>
      <c r="FH23" s="295" t="s">
        <v>2265</v>
      </c>
      <c r="FI23" s="295" t="s">
        <v>2265</v>
      </c>
      <c r="FJ23" s="295" t="s">
        <v>2265</v>
      </c>
      <c r="FK23" s="295" t="s">
        <v>2265</v>
      </c>
      <c r="FL23" s="295" t="s">
        <v>2265</v>
      </c>
      <c r="FM23" s="295" t="s">
        <v>2265</v>
      </c>
      <c r="FN23" s="295" t="s">
        <v>2265</v>
      </c>
      <c r="FO23" s="295" t="s">
        <v>2265</v>
      </c>
      <c r="FP23" s="295" t="s">
        <v>2265</v>
      </c>
      <c r="FQ23" s="295" t="s">
        <v>2265</v>
      </c>
      <c r="FR23" s="295" t="s">
        <v>2265</v>
      </c>
      <c r="FS23" s="295" t="s">
        <v>2265</v>
      </c>
      <c r="FT23" s="295" t="s">
        <v>2265</v>
      </c>
      <c r="FU23" s="295" t="s">
        <v>2265</v>
      </c>
      <c r="FV23" s="295" t="s">
        <v>2265</v>
      </c>
      <c r="FW23" s="295" t="s">
        <v>2265</v>
      </c>
    </row>
    <row r="24">
      <c r="A24" s="297" t="s">
        <v>765</v>
      </c>
      <c r="B24" s="295" t="s">
        <v>2269</v>
      </c>
      <c r="C24" s="295" t="s">
        <v>2269</v>
      </c>
      <c r="D24" s="295" t="s">
        <v>2262</v>
      </c>
      <c r="E24" s="295" t="s">
        <v>2296</v>
      </c>
      <c r="F24" s="295" t="s">
        <v>2264</v>
      </c>
      <c r="G24" s="295" t="s">
        <v>2265</v>
      </c>
      <c r="H24" s="295">
        <v>-30.0</v>
      </c>
      <c r="I24" s="295">
        <v>3.8</v>
      </c>
      <c r="J24" s="295">
        <v>1.0</v>
      </c>
      <c r="K24" s="295">
        <v>0.0</v>
      </c>
      <c r="L24" s="295">
        <v>0.0</v>
      </c>
      <c r="M24" s="295">
        <v>0.0</v>
      </c>
      <c r="N24" s="295"/>
      <c r="O24" s="295"/>
      <c r="P24" s="295"/>
      <c r="Q24" s="295"/>
      <c r="R24" s="295" t="s">
        <v>2265</v>
      </c>
      <c r="S24" s="295" t="s">
        <v>2265</v>
      </c>
      <c r="T24" s="295" t="s">
        <v>2265</v>
      </c>
      <c r="U24" s="295" t="s">
        <v>2265</v>
      </c>
      <c r="V24" s="295" t="s">
        <v>2265</v>
      </c>
      <c r="W24" s="295" t="s">
        <v>2265</v>
      </c>
      <c r="X24" s="295" t="s">
        <v>2265</v>
      </c>
      <c r="Y24" s="295" t="s">
        <v>2265</v>
      </c>
      <c r="Z24" s="295" t="s">
        <v>2265</v>
      </c>
      <c r="AA24" s="295" t="s">
        <v>2265</v>
      </c>
      <c r="AB24" s="295" t="s">
        <v>2265</v>
      </c>
      <c r="AC24" s="295" t="s">
        <v>2265</v>
      </c>
      <c r="AD24" s="295" t="s">
        <v>2265</v>
      </c>
      <c r="AE24" s="295" t="s">
        <v>2265</v>
      </c>
      <c r="AF24" s="295" t="s">
        <v>2265</v>
      </c>
      <c r="AG24" s="295" t="s">
        <v>2265</v>
      </c>
      <c r="AH24" s="295" t="s">
        <v>2265</v>
      </c>
      <c r="AI24" s="295" t="s">
        <v>2265</v>
      </c>
      <c r="AJ24" s="295" t="s">
        <v>2265</v>
      </c>
      <c r="AK24" s="295" t="s">
        <v>2265</v>
      </c>
      <c r="AL24" s="295" t="s">
        <v>2265</v>
      </c>
      <c r="AM24" s="295" t="s">
        <v>2265</v>
      </c>
      <c r="AN24" s="295" t="s">
        <v>2265</v>
      </c>
      <c r="AO24" s="295" t="s">
        <v>2265</v>
      </c>
      <c r="AP24" s="295" t="s">
        <v>2265</v>
      </c>
      <c r="AQ24" s="295" t="s">
        <v>2265</v>
      </c>
      <c r="AR24" s="295" t="s">
        <v>2265</v>
      </c>
      <c r="AS24" s="295" t="s">
        <v>2265</v>
      </c>
      <c r="AT24" s="295" t="s">
        <v>2265</v>
      </c>
      <c r="AU24" s="295" t="s">
        <v>2265</v>
      </c>
      <c r="AV24" s="295" t="s">
        <v>2265</v>
      </c>
      <c r="AW24" s="295" t="s">
        <v>2265</v>
      </c>
      <c r="AX24" s="295" t="s">
        <v>2265</v>
      </c>
      <c r="AY24" s="295" t="s">
        <v>2265</v>
      </c>
      <c r="AZ24" s="295" t="s">
        <v>2265</v>
      </c>
      <c r="BA24" s="295" t="s">
        <v>2265</v>
      </c>
      <c r="BB24" s="295" t="s">
        <v>2265</v>
      </c>
      <c r="BC24" s="295" t="s">
        <v>2265</v>
      </c>
      <c r="BD24" s="295" t="s">
        <v>2265</v>
      </c>
      <c r="BE24" s="295" t="s">
        <v>2265</v>
      </c>
      <c r="BF24" s="295" t="s">
        <v>2265</v>
      </c>
      <c r="BG24" s="295" t="s">
        <v>2265</v>
      </c>
      <c r="BH24" s="295" t="s">
        <v>2265</v>
      </c>
      <c r="BI24" s="295" t="s">
        <v>2265</v>
      </c>
      <c r="BJ24" s="295" t="s">
        <v>2265</v>
      </c>
      <c r="BK24" s="295" t="s">
        <v>2265</v>
      </c>
      <c r="BL24" s="295" t="s">
        <v>2265</v>
      </c>
      <c r="BM24" s="295" t="s">
        <v>2265</v>
      </c>
      <c r="BN24" s="295" t="s">
        <v>2265</v>
      </c>
      <c r="BO24" s="295" t="s">
        <v>2265</v>
      </c>
      <c r="BP24" s="295" t="s">
        <v>2265</v>
      </c>
      <c r="BQ24" s="295" t="s">
        <v>2265</v>
      </c>
      <c r="BR24" s="295" t="s">
        <v>2265</v>
      </c>
      <c r="BS24" s="295" t="s">
        <v>2265</v>
      </c>
      <c r="BT24" s="295" t="s">
        <v>2265</v>
      </c>
      <c r="BU24" s="295" t="s">
        <v>2265</v>
      </c>
      <c r="BV24" s="295" t="s">
        <v>2265</v>
      </c>
      <c r="BW24" s="295" t="s">
        <v>2265</v>
      </c>
      <c r="BX24" s="295" t="s">
        <v>2265</v>
      </c>
      <c r="BY24" s="295" t="s">
        <v>2265</v>
      </c>
      <c r="BZ24" s="295" t="s">
        <v>2265</v>
      </c>
      <c r="CA24" s="295" t="s">
        <v>2265</v>
      </c>
      <c r="CB24" s="295" t="s">
        <v>2265</v>
      </c>
      <c r="CC24" s="295" t="s">
        <v>2265</v>
      </c>
      <c r="CD24" s="295" t="s">
        <v>2265</v>
      </c>
      <c r="CE24" s="295" t="s">
        <v>2265</v>
      </c>
      <c r="CF24" s="295" t="s">
        <v>2265</v>
      </c>
      <c r="CG24" s="295" t="s">
        <v>2265</v>
      </c>
      <c r="CH24" s="295" t="s">
        <v>2265</v>
      </c>
      <c r="CI24" s="295" t="s">
        <v>2265</v>
      </c>
      <c r="CJ24" s="295" t="s">
        <v>2265</v>
      </c>
      <c r="CK24" s="295" t="s">
        <v>2265</v>
      </c>
      <c r="CL24" s="295" t="s">
        <v>2265</v>
      </c>
      <c r="CM24" s="295" t="s">
        <v>2265</v>
      </c>
      <c r="CN24" s="295" t="s">
        <v>2265</v>
      </c>
      <c r="CO24" s="295" t="s">
        <v>2265</v>
      </c>
      <c r="CP24" s="295" t="s">
        <v>2265</v>
      </c>
      <c r="CQ24" s="295" t="s">
        <v>2265</v>
      </c>
      <c r="CR24" s="295" t="s">
        <v>2265</v>
      </c>
      <c r="CS24" s="295" t="s">
        <v>2265</v>
      </c>
      <c r="CT24" s="295" t="s">
        <v>2265</v>
      </c>
      <c r="CU24" s="295" t="s">
        <v>2265</v>
      </c>
      <c r="CV24" s="295" t="s">
        <v>2265</v>
      </c>
      <c r="CW24" s="295" t="s">
        <v>2265</v>
      </c>
      <c r="CX24" s="295" t="s">
        <v>2265</v>
      </c>
      <c r="CY24" s="295" t="s">
        <v>2265</v>
      </c>
      <c r="CZ24" s="295" t="s">
        <v>2265</v>
      </c>
      <c r="DA24" s="295" t="s">
        <v>2265</v>
      </c>
      <c r="DB24" s="295" t="s">
        <v>2265</v>
      </c>
      <c r="DC24" s="295" t="s">
        <v>2265</v>
      </c>
      <c r="DD24" s="295" t="s">
        <v>2265</v>
      </c>
      <c r="DE24" s="295" t="s">
        <v>2265</v>
      </c>
      <c r="DF24" s="295" t="s">
        <v>2265</v>
      </c>
      <c r="DG24" s="295" t="s">
        <v>2265</v>
      </c>
      <c r="DH24" s="295" t="s">
        <v>2265</v>
      </c>
      <c r="DI24" s="295" t="s">
        <v>2265</v>
      </c>
      <c r="DJ24" s="295" t="s">
        <v>2265</v>
      </c>
      <c r="DK24" s="295" t="s">
        <v>2265</v>
      </c>
      <c r="DL24" s="295" t="s">
        <v>2265</v>
      </c>
      <c r="DM24" s="295" t="s">
        <v>2265</v>
      </c>
      <c r="DN24" s="295" t="s">
        <v>2265</v>
      </c>
      <c r="DO24" s="295" t="s">
        <v>2265</v>
      </c>
      <c r="DP24" s="295" t="s">
        <v>2265</v>
      </c>
      <c r="DQ24" s="295" t="s">
        <v>2265</v>
      </c>
      <c r="DR24" s="295" t="s">
        <v>2265</v>
      </c>
      <c r="DS24" s="295" t="s">
        <v>2265</v>
      </c>
      <c r="DT24" s="295" t="s">
        <v>2265</v>
      </c>
      <c r="DU24" s="295" t="s">
        <v>2265</v>
      </c>
      <c r="DV24" s="295" t="s">
        <v>2265</v>
      </c>
      <c r="DW24" s="295" t="s">
        <v>2265</v>
      </c>
      <c r="DX24" s="295" t="s">
        <v>2265</v>
      </c>
      <c r="DY24" s="295" t="s">
        <v>2265</v>
      </c>
      <c r="DZ24" s="295" t="s">
        <v>2265</v>
      </c>
      <c r="EA24" s="295" t="s">
        <v>2265</v>
      </c>
      <c r="EB24" s="295" t="s">
        <v>2265</v>
      </c>
      <c r="EC24" s="295" t="s">
        <v>2265</v>
      </c>
      <c r="ED24" s="295" t="s">
        <v>2265</v>
      </c>
      <c r="EE24" s="295" t="s">
        <v>2265</v>
      </c>
      <c r="EF24" s="295" t="s">
        <v>2265</v>
      </c>
      <c r="EG24" s="295" t="s">
        <v>2265</v>
      </c>
      <c r="EH24" s="295" t="s">
        <v>2265</v>
      </c>
      <c r="EI24" s="295" t="s">
        <v>2265</v>
      </c>
      <c r="EJ24" s="295" t="s">
        <v>2265</v>
      </c>
      <c r="EK24" s="295" t="s">
        <v>2265</v>
      </c>
      <c r="EL24" s="295" t="s">
        <v>2265</v>
      </c>
      <c r="EM24" s="295" t="s">
        <v>2265</v>
      </c>
      <c r="EN24" s="295" t="s">
        <v>2265</v>
      </c>
      <c r="EO24" s="295" t="s">
        <v>2265</v>
      </c>
      <c r="EP24" s="295" t="s">
        <v>2265</v>
      </c>
      <c r="EQ24" s="295" t="s">
        <v>2265</v>
      </c>
      <c r="ER24" s="295" t="s">
        <v>2265</v>
      </c>
      <c r="ES24" s="295">
        <v>54.0</v>
      </c>
      <c r="ET24" s="295" t="s">
        <v>2265</v>
      </c>
      <c r="EU24" s="295" t="s">
        <v>2265</v>
      </c>
      <c r="EV24" s="295" t="s">
        <v>2265</v>
      </c>
      <c r="EW24" s="295" t="s">
        <v>2265</v>
      </c>
      <c r="EX24" s="295" t="s">
        <v>2265</v>
      </c>
      <c r="EY24" s="295" t="s">
        <v>2265</v>
      </c>
      <c r="EZ24" s="295" t="s">
        <v>2265</v>
      </c>
      <c r="FA24" s="295" t="s">
        <v>2265</v>
      </c>
      <c r="FB24" s="295" t="s">
        <v>2265</v>
      </c>
      <c r="FC24" s="295" t="s">
        <v>2265</v>
      </c>
      <c r="FD24" s="295" t="s">
        <v>2265</v>
      </c>
      <c r="FE24" s="295" t="s">
        <v>2265</v>
      </c>
      <c r="FF24" s="295" t="s">
        <v>2265</v>
      </c>
      <c r="FG24" s="295" t="s">
        <v>2265</v>
      </c>
      <c r="FH24" s="295" t="s">
        <v>2265</v>
      </c>
      <c r="FI24" s="295" t="s">
        <v>2265</v>
      </c>
      <c r="FJ24" s="295" t="s">
        <v>2265</v>
      </c>
      <c r="FK24" s="295" t="s">
        <v>2265</v>
      </c>
      <c r="FL24" s="295" t="s">
        <v>2265</v>
      </c>
      <c r="FM24" s="295" t="s">
        <v>2265</v>
      </c>
      <c r="FN24" s="295" t="s">
        <v>2265</v>
      </c>
      <c r="FO24" s="295" t="s">
        <v>2265</v>
      </c>
      <c r="FP24" s="295" t="s">
        <v>2265</v>
      </c>
      <c r="FQ24" s="295" t="s">
        <v>2265</v>
      </c>
      <c r="FR24" s="295" t="s">
        <v>2265</v>
      </c>
      <c r="FS24" s="295" t="s">
        <v>2265</v>
      </c>
      <c r="FT24" s="295" t="s">
        <v>2265</v>
      </c>
      <c r="FU24" s="295" t="s">
        <v>2265</v>
      </c>
      <c r="FV24" s="295" t="s">
        <v>2265</v>
      </c>
      <c r="FW24" s="295" t="s">
        <v>2265</v>
      </c>
    </row>
    <row r="25">
      <c r="A25" s="297" t="s">
        <v>518</v>
      </c>
      <c r="B25" s="295" t="s">
        <v>2261</v>
      </c>
      <c r="C25" s="295">
        <v>2.0</v>
      </c>
      <c r="D25" s="295" t="s">
        <v>2262</v>
      </c>
      <c r="E25" s="295" t="s">
        <v>2297</v>
      </c>
      <c r="F25" s="295" t="s">
        <v>2267</v>
      </c>
      <c r="G25" s="295">
        <v>2200.0</v>
      </c>
      <c r="H25" s="295">
        <v>-28.0</v>
      </c>
      <c r="I25" s="295">
        <v>3.5</v>
      </c>
      <c r="J25" s="295">
        <v>14.0</v>
      </c>
      <c r="K25" s="295">
        <v>2.0</v>
      </c>
      <c r="L25" s="295">
        <v>0.44</v>
      </c>
      <c r="M25" s="295">
        <v>16.96</v>
      </c>
      <c r="N25" s="295">
        <v>30.0</v>
      </c>
      <c r="O25" s="295">
        <v>5.0</v>
      </c>
      <c r="P25" s="295">
        <v>3.0</v>
      </c>
      <c r="Q25" s="295">
        <v>2.0</v>
      </c>
      <c r="R25" s="295" t="s">
        <v>2265</v>
      </c>
      <c r="S25" s="295">
        <v>7.0</v>
      </c>
      <c r="T25" s="295" t="s">
        <v>2265</v>
      </c>
      <c r="U25" s="295" t="s">
        <v>2265</v>
      </c>
      <c r="V25" s="295" t="s">
        <v>2265</v>
      </c>
      <c r="W25" s="295" t="s">
        <v>2265</v>
      </c>
      <c r="X25" s="295" t="s">
        <v>2265</v>
      </c>
      <c r="Y25" s="295" t="s">
        <v>2265</v>
      </c>
      <c r="Z25" s="295">
        <v>160.0</v>
      </c>
      <c r="AA25" s="295" t="s">
        <v>2265</v>
      </c>
      <c r="AB25" s="295" t="s">
        <v>2265</v>
      </c>
      <c r="AC25" s="295" t="s">
        <v>2265</v>
      </c>
      <c r="AD25" s="295" t="s">
        <v>2265</v>
      </c>
      <c r="AE25" s="295" t="s">
        <v>2265</v>
      </c>
      <c r="AF25" s="295" t="s">
        <v>2265</v>
      </c>
      <c r="AG25" s="295" t="s">
        <v>2265</v>
      </c>
      <c r="AH25" s="295" t="s">
        <v>2265</v>
      </c>
      <c r="AI25" s="295" t="s">
        <v>2265</v>
      </c>
      <c r="AJ25" s="295" t="s">
        <v>2265</v>
      </c>
      <c r="AK25" s="295" t="s">
        <v>2265</v>
      </c>
      <c r="AL25" s="295" t="s">
        <v>2265</v>
      </c>
      <c r="AM25" s="295" t="s">
        <v>2265</v>
      </c>
      <c r="AN25" s="295" t="s">
        <v>2265</v>
      </c>
      <c r="AO25" s="295" t="s">
        <v>2265</v>
      </c>
      <c r="AP25" s="295" t="s">
        <v>2265</v>
      </c>
      <c r="AQ25" s="295" t="s">
        <v>2265</v>
      </c>
      <c r="AR25" s="295" t="s">
        <v>2265</v>
      </c>
      <c r="AS25" s="295" t="s">
        <v>2265</v>
      </c>
      <c r="AT25" s="295" t="s">
        <v>2265</v>
      </c>
      <c r="AU25" s="295" t="s">
        <v>2265</v>
      </c>
      <c r="AV25" s="295" t="s">
        <v>2265</v>
      </c>
      <c r="AW25" s="295" t="s">
        <v>2265</v>
      </c>
      <c r="AX25" s="295" t="s">
        <v>2265</v>
      </c>
      <c r="AY25" s="295" t="s">
        <v>2265</v>
      </c>
      <c r="AZ25" s="295" t="s">
        <v>2265</v>
      </c>
      <c r="BA25" s="295" t="s">
        <v>2265</v>
      </c>
      <c r="BB25" s="295" t="s">
        <v>2265</v>
      </c>
      <c r="BC25" s="295" t="s">
        <v>2265</v>
      </c>
      <c r="BD25" s="295" t="s">
        <v>2265</v>
      </c>
      <c r="BE25" s="295" t="s">
        <v>2265</v>
      </c>
      <c r="BF25" s="295" t="s">
        <v>2265</v>
      </c>
      <c r="BG25" s="295" t="s">
        <v>2265</v>
      </c>
      <c r="BH25" s="295" t="s">
        <v>2265</v>
      </c>
      <c r="BI25" s="295" t="s">
        <v>2265</v>
      </c>
      <c r="BJ25" s="295" t="s">
        <v>2265</v>
      </c>
      <c r="BK25" s="295" t="s">
        <v>2265</v>
      </c>
      <c r="BL25" s="295" t="s">
        <v>2265</v>
      </c>
      <c r="BM25" s="295" t="s">
        <v>2265</v>
      </c>
      <c r="BN25" s="295" t="s">
        <v>2265</v>
      </c>
      <c r="BO25" s="295" t="s">
        <v>2265</v>
      </c>
      <c r="BP25" s="295" t="s">
        <v>2265</v>
      </c>
      <c r="BQ25" s="295" t="s">
        <v>2265</v>
      </c>
      <c r="BR25" s="295" t="s">
        <v>2265</v>
      </c>
      <c r="BS25" s="295" t="s">
        <v>2265</v>
      </c>
      <c r="BT25" s="295" t="s">
        <v>2265</v>
      </c>
      <c r="BU25" s="295" t="s">
        <v>2265</v>
      </c>
      <c r="BV25" s="295" t="s">
        <v>2265</v>
      </c>
      <c r="BW25" s="295" t="s">
        <v>2265</v>
      </c>
      <c r="BX25" s="295" t="s">
        <v>2265</v>
      </c>
      <c r="BY25" s="295" t="s">
        <v>2265</v>
      </c>
      <c r="BZ25" s="295" t="s">
        <v>2265</v>
      </c>
      <c r="CA25" s="295" t="s">
        <v>2265</v>
      </c>
      <c r="CB25" s="295" t="s">
        <v>2265</v>
      </c>
      <c r="CC25" s="295" t="s">
        <v>2265</v>
      </c>
      <c r="CD25" s="295" t="s">
        <v>2265</v>
      </c>
      <c r="CE25" s="295" t="s">
        <v>2265</v>
      </c>
      <c r="CF25" s="295" t="s">
        <v>2265</v>
      </c>
      <c r="CG25" s="295" t="s">
        <v>2265</v>
      </c>
      <c r="CH25" s="295" t="s">
        <v>2265</v>
      </c>
      <c r="CI25" s="295">
        <v>34.0</v>
      </c>
      <c r="CJ25" s="295" t="s">
        <v>2265</v>
      </c>
      <c r="CK25" s="295" t="s">
        <v>2265</v>
      </c>
      <c r="CL25" s="295" t="s">
        <v>2265</v>
      </c>
      <c r="CM25" s="295" t="s">
        <v>2265</v>
      </c>
      <c r="CN25" s="295">
        <v>2.0</v>
      </c>
      <c r="CO25" s="295" t="s">
        <v>2265</v>
      </c>
      <c r="CP25" s="295" t="s">
        <v>2265</v>
      </c>
      <c r="CQ25" s="295" t="s">
        <v>2265</v>
      </c>
      <c r="CR25" s="295">
        <v>18.0</v>
      </c>
      <c r="CS25" s="295">
        <v>72.0</v>
      </c>
      <c r="CT25" s="295" t="s">
        <v>2265</v>
      </c>
      <c r="CU25" s="295" t="s">
        <v>2265</v>
      </c>
      <c r="CV25" s="295" t="s">
        <v>2265</v>
      </c>
      <c r="CW25" s="295" t="s">
        <v>2265</v>
      </c>
      <c r="CX25" s="295" t="s">
        <v>2265</v>
      </c>
      <c r="CY25" s="295" t="s">
        <v>2265</v>
      </c>
      <c r="CZ25" s="295" t="s">
        <v>2265</v>
      </c>
      <c r="DA25" s="295" t="s">
        <v>2265</v>
      </c>
      <c r="DB25" s="295" t="s">
        <v>2265</v>
      </c>
      <c r="DC25" s="295" t="s">
        <v>2265</v>
      </c>
      <c r="DD25" s="295" t="s">
        <v>2265</v>
      </c>
      <c r="DE25" s="295">
        <v>253.0</v>
      </c>
      <c r="DF25" s="295" t="s">
        <v>2265</v>
      </c>
      <c r="DG25" s="295" t="s">
        <v>2265</v>
      </c>
      <c r="DH25" s="295">
        <v>5.0</v>
      </c>
      <c r="DI25" s="295" t="s">
        <v>2265</v>
      </c>
      <c r="DJ25" s="295" t="s">
        <v>2265</v>
      </c>
      <c r="DK25" s="295">
        <v>110.0</v>
      </c>
      <c r="DL25" s="295" t="s">
        <v>2265</v>
      </c>
      <c r="DM25" s="295">
        <v>4.0</v>
      </c>
      <c r="DN25" s="295" t="s">
        <v>2265</v>
      </c>
      <c r="DO25" s="295" t="s">
        <v>2265</v>
      </c>
      <c r="DP25" s="295" t="s">
        <v>2265</v>
      </c>
      <c r="DQ25" s="295" t="s">
        <v>2265</v>
      </c>
      <c r="DR25" s="295" t="s">
        <v>2265</v>
      </c>
      <c r="DS25" s="295" t="s">
        <v>2265</v>
      </c>
      <c r="DT25" s="295" t="s">
        <v>2265</v>
      </c>
      <c r="DU25" s="295" t="s">
        <v>2265</v>
      </c>
      <c r="DV25" s="295">
        <v>2114.0</v>
      </c>
      <c r="DW25" s="295" t="s">
        <v>2265</v>
      </c>
      <c r="DX25" s="295" t="s">
        <v>2265</v>
      </c>
      <c r="DY25" s="295">
        <v>768.0</v>
      </c>
      <c r="DZ25" s="295" t="s">
        <v>2265</v>
      </c>
      <c r="EA25" s="295" t="s">
        <v>2265</v>
      </c>
      <c r="EB25" s="295" t="s">
        <v>2265</v>
      </c>
      <c r="EC25" s="295" t="s">
        <v>2265</v>
      </c>
      <c r="ED25" s="295" t="s">
        <v>2265</v>
      </c>
      <c r="EE25" s="295" t="s">
        <v>2265</v>
      </c>
      <c r="EF25" s="295" t="s">
        <v>2265</v>
      </c>
      <c r="EG25" s="295" t="s">
        <v>2265</v>
      </c>
      <c r="EH25" s="295">
        <v>624.0</v>
      </c>
      <c r="EI25" s="295" t="s">
        <v>2265</v>
      </c>
      <c r="EJ25" s="295" t="s">
        <v>2265</v>
      </c>
      <c r="EK25" s="295" t="s">
        <v>2265</v>
      </c>
      <c r="EL25" s="295" t="s">
        <v>2265</v>
      </c>
      <c r="EM25" s="295" t="s">
        <v>2265</v>
      </c>
      <c r="EN25" s="295" t="s">
        <v>2265</v>
      </c>
      <c r="EO25" s="295" t="s">
        <v>2265</v>
      </c>
      <c r="EP25" s="295" t="s">
        <v>2265</v>
      </c>
      <c r="EQ25" s="295" t="s">
        <v>2265</v>
      </c>
      <c r="ER25" s="295" t="s">
        <v>2265</v>
      </c>
      <c r="ES25" s="295" t="s">
        <v>2265</v>
      </c>
      <c r="ET25" s="295" t="s">
        <v>2265</v>
      </c>
      <c r="EU25" s="295" t="s">
        <v>2265</v>
      </c>
      <c r="EV25" s="295" t="s">
        <v>2265</v>
      </c>
      <c r="EW25" s="295">
        <v>8173.0</v>
      </c>
      <c r="EX25" s="295" t="s">
        <v>2265</v>
      </c>
      <c r="EY25" s="295" t="s">
        <v>2265</v>
      </c>
      <c r="EZ25" s="295" t="s">
        <v>2265</v>
      </c>
      <c r="FA25" s="295" t="s">
        <v>2265</v>
      </c>
      <c r="FB25" s="295" t="s">
        <v>2265</v>
      </c>
      <c r="FC25" s="295" t="s">
        <v>2265</v>
      </c>
      <c r="FD25" s="295" t="s">
        <v>2265</v>
      </c>
      <c r="FE25" s="295" t="s">
        <v>2265</v>
      </c>
      <c r="FF25" s="295" t="s">
        <v>2265</v>
      </c>
      <c r="FG25" s="295" t="s">
        <v>2265</v>
      </c>
      <c r="FH25" s="295" t="s">
        <v>2265</v>
      </c>
      <c r="FI25" s="295" t="s">
        <v>2265</v>
      </c>
      <c r="FJ25" s="295" t="s">
        <v>2265</v>
      </c>
      <c r="FK25" s="295" t="s">
        <v>2265</v>
      </c>
      <c r="FL25" s="295" t="s">
        <v>2265</v>
      </c>
      <c r="FM25" s="295" t="s">
        <v>2265</v>
      </c>
      <c r="FN25" s="295" t="s">
        <v>2265</v>
      </c>
      <c r="FO25" s="295" t="s">
        <v>2265</v>
      </c>
      <c r="FP25" s="295" t="s">
        <v>2265</v>
      </c>
      <c r="FQ25" s="295" t="s">
        <v>2265</v>
      </c>
      <c r="FR25" s="295" t="s">
        <v>2265</v>
      </c>
      <c r="FS25" s="295" t="s">
        <v>2265</v>
      </c>
      <c r="FT25" s="295" t="s">
        <v>2265</v>
      </c>
      <c r="FU25" s="295">
        <v>5.0</v>
      </c>
      <c r="FV25" s="295" t="s">
        <v>2265</v>
      </c>
      <c r="FW25" s="295" t="s">
        <v>2265</v>
      </c>
    </row>
    <row r="26">
      <c r="A26" s="297" t="s">
        <v>497</v>
      </c>
      <c r="B26" s="295" t="s">
        <v>2261</v>
      </c>
      <c r="C26" s="295">
        <v>5.0</v>
      </c>
      <c r="D26" s="295" t="s">
        <v>2262</v>
      </c>
      <c r="E26" s="295" t="s">
        <v>2298</v>
      </c>
      <c r="F26" s="295" t="s">
        <v>2267</v>
      </c>
      <c r="G26" s="295">
        <v>1400.0</v>
      </c>
      <c r="H26" s="295">
        <v>-27.0</v>
      </c>
      <c r="I26" s="295">
        <v>3.4</v>
      </c>
      <c r="J26" s="295">
        <v>20.0</v>
      </c>
      <c r="K26" s="295">
        <v>3.0</v>
      </c>
      <c r="L26" s="295">
        <v>1.42</v>
      </c>
      <c r="M26" s="295" t="s">
        <v>2265</v>
      </c>
      <c r="N26" s="295">
        <v>50.0</v>
      </c>
      <c r="O26" s="295">
        <v>0.0</v>
      </c>
      <c r="P26" s="295">
        <v>1.0</v>
      </c>
      <c r="Q26" s="295">
        <v>1.0</v>
      </c>
      <c r="R26" s="295" t="s">
        <v>2265</v>
      </c>
      <c r="S26" s="295" t="s">
        <v>2265</v>
      </c>
      <c r="T26" s="295" t="s">
        <v>2265</v>
      </c>
      <c r="U26" s="295" t="s">
        <v>2265</v>
      </c>
      <c r="V26" s="295">
        <v>1.0</v>
      </c>
      <c r="W26" s="295" t="s">
        <v>2265</v>
      </c>
      <c r="X26" s="295" t="s">
        <v>2265</v>
      </c>
      <c r="Y26" s="295" t="s">
        <v>2265</v>
      </c>
      <c r="Z26" s="295" t="s">
        <v>2265</v>
      </c>
      <c r="AA26" s="295" t="s">
        <v>2265</v>
      </c>
      <c r="AB26" s="295" t="s">
        <v>2265</v>
      </c>
      <c r="AC26" s="295" t="s">
        <v>2265</v>
      </c>
      <c r="AD26" s="295" t="s">
        <v>2265</v>
      </c>
      <c r="AE26" s="295" t="s">
        <v>2265</v>
      </c>
      <c r="AF26" s="295" t="s">
        <v>2265</v>
      </c>
      <c r="AG26" s="295" t="s">
        <v>2265</v>
      </c>
      <c r="AH26" s="295" t="s">
        <v>2265</v>
      </c>
      <c r="AI26" s="295" t="s">
        <v>2265</v>
      </c>
      <c r="AJ26" s="295" t="s">
        <v>2265</v>
      </c>
      <c r="AK26" s="295" t="s">
        <v>2265</v>
      </c>
      <c r="AL26" s="295" t="s">
        <v>2265</v>
      </c>
      <c r="AM26" s="295" t="s">
        <v>2265</v>
      </c>
      <c r="AN26" s="295" t="s">
        <v>2265</v>
      </c>
      <c r="AO26" s="295" t="s">
        <v>2265</v>
      </c>
      <c r="AP26" s="295" t="s">
        <v>2265</v>
      </c>
      <c r="AQ26" s="295" t="s">
        <v>2265</v>
      </c>
      <c r="AR26" s="295" t="s">
        <v>2265</v>
      </c>
      <c r="AS26" s="295" t="s">
        <v>2265</v>
      </c>
      <c r="AT26" s="295" t="s">
        <v>2265</v>
      </c>
      <c r="AU26" s="295" t="s">
        <v>2265</v>
      </c>
      <c r="AV26" s="295" t="s">
        <v>2265</v>
      </c>
      <c r="AW26" s="295" t="s">
        <v>2265</v>
      </c>
      <c r="AX26" s="295" t="s">
        <v>2265</v>
      </c>
      <c r="AY26" s="295" t="s">
        <v>2265</v>
      </c>
      <c r="AZ26" s="295">
        <v>3.0</v>
      </c>
      <c r="BA26" s="295" t="s">
        <v>2265</v>
      </c>
      <c r="BB26" s="295" t="s">
        <v>2265</v>
      </c>
      <c r="BC26" s="295" t="s">
        <v>2265</v>
      </c>
      <c r="BD26" s="295" t="s">
        <v>2265</v>
      </c>
      <c r="BE26" s="295">
        <v>1.0</v>
      </c>
      <c r="BF26" s="295" t="s">
        <v>2265</v>
      </c>
      <c r="BG26" s="295" t="s">
        <v>2265</v>
      </c>
      <c r="BH26" s="295" t="s">
        <v>2265</v>
      </c>
      <c r="BI26" s="295" t="s">
        <v>2265</v>
      </c>
      <c r="BJ26" s="295" t="s">
        <v>2265</v>
      </c>
      <c r="BK26" s="295">
        <v>1.0</v>
      </c>
      <c r="BL26" s="295">
        <v>19.0</v>
      </c>
      <c r="BM26" s="295" t="s">
        <v>2265</v>
      </c>
      <c r="BN26" s="295" t="s">
        <v>2265</v>
      </c>
      <c r="BO26" s="295" t="s">
        <v>2265</v>
      </c>
      <c r="BP26" s="295" t="s">
        <v>2265</v>
      </c>
      <c r="BQ26" s="295" t="s">
        <v>2265</v>
      </c>
      <c r="BR26" s="295" t="s">
        <v>2265</v>
      </c>
      <c r="BS26" s="295" t="s">
        <v>2265</v>
      </c>
      <c r="BT26" s="295" t="s">
        <v>2265</v>
      </c>
      <c r="BU26" s="295" t="s">
        <v>2265</v>
      </c>
      <c r="BV26" s="295" t="s">
        <v>2265</v>
      </c>
      <c r="BW26" s="295" t="s">
        <v>2265</v>
      </c>
      <c r="BX26" s="295" t="s">
        <v>2265</v>
      </c>
      <c r="BY26" s="295" t="s">
        <v>2265</v>
      </c>
      <c r="BZ26" s="295" t="s">
        <v>2265</v>
      </c>
      <c r="CA26" s="295" t="s">
        <v>2265</v>
      </c>
      <c r="CB26" s="295" t="s">
        <v>2265</v>
      </c>
      <c r="CC26" s="295" t="s">
        <v>2265</v>
      </c>
      <c r="CD26" s="295" t="s">
        <v>2265</v>
      </c>
      <c r="CE26" s="295" t="s">
        <v>2265</v>
      </c>
      <c r="CF26" s="295">
        <v>686.0</v>
      </c>
      <c r="CG26" s="295">
        <v>9.0</v>
      </c>
      <c r="CH26" s="295" t="s">
        <v>2265</v>
      </c>
      <c r="CI26" s="295" t="s">
        <v>2265</v>
      </c>
      <c r="CJ26" s="295" t="s">
        <v>2265</v>
      </c>
      <c r="CK26" s="295" t="s">
        <v>2265</v>
      </c>
      <c r="CL26" s="295" t="s">
        <v>2265</v>
      </c>
      <c r="CM26" s="295">
        <v>40.0</v>
      </c>
      <c r="CN26" s="295" t="s">
        <v>2265</v>
      </c>
      <c r="CO26" s="295" t="s">
        <v>2265</v>
      </c>
      <c r="CP26" s="295" t="s">
        <v>2265</v>
      </c>
      <c r="CQ26" s="295" t="s">
        <v>2265</v>
      </c>
      <c r="CR26" s="295" t="s">
        <v>2265</v>
      </c>
      <c r="CS26" s="295">
        <v>3.0</v>
      </c>
      <c r="CT26" s="295" t="s">
        <v>2265</v>
      </c>
      <c r="CU26" s="295" t="s">
        <v>2265</v>
      </c>
      <c r="CV26" s="295" t="s">
        <v>2265</v>
      </c>
      <c r="CW26" s="295" t="s">
        <v>2265</v>
      </c>
      <c r="CX26" s="295" t="s">
        <v>2265</v>
      </c>
      <c r="CY26" s="295" t="s">
        <v>2265</v>
      </c>
      <c r="CZ26" s="295">
        <v>2.0</v>
      </c>
      <c r="DA26" s="295" t="s">
        <v>2265</v>
      </c>
      <c r="DB26" s="295">
        <v>103.0</v>
      </c>
      <c r="DC26" s="295" t="s">
        <v>2265</v>
      </c>
      <c r="DD26" s="295">
        <v>23.0</v>
      </c>
      <c r="DE26" s="295" t="s">
        <v>2265</v>
      </c>
      <c r="DF26" s="295" t="s">
        <v>2265</v>
      </c>
      <c r="DG26" s="295">
        <v>4.0</v>
      </c>
      <c r="DH26" s="295" t="s">
        <v>2265</v>
      </c>
      <c r="DI26" s="295">
        <v>109.0</v>
      </c>
      <c r="DJ26" s="295" t="s">
        <v>2265</v>
      </c>
      <c r="DK26" s="295" t="s">
        <v>2265</v>
      </c>
      <c r="DL26" s="295" t="s">
        <v>2265</v>
      </c>
      <c r="DM26" s="295" t="s">
        <v>2265</v>
      </c>
      <c r="DN26" s="295" t="s">
        <v>2265</v>
      </c>
      <c r="DO26" s="295" t="s">
        <v>2265</v>
      </c>
      <c r="DP26" s="295" t="s">
        <v>2265</v>
      </c>
      <c r="DQ26" s="295" t="s">
        <v>2265</v>
      </c>
      <c r="DR26" s="295" t="s">
        <v>2265</v>
      </c>
      <c r="DS26" s="295" t="s">
        <v>2265</v>
      </c>
      <c r="DT26" s="295" t="s">
        <v>2265</v>
      </c>
      <c r="DU26" s="295" t="s">
        <v>2265</v>
      </c>
      <c r="DV26" s="295" t="s">
        <v>2265</v>
      </c>
      <c r="DW26" s="295" t="s">
        <v>2265</v>
      </c>
      <c r="DX26" s="295" t="s">
        <v>2265</v>
      </c>
      <c r="DY26" s="295" t="s">
        <v>2265</v>
      </c>
      <c r="DZ26" s="295" t="s">
        <v>2265</v>
      </c>
      <c r="EA26" s="295" t="s">
        <v>2265</v>
      </c>
      <c r="EB26" s="295" t="s">
        <v>2265</v>
      </c>
      <c r="EC26" s="295">
        <v>173.0</v>
      </c>
      <c r="ED26" s="295" t="s">
        <v>2265</v>
      </c>
      <c r="EE26" s="295" t="s">
        <v>2265</v>
      </c>
      <c r="EF26" s="295">
        <v>143.0</v>
      </c>
      <c r="EG26" s="295" t="s">
        <v>2265</v>
      </c>
      <c r="EH26" s="295" t="s">
        <v>2265</v>
      </c>
      <c r="EI26" s="295" t="s">
        <v>2265</v>
      </c>
      <c r="EJ26" s="295" t="s">
        <v>2265</v>
      </c>
      <c r="EK26" s="295" t="s">
        <v>2265</v>
      </c>
      <c r="EL26" s="295" t="s">
        <v>2265</v>
      </c>
      <c r="EM26" s="295" t="s">
        <v>2265</v>
      </c>
      <c r="EN26" s="295" t="s">
        <v>2265</v>
      </c>
      <c r="EO26" s="295" t="s">
        <v>2265</v>
      </c>
      <c r="EP26" s="295">
        <v>1.0</v>
      </c>
      <c r="EQ26" s="295" t="s">
        <v>2265</v>
      </c>
      <c r="ER26" s="295" t="s">
        <v>2265</v>
      </c>
      <c r="ES26" s="295">
        <v>4.0</v>
      </c>
      <c r="ET26" s="295" t="s">
        <v>2265</v>
      </c>
      <c r="EU26" s="295" t="s">
        <v>2265</v>
      </c>
      <c r="EV26" s="295" t="s">
        <v>2265</v>
      </c>
      <c r="EW26" s="295" t="s">
        <v>2265</v>
      </c>
      <c r="EX26" s="295" t="s">
        <v>2265</v>
      </c>
      <c r="EY26" s="295" t="s">
        <v>2265</v>
      </c>
      <c r="EZ26" s="295" t="s">
        <v>2265</v>
      </c>
      <c r="FA26" s="295" t="s">
        <v>2265</v>
      </c>
      <c r="FB26" s="295" t="s">
        <v>2265</v>
      </c>
      <c r="FC26" s="295" t="s">
        <v>2265</v>
      </c>
      <c r="FD26" s="295" t="s">
        <v>2265</v>
      </c>
      <c r="FE26" s="295" t="s">
        <v>2265</v>
      </c>
      <c r="FF26" s="295" t="s">
        <v>2265</v>
      </c>
      <c r="FG26" s="295" t="s">
        <v>2265</v>
      </c>
      <c r="FH26" s="295" t="s">
        <v>2265</v>
      </c>
      <c r="FI26" s="295" t="s">
        <v>2265</v>
      </c>
      <c r="FJ26" s="295" t="s">
        <v>2265</v>
      </c>
      <c r="FK26" s="295" t="s">
        <v>2265</v>
      </c>
      <c r="FL26" s="295" t="s">
        <v>2265</v>
      </c>
      <c r="FM26" s="295" t="s">
        <v>2265</v>
      </c>
      <c r="FN26" s="295" t="s">
        <v>2265</v>
      </c>
      <c r="FO26" s="295" t="s">
        <v>2265</v>
      </c>
      <c r="FP26" s="295" t="s">
        <v>2265</v>
      </c>
      <c r="FQ26" s="295" t="s">
        <v>2265</v>
      </c>
      <c r="FR26" s="295" t="s">
        <v>2265</v>
      </c>
      <c r="FS26" s="295" t="s">
        <v>2265</v>
      </c>
      <c r="FT26" s="295" t="s">
        <v>2265</v>
      </c>
      <c r="FU26" s="295" t="s">
        <v>2265</v>
      </c>
      <c r="FV26" s="295">
        <v>1.0</v>
      </c>
      <c r="FW26" s="295">
        <v>4.0</v>
      </c>
    </row>
    <row r="27">
      <c r="A27" s="297" t="s">
        <v>693</v>
      </c>
      <c r="B27" s="295" t="s">
        <v>2261</v>
      </c>
      <c r="C27" s="295">
        <v>2.0</v>
      </c>
      <c r="D27" s="295" t="s">
        <v>2262</v>
      </c>
      <c r="E27" s="295" t="s">
        <v>2299</v>
      </c>
      <c r="F27" s="295" t="s">
        <v>2264</v>
      </c>
      <c r="G27" s="295">
        <v>3675.0</v>
      </c>
      <c r="H27" s="295">
        <v>-29.0</v>
      </c>
      <c r="I27" s="295">
        <v>3.2</v>
      </c>
      <c r="J27" s="295">
        <v>10.0</v>
      </c>
      <c r="K27" s="295" t="s">
        <v>2265</v>
      </c>
      <c r="L27" s="295" t="s">
        <v>2265</v>
      </c>
      <c r="M27" s="295">
        <v>1.64</v>
      </c>
      <c r="N27" s="295">
        <v>14.0</v>
      </c>
      <c r="O27" s="295">
        <v>6.0</v>
      </c>
      <c r="P27" s="295">
        <v>1.0</v>
      </c>
      <c r="Q27" s="295">
        <v>0.0</v>
      </c>
      <c r="R27" s="295" t="s">
        <v>2265</v>
      </c>
      <c r="S27" s="295" t="s">
        <v>2265</v>
      </c>
      <c r="T27" s="295" t="s">
        <v>2265</v>
      </c>
      <c r="U27" s="295" t="s">
        <v>2265</v>
      </c>
      <c r="V27" s="295" t="s">
        <v>2265</v>
      </c>
      <c r="W27" s="295" t="s">
        <v>2265</v>
      </c>
      <c r="X27" s="295" t="s">
        <v>2265</v>
      </c>
      <c r="Y27" s="295" t="s">
        <v>2265</v>
      </c>
      <c r="Z27" s="295" t="s">
        <v>2265</v>
      </c>
      <c r="AA27" s="295" t="s">
        <v>2265</v>
      </c>
      <c r="AB27" s="295" t="s">
        <v>2265</v>
      </c>
      <c r="AC27" s="295" t="s">
        <v>2265</v>
      </c>
      <c r="AD27" s="295" t="s">
        <v>2265</v>
      </c>
      <c r="AE27" s="295" t="s">
        <v>2265</v>
      </c>
      <c r="AF27" s="295" t="s">
        <v>2265</v>
      </c>
      <c r="AG27" s="295" t="s">
        <v>2265</v>
      </c>
      <c r="AH27" s="295" t="s">
        <v>2265</v>
      </c>
      <c r="AI27" s="295" t="s">
        <v>2265</v>
      </c>
      <c r="AJ27" s="295" t="s">
        <v>2265</v>
      </c>
      <c r="AK27" s="295" t="s">
        <v>2265</v>
      </c>
      <c r="AL27" s="295" t="s">
        <v>2265</v>
      </c>
      <c r="AM27" s="295" t="s">
        <v>2265</v>
      </c>
      <c r="AN27" s="295" t="s">
        <v>2265</v>
      </c>
      <c r="AO27" s="295" t="s">
        <v>2265</v>
      </c>
      <c r="AP27" s="295" t="s">
        <v>2265</v>
      </c>
      <c r="AQ27" s="295" t="s">
        <v>2265</v>
      </c>
      <c r="AR27" s="295" t="s">
        <v>2265</v>
      </c>
      <c r="AS27" s="295" t="s">
        <v>2265</v>
      </c>
      <c r="AT27" s="295" t="s">
        <v>2265</v>
      </c>
      <c r="AU27" s="295" t="s">
        <v>2265</v>
      </c>
      <c r="AV27" s="295" t="s">
        <v>2265</v>
      </c>
      <c r="AW27" s="295" t="s">
        <v>2265</v>
      </c>
      <c r="AX27" s="295" t="s">
        <v>2265</v>
      </c>
      <c r="AY27" s="295" t="s">
        <v>2265</v>
      </c>
      <c r="AZ27" s="295" t="s">
        <v>2265</v>
      </c>
      <c r="BA27" s="295" t="s">
        <v>2265</v>
      </c>
      <c r="BB27" s="295" t="s">
        <v>2265</v>
      </c>
      <c r="BC27" s="295" t="s">
        <v>2265</v>
      </c>
      <c r="BD27" s="295" t="s">
        <v>2265</v>
      </c>
      <c r="BE27" s="295" t="s">
        <v>2265</v>
      </c>
      <c r="BF27" s="295" t="s">
        <v>2265</v>
      </c>
      <c r="BG27" s="295" t="s">
        <v>2265</v>
      </c>
      <c r="BH27" s="295" t="s">
        <v>2265</v>
      </c>
      <c r="BI27" s="295" t="s">
        <v>2265</v>
      </c>
      <c r="BJ27" s="295">
        <v>3.0</v>
      </c>
      <c r="BK27" s="295" t="s">
        <v>2265</v>
      </c>
      <c r="BL27" s="295" t="s">
        <v>2265</v>
      </c>
      <c r="BM27" s="295" t="s">
        <v>2265</v>
      </c>
      <c r="BN27" s="295" t="s">
        <v>2265</v>
      </c>
      <c r="BO27" s="295" t="s">
        <v>2265</v>
      </c>
      <c r="BP27" s="295" t="s">
        <v>2265</v>
      </c>
      <c r="BQ27" s="295" t="s">
        <v>2265</v>
      </c>
      <c r="BR27" s="295" t="s">
        <v>2265</v>
      </c>
      <c r="BS27" s="295">
        <v>12.0</v>
      </c>
      <c r="BT27" s="295" t="s">
        <v>2265</v>
      </c>
      <c r="BU27" s="295" t="s">
        <v>2265</v>
      </c>
      <c r="BV27" s="295" t="s">
        <v>2265</v>
      </c>
      <c r="BW27" s="295" t="s">
        <v>2265</v>
      </c>
      <c r="BX27" s="295" t="s">
        <v>2265</v>
      </c>
      <c r="BY27" s="295" t="s">
        <v>2265</v>
      </c>
      <c r="BZ27" s="295" t="s">
        <v>2265</v>
      </c>
      <c r="CA27" s="295" t="s">
        <v>2265</v>
      </c>
      <c r="CB27" s="295">
        <v>14.0</v>
      </c>
      <c r="CC27" s="295" t="s">
        <v>2265</v>
      </c>
      <c r="CD27" s="295" t="s">
        <v>2265</v>
      </c>
      <c r="CE27" s="295" t="s">
        <v>2265</v>
      </c>
      <c r="CF27" s="295" t="s">
        <v>2265</v>
      </c>
      <c r="CG27" s="295" t="s">
        <v>2265</v>
      </c>
      <c r="CH27" s="295" t="s">
        <v>2265</v>
      </c>
      <c r="CI27" s="295" t="s">
        <v>2265</v>
      </c>
      <c r="CJ27" s="295" t="s">
        <v>2265</v>
      </c>
      <c r="CK27" s="295" t="s">
        <v>2265</v>
      </c>
      <c r="CL27" s="295" t="s">
        <v>2265</v>
      </c>
      <c r="CM27" s="295" t="s">
        <v>2265</v>
      </c>
      <c r="CN27" s="295" t="s">
        <v>2265</v>
      </c>
      <c r="CO27" s="295" t="s">
        <v>2265</v>
      </c>
      <c r="CP27" s="295" t="s">
        <v>2265</v>
      </c>
      <c r="CQ27" s="295" t="s">
        <v>2265</v>
      </c>
      <c r="CR27" s="295" t="s">
        <v>2265</v>
      </c>
      <c r="CS27" s="295" t="s">
        <v>2265</v>
      </c>
      <c r="CT27" s="295" t="s">
        <v>2265</v>
      </c>
      <c r="CU27" s="295" t="s">
        <v>2265</v>
      </c>
      <c r="CV27" s="295" t="s">
        <v>2265</v>
      </c>
      <c r="CW27" s="295" t="s">
        <v>2265</v>
      </c>
      <c r="CX27" s="295" t="s">
        <v>2265</v>
      </c>
      <c r="CY27" s="295" t="s">
        <v>2265</v>
      </c>
      <c r="CZ27" s="295" t="s">
        <v>2265</v>
      </c>
      <c r="DA27" s="295" t="s">
        <v>2265</v>
      </c>
      <c r="DB27" s="295" t="s">
        <v>2265</v>
      </c>
      <c r="DC27" s="295" t="s">
        <v>2265</v>
      </c>
      <c r="DD27" s="295" t="s">
        <v>2265</v>
      </c>
      <c r="DE27" s="295">
        <v>122.0</v>
      </c>
      <c r="DF27" s="295" t="s">
        <v>2265</v>
      </c>
      <c r="DG27" s="295" t="s">
        <v>2265</v>
      </c>
      <c r="DH27" s="295" t="s">
        <v>2265</v>
      </c>
      <c r="DI27" s="295">
        <v>92.0</v>
      </c>
      <c r="DJ27" s="295" t="s">
        <v>2265</v>
      </c>
      <c r="DK27" s="295">
        <v>23.0</v>
      </c>
      <c r="DL27" s="295">
        <v>3.0</v>
      </c>
      <c r="DM27" s="295" t="s">
        <v>2265</v>
      </c>
      <c r="DN27" s="295" t="s">
        <v>2265</v>
      </c>
      <c r="DO27" s="295" t="s">
        <v>2265</v>
      </c>
      <c r="DP27" s="295" t="s">
        <v>2265</v>
      </c>
      <c r="DQ27" s="295" t="s">
        <v>2265</v>
      </c>
      <c r="DR27" s="295" t="s">
        <v>2265</v>
      </c>
      <c r="DS27" s="295">
        <v>106.0</v>
      </c>
      <c r="DT27" s="295" t="s">
        <v>2265</v>
      </c>
      <c r="DU27" s="295" t="s">
        <v>2265</v>
      </c>
      <c r="DV27" s="295">
        <v>10.0</v>
      </c>
      <c r="DW27" s="295" t="s">
        <v>2265</v>
      </c>
      <c r="DX27" s="295" t="s">
        <v>2265</v>
      </c>
      <c r="DY27" s="295">
        <v>1.0</v>
      </c>
      <c r="DZ27" s="295" t="s">
        <v>2265</v>
      </c>
      <c r="EA27" s="295" t="s">
        <v>2265</v>
      </c>
      <c r="EB27" s="295" t="s">
        <v>2265</v>
      </c>
      <c r="EC27" s="295" t="s">
        <v>2265</v>
      </c>
      <c r="ED27" s="295" t="s">
        <v>2265</v>
      </c>
      <c r="EE27" s="295" t="s">
        <v>2265</v>
      </c>
      <c r="EF27" s="295" t="s">
        <v>2265</v>
      </c>
      <c r="EG27" s="295" t="s">
        <v>2265</v>
      </c>
      <c r="EH27" s="295" t="s">
        <v>2265</v>
      </c>
      <c r="EI27" s="295" t="s">
        <v>2265</v>
      </c>
      <c r="EJ27" s="295" t="s">
        <v>2265</v>
      </c>
      <c r="EK27" s="295" t="s">
        <v>2265</v>
      </c>
      <c r="EL27" s="295" t="s">
        <v>2265</v>
      </c>
      <c r="EM27" s="295" t="s">
        <v>2265</v>
      </c>
      <c r="EN27" s="295" t="s">
        <v>2265</v>
      </c>
      <c r="EO27" s="295" t="s">
        <v>2265</v>
      </c>
      <c r="EP27" s="295" t="s">
        <v>2265</v>
      </c>
      <c r="EQ27" s="295" t="s">
        <v>2265</v>
      </c>
      <c r="ER27" s="295">
        <v>169.0</v>
      </c>
      <c r="ES27" s="295" t="s">
        <v>2265</v>
      </c>
      <c r="ET27" s="295" t="s">
        <v>2265</v>
      </c>
      <c r="EU27" s="295" t="s">
        <v>2265</v>
      </c>
      <c r="EV27" s="295" t="s">
        <v>2265</v>
      </c>
      <c r="EW27" s="295">
        <v>40.0</v>
      </c>
      <c r="EX27" s="295" t="s">
        <v>2265</v>
      </c>
      <c r="EY27" s="295" t="s">
        <v>2265</v>
      </c>
      <c r="EZ27" s="295" t="s">
        <v>2265</v>
      </c>
      <c r="FA27" s="295" t="s">
        <v>2265</v>
      </c>
      <c r="FB27" s="295" t="s">
        <v>2265</v>
      </c>
      <c r="FC27" s="295" t="s">
        <v>2265</v>
      </c>
      <c r="FD27" s="295" t="s">
        <v>2265</v>
      </c>
      <c r="FE27" s="295" t="s">
        <v>2265</v>
      </c>
      <c r="FF27" s="295" t="s">
        <v>2265</v>
      </c>
      <c r="FG27" s="295">
        <v>16.0</v>
      </c>
      <c r="FH27" s="295" t="s">
        <v>2265</v>
      </c>
      <c r="FI27" s="295" t="s">
        <v>2265</v>
      </c>
      <c r="FJ27" s="295" t="s">
        <v>2265</v>
      </c>
      <c r="FK27" s="295" t="s">
        <v>2265</v>
      </c>
      <c r="FL27" s="295" t="s">
        <v>2265</v>
      </c>
      <c r="FM27" s="295" t="s">
        <v>2265</v>
      </c>
      <c r="FN27" s="295" t="s">
        <v>2265</v>
      </c>
      <c r="FO27" s="295" t="s">
        <v>2265</v>
      </c>
      <c r="FP27" s="295" t="s">
        <v>2265</v>
      </c>
      <c r="FQ27" s="295" t="s">
        <v>2265</v>
      </c>
      <c r="FR27" s="295" t="s">
        <v>2265</v>
      </c>
      <c r="FS27" s="295" t="s">
        <v>2265</v>
      </c>
      <c r="FT27" s="295" t="s">
        <v>2265</v>
      </c>
      <c r="FU27" s="295" t="s">
        <v>2265</v>
      </c>
      <c r="FV27" s="295" t="s">
        <v>2265</v>
      </c>
      <c r="FW27" s="295" t="s">
        <v>2265</v>
      </c>
    </row>
    <row r="28">
      <c r="A28" s="297" t="s">
        <v>536</v>
      </c>
      <c r="B28" s="295" t="s">
        <v>2261</v>
      </c>
      <c r="C28" s="295">
        <v>3.0</v>
      </c>
      <c r="D28" s="295" t="s">
        <v>2262</v>
      </c>
      <c r="E28" s="295" t="s">
        <v>2300</v>
      </c>
      <c r="F28" s="295" t="s">
        <v>2267</v>
      </c>
      <c r="G28" s="295">
        <v>3550.0</v>
      </c>
      <c r="H28" s="295">
        <v>-28.0</v>
      </c>
      <c r="I28" s="295">
        <v>3.6</v>
      </c>
      <c r="J28" s="295">
        <v>4.0</v>
      </c>
      <c r="K28" s="295" t="s">
        <v>2265</v>
      </c>
      <c r="L28" s="295" t="s">
        <v>2265</v>
      </c>
      <c r="M28" s="295">
        <v>22.39</v>
      </c>
      <c r="N28" s="295">
        <v>0.0</v>
      </c>
      <c r="O28" s="295">
        <v>2.0</v>
      </c>
      <c r="P28" s="295">
        <v>0.0</v>
      </c>
      <c r="Q28" s="295">
        <v>0.0</v>
      </c>
      <c r="R28" s="295" t="s">
        <v>2265</v>
      </c>
      <c r="S28" s="295" t="s">
        <v>2265</v>
      </c>
      <c r="T28" s="295" t="s">
        <v>2265</v>
      </c>
      <c r="U28" s="295" t="s">
        <v>2265</v>
      </c>
      <c r="V28" s="295" t="s">
        <v>2265</v>
      </c>
      <c r="W28" s="295" t="s">
        <v>2265</v>
      </c>
      <c r="X28" s="295" t="s">
        <v>2265</v>
      </c>
      <c r="Y28" s="295" t="s">
        <v>2265</v>
      </c>
      <c r="Z28" s="295" t="s">
        <v>2265</v>
      </c>
      <c r="AA28" s="295" t="s">
        <v>2265</v>
      </c>
      <c r="AB28" s="295" t="s">
        <v>2265</v>
      </c>
      <c r="AC28" s="295" t="s">
        <v>2265</v>
      </c>
      <c r="AD28" s="295" t="s">
        <v>2265</v>
      </c>
      <c r="AE28" s="295" t="s">
        <v>2265</v>
      </c>
      <c r="AF28" s="295" t="s">
        <v>2265</v>
      </c>
      <c r="AG28" s="295" t="s">
        <v>2265</v>
      </c>
      <c r="AH28" s="295" t="s">
        <v>2265</v>
      </c>
      <c r="AI28" s="295" t="s">
        <v>2265</v>
      </c>
      <c r="AJ28" s="295" t="s">
        <v>2265</v>
      </c>
      <c r="AK28" s="295" t="s">
        <v>2265</v>
      </c>
      <c r="AL28" s="295" t="s">
        <v>2265</v>
      </c>
      <c r="AM28" s="295" t="s">
        <v>2265</v>
      </c>
      <c r="AN28" s="295" t="s">
        <v>2265</v>
      </c>
      <c r="AO28" s="295" t="s">
        <v>2265</v>
      </c>
      <c r="AP28" s="295" t="s">
        <v>2265</v>
      </c>
      <c r="AQ28" s="295" t="s">
        <v>2265</v>
      </c>
      <c r="AR28" s="295" t="s">
        <v>2265</v>
      </c>
      <c r="AS28" s="295" t="s">
        <v>2265</v>
      </c>
      <c r="AT28" s="295" t="s">
        <v>2265</v>
      </c>
      <c r="AU28" s="295" t="s">
        <v>2265</v>
      </c>
      <c r="AV28" s="295" t="s">
        <v>2265</v>
      </c>
      <c r="AW28" s="295" t="s">
        <v>2265</v>
      </c>
      <c r="AX28" s="295" t="s">
        <v>2265</v>
      </c>
      <c r="AY28" s="295" t="s">
        <v>2265</v>
      </c>
      <c r="AZ28" s="295" t="s">
        <v>2265</v>
      </c>
      <c r="BA28" s="295" t="s">
        <v>2265</v>
      </c>
      <c r="BB28" s="295" t="s">
        <v>2265</v>
      </c>
      <c r="BC28" s="295" t="s">
        <v>2265</v>
      </c>
      <c r="BD28" s="295" t="s">
        <v>2265</v>
      </c>
      <c r="BE28" s="295" t="s">
        <v>2265</v>
      </c>
      <c r="BF28" s="295" t="s">
        <v>2265</v>
      </c>
      <c r="BG28" s="295" t="s">
        <v>2265</v>
      </c>
      <c r="BH28" s="295" t="s">
        <v>2265</v>
      </c>
      <c r="BI28" s="295" t="s">
        <v>2265</v>
      </c>
      <c r="BJ28" s="295" t="s">
        <v>2265</v>
      </c>
      <c r="BK28" s="295" t="s">
        <v>2265</v>
      </c>
      <c r="BL28" s="295" t="s">
        <v>2265</v>
      </c>
      <c r="BM28" s="295" t="s">
        <v>2265</v>
      </c>
      <c r="BN28" s="295" t="s">
        <v>2265</v>
      </c>
      <c r="BO28" s="295" t="s">
        <v>2265</v>
      </c>
      <c r="BP28" s="295" t="s">
        <v>2265</v>
      </c>
      <c r="BQ28" s="295" t="s">
        <v>2265</v>
      </c>
      <c r="BR28" s="295" t="s">
        <v>2265</v>
      </c>
      <c r="BS28" s="295" t="s">
        <v>2265</v>
      </c>
      <c r="BT28" s="295" t="s">
        <v>2265</v>
      </c>
      <c r="BU28" s="295" t="s">
        <v>2265</v>
      </c>
      <c r="BV28" s="295" t="s">
        <v>2265</v>
      </c>
      <c r="BW28" s="295" t="s">
        <v>2265</v>
      </c>
      <c r="BX28" s="295" t="s">
        <v>2265</v>
      </c>
      <c r="BY28" s="295" t="s">
        <v>2265</v>
      </c>
      <c r="BZ28" s="295" t="s">
        <v>2265</v>
      </c>
      <c r="CA28" s="295" t="s">
        <v>2265</v>
      </c>
      <c r="CB28" s="295" t="s">
        <v>2265</v>
      </c>
      <c r="CC28" s="295" t="s">
        <v>2265</v>
      </c>
      <c r="CD28" s="295" t="s">
        <v>2265</v>
      </c>
      <c r="CE28" s="295" t="s">
        <v>2265</v>
      </c>
      <c r="CF28" s="295" t="s">
        <v>2265</v>
      </c>
      <c r="CG28" s="295" t="s">
        <v>2265</v>
      </c>
      <c r="CH28" s="295" t="s">
        <v>2265</v>
      </c>
      <c r="CI28" s="295" t="s">
        <v>2265</v>
      </c>
      <c r="CJ28" s="295" t="s">
        <v>2265</v>
      </c>
      <c r="CK28" s="295" t="s">
        <v>2265</v>
      </c>
      <c r="CL28" s="295" t="s">
        <v>2265</v>
      </c>
      <c r="CM28" s="295" t="s">
        <v>2265</v>
      </c>
      <c r="CN28" s="295">
        <v>23.0</v>
      </c>
      <c r="CO28" s="295" t="s">
        <v>2265</v>
      </c>
      <c r="CP28" s="295" t="s">
        <v>2265</v>
      </c>
      <c r="CQ28" s="295" t="s">
        <v>2265</v>
      </c>
      <c r="CR28" s="295" t="s">
        <v>2265</v>
      </c>
      <c r="CS28" s="295" t="s">
        <v>2265</v>
      </c>
      <c r="CT28" s="295" t="s">
        <v>2265</v>
      </c>
      <c r="CU28" s="295" t="s">
        <v>2265</v>
      </c>
      <c r="CV28" s="295" t="s">
        <v>2265</v>
      </c>
      <c r="CW28" s="295" t="s">
        <v>2265</v>
      </c>
      <c r="CX28" s="295" t="s">
        <v>2265</v>
      </c>
      <c r="CY28" s="295" t="s">
        <v>2265</v>
      </c>
      <c r="CZ28" s="295" t="s">
        <v>2265</v>
      </c>
      <c r="DA28" s="295" t="s">
        <v>2265</v>
      </c>
      <c r="DB28" s="295" t="s">
        <v>2265</v>
      </c>
      <c r="DC28" s="295" t="s">
        <v>2265</v>
      </c>
      <c r="DD28" s="295" t="s">
        <v>2265</v>
      </c>
      <c r="DE28" s="295" t="s">
        <v>2265</v>
      </c>
      <c r="DF28" s="295" t="s">
        <v>2265</v>
      </c>
      <c r="DG28" s="295" t="s">
        <v>2265</v>
      </c>
      <c r="DH28" s="295" t="s">
        <v>2265</v>
      </c>
      <c r="DI28" s="295" t="s">
        <v>2265</v>
      </c>
      <c r="DJ28" s="295" t="s">
        <v>2265</v>
      </c>
      <c r="DK28" s="295" t="s">
        <v>2265</v>
      </c>
      <c r="DL28" s="295" t="s">
        <v>2265</v>
      </c>
      <c r="DM28" s="295" t="s">
        <v>2265</v>
      </c>
      <c r="DN28" s="295" t="s">
        <v>2265</v>
      </c>
      <c r="DO28" s="295" t="s">
        <v>2265</v>
      </c>
      <c r="DP28" s="295" t="s">
        <v>2265</v>
      </c>
      <c r="DQ28" s="295" t="s">
        <v>2265</v>
      </c>
      <c r="DR28" s="295" t="s">
        <v>2265</v>
      </c>
      <c r="DS28" s="295" t="s">
        <v>2265</v>
      </c>
      <c r="DT28" s="295" t="s">
        <v>2265</v>
      </c>
      <c r="DU28" s="295" t="s">
        <v>2265</v>
      </c>
      <c r="DV28" s="295">
        <v>75.0</v>
      </c>
      <c r="DW28" s="295" t="s">
        <v>2265</v>
      </c>
      <c r="DX28" s="295" t="s">
        <v>2265</v>
      </c>
      <c r="DY28" s="295">
        <v>31.0</v>
      </c>
      <c r="DZ28" s="295" t="s">
        <v>2265</v>
      </c>
      <c r="EA28" s="295" t="s">
        <v>2265</v>
      </c>
      <c r="EB28" s="295" t="s">
        <v>2265</v>
      </c>
      <c r="EC28" s="295" t="s">
        <v>2265</v>
      </c>
      <c r="ED28" s="295" t="s">
        <v>2265</v>
      </c>
      <c r="EE28" s="295" t="s">
        <v>2265</v>
      </c>
      <c r="EF28" s="295" t="s">
        <v>2265</v>
      </c>
      <c r="EG28" s="295" t="s">
        <v>2265</v>
      </c>
      <c r="EH28" s="295" t="s">
        <v>2265</v>
      </c>
      <c r="EI28" s="295" t="s">
        <v>2265</v>
      </c>
      <c r="EJ28" s="295" t="s">
        <v>2265</v>
      </c>
      <c r="EK28" s="295" t="s">
        <v>2265</v>
      </c>
      <c r="EL28" s="295" t="s">
        <v>2265</v>
      </c>
      <c r="EM28" s="295" t="s">
        <v>2265</v>
      </c>
      <c r="EN28" s="295" t="s">
        <v>2265</v>
      </c>
      <c r="EO28" s="295" t="s">
        <v>2265</v>
      </c>
      <c r="EP28" s="295" t="s">
        <v>2265</v>
      </c>
      <c r="EQ28" s="295" t="s">
        <v>2265</v>
      </c>
      <c r="ER28" s="295" t="s">
        <v>2265</v>
      </c>
      <c r="ES28" s="295">
        <v>206.0</v>
      </c>
      <c r="ET28" s="295" t="s">
        <v>2265</v>
      </c>
      <c r="EU28" s="295" t="s">
        <v>2265</v>
      </c>
      <c r="EV28" s="295" t="s">
        <v>2265</v>
      </c>
      <c r="EW28" s="295" t="s">
        <v>2265</v>
      </c>
      <c r="EX28" s="295" t="s">
        <v>2265</v>
      </c>
      <c r="EY28" s="295" t="s">
        <v>2265</v>
      </c>
      <c r="EZ28" s="295" t="s">
        <v>2265</v>
      </c>
      <c r="FA28" s="295" t="s">
        <v>2265</v>
      </c>
      <c r="FB28" s="295" t="s">
        <v>2265</v>
      </c>
      <c r="FC28" s="295" t="s">
        <v>2265</v>
      </c>
      <c r="FD28" s="295" t="s">
        <v>2265</v>
      </c>
      <c r="FE28" s="295" t="s">
        <v>2265</v>
      </c>
      <c r="FF28" s="295" t="s">
        <v>2265</v>
      </c>
      <c r="FG28" s="295" t="s">
        <v>2265</v>
      </c>
      <c r="FH28" s="295" t="s">
        <v>2265</v>
      </c>
      <c r="FI28" s="295" t="s">
        <v>2265</v>
      </c>
      <c r="FJ28" s="295" t="s">
        <v>2265</v>
      </c>
      <c r="FK28" s="295" t="s">
        <v>2265</v>
      </c>
      <c r="FL28" s="295" t="s">
        <v>2265</v>
      </c>
      <c r="FM28" s="295" t="s">
        <v>2265</v>
      </c>
      <c r="FN28" s="295" t="s">
        <v>2265</v>
      </c>
      <c r="FO28" s="295" t="s">
        <v>2265</v>
      </c>
      <c r="FP28" s="295" t="s">
        <v>2265</v>
      </c>
      <c r="FQ28" s="295" t="s">
        <v>2265</v>
      </c>
      <c r="FR28" s="295" t="s">
        <v>2265</v>
      </c>
      <c r="FS28" s="295" t="s">
        <v>2265</v>
      </c>
      <c r="FT28" s="295" t="s">
        <v>2265</v>
      </c>
      <c r="FU28" s="295" t="s">
        <v>2265</v>
      </c>
      <c r="FV28" s="295" t="s">
        <v>2265</v>
      </c>
      <c r="FW28" s="295" t="s">
        <v>2265</v>
      </c>
    </row>
    <row r="29">
      <c r="A29" s="297" t="s">
        <v>510</v>
      </c>
      <c r="B29" s="295" t="s">
        <v>2261</v>
      </c>
      <c r="C29" s="295" t="s">
        <v>2301</v>
      </c>
      <c r="D29" s="295" t="s">
        <v>2262</v>
      </c>
      <c r="E29" s="295" t="s">
        <v>2302</v>
      </c>
      <c r="F29" s="295" t="s">
        <v>2267</v>
      </c>
      <c r="G29" s="295">
        <v>550.0</v>
      </c>
      <c r="H29" s="295">
        <v>-27.0</v>
      </c>
      <c r="I29" s="295">
        <v>3.5</v>
      </c>
      <c r="J29" s="295">
        <v>31.0</v>
      </c>
      <c r="K29" s="295">
        <v>18.0</v>
      </c>
      <c r="L29" s="295">
        <v>16.6</v>
      </c>
      <c r="M29" s="295">
        <v>41.02</v>
      </c>
      <c r="N29" s="295">
        <v>33.0</v>
      </c>
      <c r="O29" s="295">
        <v>12.0</v>
      </c>
      <c r="P29" s="295">
        <v>10.0</v>
      </c>
      <c r="Q29" s="295">
        <v>8.0</v>
      </c>
      <c r="R29" s="295" t="s">
        <v>2265</v>
      </c>
      <c r="S29" s="295" t="s">
        <v>2265</v>
      </c>
      <c r="T29" s="295" t="s">
        <v>2265</v>
      </c>
      <c r="U29" s="295" t="s">
        <v>2265</v>
      </c>
      <c r="V29" s="295" t="s">
        <v>2265</v>
      </c>
      <c r="W29" s="295" t="s">
        <v>2265</v>
      </c>
      <c r="X29" s="295" t="s">
        <v>2265</v>
      </c>
      <c r="Y29" s="295">
        <v>31.0</v>
      </c>
      <c r="Z29" s="295" t="s">
        <v>2265</v>
      </c>
      <c r="AA29" s="295" t="s">
        <v>2265</v>
      </c>
      <c r="AB29" s="295" t="s">
        <v>2265</v>
      </c>
      <c r="AC29" s="295">
        <v>530.0</v>
      </c>
      <c r="AD29" s="295">
        <v>35.0</v>
      </c>
      <c r="AE29" s="295" t="s">
        <v>2265</v>
      </c>
      <c r="AF29" s="295" t="s">
        <v>2265</v>
      </c>
      <c r="AG29" s="295">
        <v>11.0</v>
      </c>
      <c r="AH29" s="295">
        <v>554.0</v>
      </c>
      <c r="AI29" s="295" t="s">
        <v>2265</v>
      </c>
      <c r="AJ29" s="295">
        <v>1.0</v>
      </c>
      <c r="AK29" s="295">
        <v>67.0</v>
      </c>
      <c r="AL29" s="295" t="s">
        <v>2265</v>
      </c>
      <c r="AM29" s="295">
        <v>35.0</v>
      </c>
      <c r="AN29" s="295">
        <v>3.0</v>
      </c>
      <c r="AO29" s="295">
        <v>2.0</v>
      </c>
      <c r="AP29" s="295">
        <v>24.0</v>
      </c>
      <c r="AQ29" s="295">
        <v>1.0</v>
      </c>
      <c r="AR29" s="295">
        <v>8.0</v>
      </c>
      <c r="AS29" s="295" t="s">
        <v>2265</v>
      </c>
      <c r="AT29" s="295">
        <v>1101.0</v>
      </c>
      <c r="AU29" s="295" t="s">
        <v>2265</v>
      </c>
      <c r="AV29" s="295" t="s">
        <v>2265</v>
      </c>
      <c r="AW29" s="295">
        <v>1674.0</v>
      </c>
      <c r="AX29" s="295" t="s">
        <v>2265</v>
      </c>
      <c r="AY29" s="295" t="s">
        <v>2265</v>
      </c>
      <c r="AZ29" s="295" t="s">
        <v>2265</v>
      </c>
      <c r="BA29" s="295">
        <v>12.0</v>
      </c>
      <c r="BB29" s="295">
        <v>2.0</v>
      </c>
      <c r="BC29" s="295" t="s">
        <v>2265</v>
      </c>
      <c r="BD29" s="295">
        <v>2.0</v>
      </c>
      <c r="BE29" s="295" t="s">
        <v>2265</v>
      </c>
      <c r="BF29" s="295">
        <v>86.0</v>
      </c>
      <c r="BG29" s="295" t="s">
        <v>2265</v>
      </c>
      <c r="BH29" s="295">
        <v>3.0</v>
      </c>
      <c r="BI29" s="295" t="s">
        <v>2265</v>
      </c>
      <c r="BJ29" s="295" t="s">
        <v>2265</v>
      </c>
      <c r="BK29" s="295" t="s">
        <v>2265</v>
      </c>
      <c r="BL29" s="295" t="s">
        <v>2265</v>
      </c>
      <c r="BM29" s="295" t="s">
        <v>2265</v>
      </c>
      <c r="BN29" s="295" t="s">
        <v>2265</v>
      </c>
      <c r="BO29" s="295" t="s">
        <v>2265</v>
      </c>
      <c r="BP29" s="295" t="s">
        <v>2265</v>
      </c>
      <c r="BQ29" s="295" t="s">
        <v>2265</v>
      </c>
      <c r="BR29" s="295" t="s">
        <v>2265</v>
      </c>
      <c r="BS29" s="295" t="s">
        <v>2265</v>
      </c>
      <c r="BT29" s="295" t="s">
        <v>2265</v>
      </c>
      <c r="BU29" s="295" t="s">
        <v>2265</v>
      </c>
      <c r="BV29" s="295">
        <v>32.0</v>
      </c>
      <c r="BW29" s="295" t="s">
        <v>2265</v>
      </c>
      <c r="BX29" s="295" t="s">
        <v>2265</v>
      </c>
      <c r="BY29" s="295" t="s">
        <v>2265</v>
      </c>
      <c r="BZ29" s="295" t="s">
        <v>2265</v>
      </c>
      <c r="CA29" s="295" t="s">
        <v>2265</v>
      </c>
      <c r="CB29" s="295" t="s">
        <v>2265</v>
      </c>
      <c r="CC29" s="295" t="s">
        <v>2265</v>
      </c>
      <c r="CD29" s="295" t="s">
        <v>2265</v>
      </c>
      <c r="CE29" s="295" t="s">
        <v>2265</v>
      </c>
      <c r="CF29" s="295" t="s">
        <v>2265</v>
      </c>
      <c r="CG29" s="295" t="s">
        <v>2265</v>
      </c>
      <c r="CH29" s="295" t="s">
        <v>2265</v>
      </c>
      <c r="CI29" s="295" t="s">
        <v>2265</v>
      </c>
      <c r="CJ29" s="295" t="s">
        <v>2265</v>
      </c>
      <c r="CK29" s="295" t="s">
        <v>2265</v>
      </c>
      <c r="CL29" s="295">
        <v>6.0</v>
      </c>
      <c r="CM29" s="295" t="s">
        <v>2265</v>
      </c>
      <c r="CN29" s="295" t="s">
        <v>2265</v>
      </c>
      <c r="CO29" s="295">
        <v>2.0</v>
      </c>
      <c r="CP29" s="295" t="s">
        <v>2265</v>
      </c>
      <c r="CQ29" s="295" t="s">
        <v>2265</v>
      </c>
      <c r="CR29" s="295" t="s">
        <v>2265</v>
      </c>
      <c r="CS29" s="295" t="s">
        <v>2265</v>
      </c>
      <c r="CT29" s="295" t="s">
        <v>2265</v>
      </c>
      <c r="CU29" s="295" t="s">
        <v>2265</v>
      </c>
      <c r="CV29" s="295" t="s">
        <v>2265</v>
      </c>
      <c r="CW29" s="295">
        <v>114.0</v>
      </c>
      <c r="CX29" s="295" t="s">
        <v>2265</v>
      </c>
      <c r="CY29" s="295">
        <v>8166.0</v>
      </c>
      <c r="CZ29" s="295" t="s">
        <v>2265</v>
      </c>
      <c r="DA29" s="295" t="s">
        <v>2265</v>
      </c>
      <c r="DB29" s="295" t="s">
        <v>2265</v>
      </c>
      <c r="DC29" s="295" t="s">
        <v>2265</v>
      </c>
      <c r="DD29" s="295" t="s">
        <v>2265</v>
      </c>
      <c r="DE29" s="295" t="s">
        <v>2265</v>
      </c>
      <c r="DF29" s="295" t="s">
        <v>2265</v>
      </c>
      <c r="DG29" s="295" t="s">
        <v>2265</v>
      </c>
      <c r="DH29" s="295" t="s">
        <v>2265</v>
      </c>
      <c r="DI29" s="295">
        <v>70.0</v>
      </c>
      <c r="DJ29" s="295" t="s">
        <v>2265</v>
      </c>
      <c r="DK29" s="295" t="s">
        <v>2265</v>
      </c>
      <c r="DL29" s="295">
        <v>1.0</v>
      </c>
      <c r="DM29" s="295" t="s">
        <v>2265</v>
      </c>
      <c r="DN29" s="295" t="s">
        <v>2265</v>
      </c>
      <c r="DO29" s="295">
        <v>61.0</v>
      </c>
      <c r="DP29" s="295" t="s">
        <v>2265</v>
      </c>
      <c r="DQ29" s="295" t="s">
        <v>2265</v>
      </c>
      <c r="DR29" s="295" t="s">
        <v>2265</v>
      </c>
      <c r="DS29" s="295" t="s">
        <v>2265</v>
      </c>
      <c r="DT29" s="295">
        <v>42.0</v>
      </c>
      <c r="DU29" s="295" t="s">
        <v>2265</v>
      </c>
      <c r="DV29" s="295">
        <v>10359.0</v>
      </c>
      <c r="DW29" s="295" t="s">
        <v>2265</v>
      </c>
      <c r="DX29" s="295" t="s">
        <v>2265</v>
      </c>
      <c r="DY29" s="295">
        <v>80.0</v>
      </c>
      <c r="DZ29" s="295" t="s">
        <v>2265</v>
      </c>
      <c r="EA29" s="295" t="s">
        <v>2265</v>
      </c>
      <c r="EB29" s="295" t="s">
        <v>2265</v>
      </c>
      <c r="EC29" s="295" t="s">
        <v>2265</v>
      </c>
      <c r="ED29" s="295" t="s">
        <v>2265</v>
      </c>
      <c r="EE29" s="295" t="s">
        <v>2265</v>
      </c>
      <c r="EF29" s="295" t="s">
        <v>2265</v>
      </c>
      <c r="EG29" s="295" t="s">
        <v>2265</v>
      </c>
      <c r="EH29" s="295" t="s">
        <v>2265</v>
      </c>
      <c r="EI29" s="295">
        <v>29.0</v>
      </c>
      <c r="EJ29" s="295" t="s">
        <v>2265</v>
      </c>
      <c r="EK29" s="295" t="s">
        <v>2265</v>
      </c>
      <c r="EL29" s="295" t="s">
        <v>2265</v>
      </c>
      <c r="EM29" s="295" t="s">
        <v>2265</v>
      </c>
      <c r="EN29" s="295" t="s">
        <v>2265</v>
      </c>
      <c r="EO29" s="295" t="s">
        <v>2265</v>
      </c>
      <c r="EP29" s="295" t="s">
        <v>2265</v>
      </c>
      <c r="EQ29" s="295" t="s">
        <v>2265</v>
      </c>
      <c r="ER29" s="295" t="s">
        <v>2265</v>
      </c>
      <c r="ES29" s="295" t="s">
        <v>2265</v>
      </c>
      <c r="ET29" s="295" t="s">
        <v>2265</v>
      </c>
      <c r="EU29" s="295">
        <v>1778.0</v>
      </c>
      <c r="EV29" s="295" t="s">
        <v>2265</v>
      </c>
      <c r="EW29" s="295" t="s">
        <v>2265</v>
      </c>
      <c r="EX29" s="295" t="s">
        <v>2265</v>
      </c>
      <c r="EY29" s="295" t="s">
        <v>2265</v>
      </c>
      <c r="EZ29" s="295" t="s">
        <v>2265</v>
      </c>
      <c r="FA29" s="295" t="s">
        <v>2265</v>
      </c>
      <c r="FB29" s="295" t="s">
        <v>2265</v>
      </c>
      <c r="FC29" s="295" t="s">
        <v>2265</v>
      </c>
      <c r="FD29" s="295" t="s">
        <v>2265</v>
      </c>
      <c r="FE29" s="295" t="s">
        <v>2265</v>
      </c>
      <c r="FF29" s="295" t="s">
        <v>2265</v>
      </c>
      <c r="FG29" s="295" t="s">
        <v>2265</v>
      </c>
      <c r="FH29" s="295" t="s">
        <v>2265</v>
      </c>
      <c r="FI29" s="295" t="s">
        <v>2265</v>
      </c>
      <c r="FJ29" s="295" t="s">
        <v>2265</v>
      </c>
      <c r="FK29" s="295" t="s">
        <v>2265</v>
      </c>
      <c r="FL29" s="295" t="s">
        <v>2265</v>
      </c>
      <c r="FM29" s="295" t="s">
        <v>2265</v>
      </c>
      <c r="FN29" s="295" t="s">
        <v>2265</v>
      </c>
      <c r="FO29" s="295" t="s">
        <v>2265</v>
      </c>
      <c r="FP29" s="295" t="s">
        <v>2265</v>
      </c>
      <c r="FQ29" s="295" t="s">
        <v>2265</v>
      </c>
      <c r="FR29" s="295" t="s">
        <v>2265</v>
      </c>
      <c r="FS29" s="295" t="s">
        <v>2265</v>
      </c>
      <c r="FT29" s="295" t="s">
        <v>2265</v>
      </c>
      <c r="FU29" s="295">
        <v>321.0</v>
      </c>
      <c r="FV29" s="295" t="s">
        <v>2265</v>
      </c>
      <c r="FW29" s="295" t="s">
        <v>2265</v>
      </c>
    </row>
    <row r="30">
      <c r="A30" s="297" t="s">
        <v>662</v>
      </c>
      <c r="B30" s="295" t="s">
        <v>2261</v>
      </c>
      <c r="C30" s="295" t="s">
        <v>2269</v>
      </c>
      <c r="D30" s="295" t="s">
        <v>2262</v>
      </c>
      <c r="E30" s="295" t="s">
        <v>2303</v>
      </c>
      <c r="F30" s="295" t="s">
        <v>2264</v>
      </c>
      <c r="G30" s="295">
        <v>550.0</v>
      </c>
      <c r="H30" s="295">
        <v>-30.0</v>
      </c>
      <c r="I30" s="295">
        <v>3.7</v>
      </c>
      <c r="J30" s="295">
        <v>1.0</v>
      </c>
      <c r="K30" s="295" t="s">
        <v>2265</v>
      </c>
      <c r="L30" s="295" t="s">
        <v>2265</v>
      </c>
      <c r="M30" s="295" t="s">
        <v>2265</v>
      </c>
      <c r="N30" s="295">
        <v>0.0</v>
      </c>
      <c r="O30" s="295">
        <v>1.0</v>
      </c>
      <c r="P30" s="295">
        <v>0.0</v>
      </c>
      <c r="Q30" s="295">
        <v>0.0</v>
      </c>
      <c r="R30" s="295" t="s">
        <v>2265</v>
      </c>
      <c r="S30" s="295" t="s">
        <v>2265</v>
      </c>
      <c r="T30" s="295" t="s">
        <v>2265</v>
      </c>
      <c r="U30" s="295" t="s">
        <v>2265</v>
      </c>
      <c r="V30" s="295" t="s">
        <v>2265</v>
      </c>
      <c r="W30" s="295" t="s">
        <v>2265</v>
      </c>
      <c r="X30" s="295" t="s">
        <v>2265</v>
      </c>
      <c r="Y30" s="295" t="s">
        <v>2265</v>
      </c>
      <c r="Z30" s="295" t="s">
        <v>2265</v>
      </c>
      <c r="AA30" s="295" t="s">
        <v>2265</v>
      </c>
      <c r="AB30" s="295" t="s">
        <v>2265</v>
      </c>
      <c r="AC30" s="295" t="s">
        <v>2265</v>
      </c>
      <c r="AD30" s="295" t="s">
        <v>2265</v>
      </c>
      <c r="AE30" s="295" t="s">
        <v>2265</v>
      </c>
      <c r="AF30" s="295" t="s">
        <v>2265</v>
      </c>
      <c r="AG30" s="295" t="s">
        <v>2265</v>
      </c>
      <c r="AH30" s="295" t="s">
        <v>2265</v>
      </c>
      <c r="AI30" s="295" t="s">
        <v>2265</v>
      </c>
      <c r="AJ30" s="295" t="s">
        <v>2265</v>
      </c>
      <c r="AK30" s="295" t="s">
        <v>2265</v>
      </c>
      <c r="AL30" s="295" t="s">
        <v>2265</v>
      </c>
      <c r="AM30" s="295" t="s">
        <v>2265</v>
      </c>
      <c r="AN30" s="295" t="s">
        <v>2265</v>
      </c>
      <c r="AO30" s="295" t="s">
        <v>2265</v>
      </c>
      <c r="AP30" s="295" t="s">
        <v>2265</v>
      </c>
      <c r="AQ30" s="295" t="s">
        <v>2265</v>
      </c>
      <c r="AR30" s="295" t="s">
        <v>2265</v>
      </c>
      <c r="AS30" s="295" t="s">
        <v>2265</v>
      </c>
      <c r="AT30" s="295" t="s">
        <v>2265</v>
      </c>
      <c r="AU30" s="295" t="s">
        <v>2265</v>
      </c>
      <c r="AV30" s="295" t="s">
        <v>2265</v>
      </c>
      <c r="AW30" s="295" t="s">
        <v>2265</v>
      </c>
      <c r="AX30" s="295" t="s">
        <v>2265</v>
      </c>
      <c r="AY30" s="295" t="s">
        <v>2265</v>
      </c>
      <c r="AZ30" s="295" t="s">
        <v>2265</v>
      </c>
      <c r="BA30" s="295" t="s">
        <v>2265</v>
      </c>
      <c r="BB30" s="295" t="s">
        <v>2265</v>
      </c>
      <c r="BC30" s="295" t="s">
        <v>2265</v>
      </c>
      <c r="BD30" s="295" t="s">
        <v>2265</v>
      </c>
      <c r="BE30" s="295" t="s">
        <v>2265</v>
      </c>
      <c r="BF30" s="295" t="s">
        <v>2265</v>
      </c>
      <c r="BG30" s="295" t="s">
        <v>2265</v>
      </c>
      <c r="BH30" s="295" t="s">
        <v>2265</v>
      </c>
      <c r="BI30" s="295" t="s">
        <v>2265</v>
      </c>
      <c r="BJ30" s="295" t="s">
        <v>2265</v>
      </c>
      <c r="BK30" s="295" t="s">
        <v>2265</v>
      </c>
      <c r="BL30" s="295" t="s">
        <v>2265</v>
      </c>
      <c r="BM30" s="295" t="s">
        <v>2265</v>
      </c>
      <c r="BN30" s="295" t="s">
        <v>2265</v>
      </c>
      <c r="BO30" s="295" t="s">
        <v>2265</v>
      </c>
      <c r="BP30" s="295" t="s">
        <v>2265</v>
      </c>
      <c r="BQ30" s="295" t="s">
        <v>2265</v>
      </c>
      <c r="BR30" s="295" t="s">
        <v>2265</v>
      </c>
      <c r="BS30" s="295" t="s">
        <v>2265</v>
      </c>
      <c r="BT30" s="295" t="s">
        <v>2265</v>
      </c>
      <c r="BU30" s="295" t="s">
        <v>2265</v>
      </c>
      <c r="BV30" s="295" t="s">
        <v>2265</v>
      </c>
      <c r="BW30" s="295" t="s">
        <v>2265</v>
      </c>
      <c r="BX30" s="295" t="s">
        <v>2265</v>
      </c>
      <c r="BY30" s="295" t="s">
        <v>2265</v>
      </c>
      <c r="BZ30" s="295" t="s">
        <v>2265</v>
      </c>
      <c r="CA30" s="295" t="s">
        <v>2265</v>
      </c>
      <c r="CB30" s="295" t="s">
        <v>2265</v>
      </c>
      <c r="CC30" s="295" t="s">
        <v>2265</v>
      </c>
      <c r="CD30" s="295" t="s">
        <v>2265</v>
      </c>
      <c r="CE30" s="295" t="s">
        <v>2265</v>
      </c>
      <c r="CF30" s="295" t="s">
        <v>2265</v>
      </c>
      <c r="CG30" s="295" t="s">
        <v>2265</v>
      </c>
      <c r="CH30" s="295" t="s">
        <v>2265</v>
      </c>
      <c r="CI30" s="295" t="s">
        <v>2265</v>
      </c>
      <c r="CJ30" s="295" t="s">
        <v>2265</v>
      </c>
      <c r="CK30" s="295" t="s">
        <v>2265</v>
      </c>
      <c r="CL30" s="295" t="s">
        <v>2265</v>
      </c>
      <c r="CM30" s="295" t="s">
        <v>2265</v>
      </c>
      <c r="CN30" s="295" t="s">
        <v>2265</v>
      </c>
      <c r="CO30" s="295" t="s">
        <v>2265</v>
      </c>
      <c r="CP30" s="295" t="s">
        <v>2265</v>
      </c>
      <c r="CQ30" s="295" t="s">
        <v>2265</v>
      </c>
      <c r="CR30" s="295" t="s">
        <v>2265</v>
      </c>
      <c r="CS30" s="295" t="s">
        <v>2265</v>
      </c>
      <c r="CT30" s="295" t="s">
        <v>2265</v>
      </c>
      <c r="CU30" s="295" t="s">
        <v>2265</v>
      </c>
      <c r="CV30" s="295" t="s">
        <v>2265</v>
      </c>
      <c r="CW30" s="295" t="s">
        <v>2265</v>
      </c>
      <c r="CX30" s="295" t="s">
        <v>2265</v>
      </c>
      <c r="CY30" s="295" t="s">
        <v>2265</v>
      </c>
      <c r="CZ30" s="295" t="s">
        <v>2265</v>
      </c>
      <c r="DA30" s="295" t="s">
        <v>2265</v>
      </c>
      <c r="DB30" s="295" t="s">
        <v>2265</v>
      </c>
      <c r="DC30" s="295" t="s">
        <v>2265</v>
      </c>
      <c r="DD30" s="295" t="s">
        <v>2265</v>
      </c>
      <c r="DE30" s="295" t="s">
        <v>2265</v>
      </c>
      <c r="DF30" s="295" t="s">
        <v>2265</v>
      </c>
      <c r="DG30" s="295" t="s">
        <v>2265</v>
      </c>
      <c r="DH30" s="295" t="s">
        <v>2265</v>
      </c>
      <c r="DI30" s="295" t="s">
        <v>2265</v>
      </c>
      <c r="DJ30" s="295" t="s">
        <v>2265</v>
      </c>
      <c r="DK30" s="295" t="s">
        <v>2265</v>
      </c>
      <c r="DL30" s="295" t="s">
        <v>2265</v>
      </c>
      <c r="DM30" s="295" t="s">
        <v>2265</v>
      </c>
      <c r="DN30" s="295" t="s">
        <v>2265</v>
      </c>
      <c r="DO30" s="295" t="s">
        <v>2265</v>
      </c>
      <c r="DP30" s="295" t="s">
        <v>2265</v>
      </c>
      <c r="DQ30" s="295" t="s">
        <v>2265</v>
      </c>
      <c r="DR30" s="295" t="s">
        <v>2265</v>
      </c>
      <c r="DS30" s="295" t="s">
        <v>2265</v>
      </c>
      <c r="DT30" s="295" t="s">
        <v>2265</v>
      </c>
      <c r="DU30" s="295" t="s">
        <v>2265</v>
      </c>
      <c r="DV30" s="295" t="s">
        <v>2265</v>
      </c>
      <c r="DW30" s="295" t="s">
        <v>2265</v>
      </c>
      <c r="DX30" s="295" t="s">
        <v>2265</v>
      </c>
      <c r="DY30" s="295" t="s">
        <v>2265</v>
      </c>
      <c r="DZ30" s="295" t="s">
        <v>2265</v>
      </c>
      <c r="EA30" s="295" t="s">
        <v>2265</v>
      </c>
      <c r="EB30" s="295" t="s">
        <v>2265</v>
      </c>
      <c r="EC30" s="295" t="s">
        <v>2265</v>
      </c>
      <c r="ED30" s="295" t="s">
        <v>2265</v>
      </c>
      <c r="EE30" s="295" t="s">
        <v>2265</v>
      </c>
      <c r="EF30" s="295" t="s">
        <v>2265</v>
      </c>
      <c r="EG30" s="295" t="s">
        <v>2265</v>
      </c>
      <c r="EH30" s="295" t="s">
        <v>2265</v>
      </c>
      <c r="EI30" s="295" t="s">
        <v>2265</v>
      </c>
      <c r="EJ30" s="295" t="s">
        <v>2265</v>
      </c>
      <c r="EK30" s="295" t="s">
        <v>2265</v>
      </c>
      <c r="EL30" s="295" t="s">
        <v>2265</v>
      </c>
      <c r="EM30" s="295" t="s">
        <v>2265</v>
      </c>
      <c r="EN30" s="295" t="s">
        <v>2265</v>
      </c>
      <c r="EO30" s="295" t="s">
        <v>2265</v>
      </c>
      <c r="EP30" s="295" t="s">
        <v>2265</v>
      </c>
      <c r="EQ30" s="295" t="s">
        <v>2265</v>
      </c>
      <c r="ER30" s="295" t="s">
        <v>2265</v>
      </c>
      <c r="ES30" s="295" t="s">
        <v>2265</v>
      </c>
      <c r="ET30" s="295" t="s">
        <v>2265</v>
      </c>
      <c r="EU30" s="295" t="s">
        <v>2265</v>
      </c>
      <c r="EV30" s="295" t="s">
        <v>2265</v>
      </c>
      <c r="EW30" s="295">
        <v>1.0</v>
      </c>
      <c r="EX30" s="295" t="s">
        <v>2265</v>
      </c>
      <c r="EY30" s="295" t="s">
        <v>2265</v>
      </c>
      <c r="EZ30" s="295" t="s">
        <v>2265</v>
      </c>
      <c r="FA30" s="295" t="s">
        <v>2265</v>
      </c>
      <c r="FB30" s="295" t="s">
        <v>2265</v>
      </c>
      <c r="FC30" s="295" t="s">
        <v>2265</v>
      </c>
      <c r="FD30" s="295" t="s">
        <v>2265</v>
      </c>
      <c r="FE30" s="295" t="s">
        <v>2265</v>
      </c>
      <c r="FF30" s="295" t="s">
        <v>2265</v>
      </c>
      <c r="FG30" s="295" t="s">
        <v>2265</v>
      </c>
      <c r="FH30" s="295" t="s">
        <v>2265</v>
      </c>
      <c r="FI30" s="295" t="s">
        <v>2265</v>
      </c>
      <c r="FJ30" s="295" t="s">
        <v>2265</v>
      </c>
      <c r="FK30" s="295" t="s">
        <v>2265</v>
      </c>
      <c r="FL30" s="295" t="s">
        <v>2265</v>
      </c>
      <c r="FM30" s="295" t="s">
        <v>2265</v>
      </c>
      <c r="FN30" s="295" t="s">
        <v>2265</v>
      </c>
      <c r="FO30" s="295" t="s">
        <v>2265</v>
      </c>
      <c r="FP30" s="295" t="s">
        <v>2265</v>
      </c>
      <c r="FQ30" s="295" t="s">
        <v>2265</v>
      </c>
      <c r="FR30" s="295" t="s">
        <v>2265</v>
      </c>
      <c r="FS30" s="295" t="s">
        <v>2265</v>
      </c>
      <c r="FT30" s="295" t="s">
        <v>2265</v>
      </c>
      <c r="FU30" s="295" t="s">
        <v>2265</v>
      </c>
      <c r="FV30" s="295" t="s">
        <v>2265</v>
      </c>
      <c r="FW30" s="295" t="s">
        <v>2265</v>
      </c>
    </row>
    <row r="31">
      <c r="A31" s="297" t="s">
        <v>743</v>
      </c>
      <c r="B31" s="295" t="s">
        <v>2304</v>
      </c>
      <c r="C31" s="295" t="s">
        <v>2269</v>
      </c>
      <c r="D31" s="295" t="s">
        <v>2305</v>
      </c>
      <c r="E31" s="295" t="s">
        <v>2306</v>
      </c>
      <c r="F31" s="295" t="s">
        <v>2264</v>
      </c>
      <c r="G31" s="295">
        <v>300.0</v>
      </c>
      <c r="H31" s="295">
        <v>-30.0</v>
      </c>
      <c r="I31" s="295">
        <v>3.5</v>
      </c>
      <c r="J31" s="295">
        <v>7.0</v>
      </c>
      <c r="K31" s="295">
        <v>1.0</v>
      </c>
      <c r="L31" s="295">
        <v>2.93</v>
      </c>
      <c r="M31" s="295">
        <v>18.6</v>
      </c>
      <c r="N31" s="295">
        <v>33.0</v>
      </c>
      <c r="O31" s="295">
        <v>2.0</v>
      </c>
      <c r="P31" s="295">
        <v>1.0</v>
      </c>
      <c r="Q31" s="295">
        <v>0.0</v>
      </c>
      <c r="R31" s="295" t="s">
        <v>2265</v>
      </c>
      <c r="S31" s="295" t="s">
        <v>2265</v>
      </c>
      <c r="T31" s="295" t="s">
        <v>2265</v>
      </c>
      <c r="U31" s="295" t="s">
        <v>2265</v>
      </c>
      <c r="V31" s="295" t="s">
        <v>2265</v>
      </c>
      <c r="W31" s="295" t="s">
        <v>2265</v>
      </c>
      <c r="X31" s="295" t="s">
        <v>2265</v>
      </c>
      <c r="Y31" s="295" t="s">
        <v>2265</v>
      </c>
      <c r="Z31" s="295" t="s">
        <v>2265</v>
      </c>
      <c r="AA31" s="295" t="s">
        <v>2265</v>
      </c>
      <c r="AB31" s="295" t="s">
        <v>2265</v>
      </c>
      <c r="AC31" s="295" t="s">
        <v>2265</v>
      </c>
      <c r="AD31" s="295" t="s">
        <v>2265</v>
      </c>
      <c r="AE31" s="295" t="s">
        <v>2265</v>
      </c>
      <c r="AF31" s="295" t="s">
        <v>2265</v>
      </c>
      <c r="AG31" s="295" t="s">
        <v>2265</v>
      </c>
      <c r="AH31" s="295" t="s">
        <v>2265</v>
      </c>
      <c r="AI31" s="295" t="s">
        <v>2265</v>
      </c>
      <c r="AJ31" s="295" t="s">
        <v>2265</v>
      </c>
      <c r="AK31" s="295" t="s">
        <v>2265</v>
      </c>
      <c r="AL31" s="295" t="s">
        <v>2265</v>
      </c>
      <c r="AM31" s="295" t="s">
        <v>2265</v>
      </c>
      <c r="AN31" s="295" t="s">
        <v>2265</v>
      </c>
      <c r="AO31" s="295" t="s">
        <v>2265</v>
      </c>
      <c r="AP31" s="295" t="s">
        <v>2265</v>
      </c>
      <c r="AQ31" s="295" t="s">
        <v>2265</v>
      </c>
      <c r="AR31" s="295" t="s">
        <v>2265</v>
      </c>
      <c r="AS31" s="295" t="s">
        <v>2265</v>
      </c>
      <c r="AT31" s="295" t="s">
        <v>2265</v>
      </c>
      <c r="AU31" s="295" t="s">
        <v>2265</v>
      </c>
      <c r="AV31" s="295" t="s">
        <v>2265</v>
      </c>
      <c r="AW31" s="295" t="s">
        <v>2265</v>
      </c>
      <c r="AX31" s="295" t="s">
        <v>2265</v>
      </c>
      <c r="AY31" s="295" t="s">
        <v>2265</v>
      </c>
      <c r="AZ31" s="295" t="s">
        <v>2265</v>
      </c>
      <c r="BA31" s="295" t="s">
        <v>2265</v>
      </c>
      <c r="BB31" s="295" t="s">
        <v>2265</v>
      </c>
      <c r="BC31" s="295" t="s">
        <v>2265</v>
      </c>
      <c r="BD31" s="295" t="s">
        <v>2265</v>
      </c>
      <c r="BE31" s="295" t="s">
        <v>2265</v>
      </c>
      <c r="BF31" s="295" t="s">
        <v>2265</v>
      </c>
      <c r="BG31" s="295" t="s">
        <v>2265</v>
      </c>
      <c r="BH31" s="295" t="s">
        <v>2265</v>
      </c>
      <c r="BI31" s="295" t="s">
        <v>2265</v>
      </c>
      <c r="BJ31" s="295" t="s">
        <v>2265</v>
      </c>
      <c r="BK31" s="295" t="s">
        <v>2265</v>
      </c>
      <c r="BL31" s="295" t="s">
        <v>2265</v>
      </c>
      <c r="BM31" s="295" t="s">
        <v>2265</v>
      </c>
      <c r="BN31" s="295" t="s">
        <v>2265</v>
      </c>
      <c r="BO31" s="295" t="s">
        <v>2265</v>
      </c>
      <c r="BP31" s="295" t="s">
        <v>2265</v>
      </c>
      <c r="BQ31" s="295" t="s">
        <v>2265</v>
      </c>
      <c r="BR31" s="295" t="s">
        <v>2265</v>
      </c>
      <c r="BS31" s="295" t="s">
        <v>2265</v>
      </c>
      <c r="BT31" s="295">
        <v>7.0</v>
      </c>
      <c r="BU31" s="295" t="s">
        <v>2265</v>
      </c>
      <c r="BV31" s="295" t="s">
        <v>2265</v>
      </c>
      <c r="BW31" s="295" t="s">
        <v>2265</v>
      </c>
      <c r="BX31" s="295" t="s">
        <v>2265</v>
      </c>
      <c r="BY31" s="295" t="s">
        <v>2265</v>
      </c>
      <c r="BZ31" s="295" t="s">
        <v>2265</v>
      </c>
      <c r="CA31" s="295" t="s">
        <v>2265</v>
      </c>
      <c r="CB31" s="295">
        <v>9.0</v>
      </c>
      <c r="CC31" s="295" t="s">
        <v>2265</v>
      </c>
      <c r="CD31" s="295" t="s">
        <v>2265</v>
      </c>
      <c r="CE31" s="295" t="s">
        <v>2265</v>
      </c>
      <c r="CF31" s="295" t="s">
        <v>2265</v>
      </c>
      <c r="CG31" s="295" t="s">
        <v>2265</v>
      </c>
      <c r="CH31" s="295" t="s">
        <v>2265</v>
      </c>
      <c r="CI31" s="295" t="s">
        <v>2265</v>
      </c>
      <c r="CJ31" s="295" t="s">
        <v>2265</v>
      </c>
      <c r="CK31" s="295" t="s">
        <v>2265</v>
      </c>
      <c r="CL31" s="295" t="s">
        <v>2265</v>
      </c>
      <c r="CM31" s="295" t="s">
        <v>2265</v>
      </c>
      <c r="CN31" s="295" t="s">
        <v>2265</v>
      </c>
      <c r="CO31" s="295" t="s">
        <v>2265</v>
      </c>
      <c r="CP31" s="295" t="s">
        <v>2265</v>
      </c>
      <c r="CQ31" s="295" t="s">
        <v>2265</v>
      </c>
      <c r="CR31" s="295" t="s">
        <v>2265</v>
      </c>
      <c r="CS31" s="295" t="s">
        <v>2265</v>
      </c>
      <c r="CT31" s="295" t="s">
        <v>2265</v>
      </c>
      <c r="CU31" s="295" t="s">
        <v>2265</v>
      </c>
      <c r="CV31" s="295" t="s">
        <v>2265</v>
      </c>
      <c r="CW31" s="295" t="s">
        <v>2265</v>
      </c>
      <c r="CX31" s="295" t="s">
        <v>2265</v>
      </c>
      <c r="CY31" s="295" t="s">
        <v>2265</v>
      </c>
      <c r="CZ31" s="295" t="s">
        <v>2265</v>
      </c>
      <c r="DA31" s="295" t="s">
        <v>2265</v>
      </c>
      <c r="DB31" s="295" t="s">
        <v>2265</v>
      </c>
      <c r="DC31" s="295" t="s">
        <v>2265</v>
      </c>
      <c r="DD31" s="295" t="s">
        <v>2265</v>
      </c>
      <c r="DE31" s="295" t="s">
        <v>2265</v>
      </c>
      <c r="DF31" s="295" t="s">
        <v>2265</v>
      </c>
      <c r="DG31" s="295" t="s">
        <v>2265</v>
      </c>
      <c r="DH31" s="295" t="s">
        <v>2265</v>
      </c>
      <c r="DI31" s="295" t="s">
        <v>2265</v>
      </c>
      <c r="DJ31" s="295" t="s">
        <v>2265</v>
      </c>
      <c r="DK31" s="295" t="s">
        <v>2265</v>
      </c>
      <c r="DL31" s="295" t="s">
        <v>2265</v>
      </c>
      <c r="DM31" s="295" t="s">
        <v>2265</v>
      </c>
      <c r="DN31" s="295" t="s">
        <v>2265</v>
      </c>
      <c r="DO31" s="295" t="s">
        <v>2265</v>
      </c>
      <c r="DP31" s="295" t="s">
        <v>2265</v>
      </c>
      <c r="DQ31" s="295" t="s">
        <v>2265</v>
      </c>
      <c r="DR31" s="295" t="s">
        <v>2265</v>
      </c>
      <c r="DS31" s="295" t="s">
        <v>2265</v>
      </c>
      <c r="DT31" s="295" t="s">
        <v>2265</v>
      </c>
      <c r="DU31" s="295" t="s">
        <v>2265</v>
      </c>
      <c r="DV31" s="295">
        <v>8.0</v>
      </c>
      <c r="DW31" s="295" t="s">
        <v>2265</v>
      </c>
      <c r="DX31" s="295" t="s">
        <v>2265</v>
      </c>
      <c r="DY31" s="295">
        <v>3.0</v>
      </c>
      <c r="DZ31" s="295" t="s">
        <v>2265</v>
      </c>
      <c r="EA31" s="295" t="s">
        <v>2265</v>
      </c>
      <c r="EB31" s="295" t="s">
        <v>2265</v>
      </c>
      <c r="EC31" s="295" t="s">
        <v>2265</v>
      </c>
      <c r="ED31" s="295" t="s">
        <v>2265</v>
      </c>
      <c r="EE31" s="295" t="s">
        <v>2265</v>
      </c>
      <c r="EF31" s="295" t="s">
        <v>2265</v>
      </c>
      <c r="EG31" s="295" t="s">
        <v>2265</v>
      </c>
      <c r="EH31" s="295" t="s">
        <v>2265</v>
      </c>
      <c r="EI31" s="295" t="s">
        <v>2265</v>
      </c>
      <c r="EJ31" s="295" t="s">
        <v>2265</v>
      </c>
      <c r="EK31" s="295" t="s">
        <v>2265</v>
      </c>
      <c r="EL31" s="295" t="s">
        <v>2265</v>
      </c>
      <c r="EM31" s="295" t="s">
        <v>2265</v>
      </c>
      <c r="EN31" s="295" t="s">
        <v>2265</v>
      </c>
      <c r="EO31" s="295" t="s">
        <v>2265</v>
      </c>
      <c r="EP31" s="295" t="s">
        <v>2265</v>
      </c>
      <c r="EQ31" s="295" t="s">
        <v>2265</v>
      </c>
      <c r="ER31" s="295" t="s">
        <v>2265</v>
      </c>
      <c r="ES31" s="295">
        <v>4.0</v>
      </c>
      <c r="ET31" s="295" t="s">
        <v>2265</v>
      </c>
      <c r="EU31" s="295" t="s">
        <v>2265</v>
      </c>
      <c r="EV31" s="295" t="s">
        <v>2265</v>
      </c>
      <c r="EW31" s="295" t="s">
        <v>2265</v>
      </c>
      <c r="EX31" s="295" t="s">
        <v>2265</v>
      </c>
      <c r="EY31" s="295" t="s">
        <v>2265</v>
      </c>
      <c r="EZ31" s="295" t="s">
        <v>2265</v>
      </c>
      <c r="FA31" s="295" t="s">
        <v>2265</v>
      </c>
      <c r="FB31" s="295" t="s">
        <v>2265</v>
      </c>
      <c r="FC31" s="295" t="s">
        <v>2265</v>
      </c>
      <c r="FD31" s="295" t="s">
        <v>2265</v>
      </c>
      <c r="FE31" s="295" t="s">
        <v>2265</v>
      </c>
      <c r="FF31" s="295" t="s">
        <v>2265</v>
      </c>
      <c r="FG31" s="295">
        <v>4.0</v>
      </c>
      <c r="FH31" s="295" t="s">
        <v>2265</v>
      </c>
      <c r="FI31" s="295" t="s">
        <v>2265</v>
      </c>
      <c r="FJ31" s="295" t="s">
        <v>2265</v>
      </c>
      <c r="FK31" s="295" t="s">
        <v>2265</v>
      </c>
      <c r="FL31" s="295" t="s">
        <v>2265</v>
      </c>
      <c r="FM31" s="295" t="s">
        <v>2265</v>
      </c>
      <c r="FN31" s="295" t="s">
        <v>2265</v>
      </c>
      <c r="FO31" s="295" t="s">
        <v>2265</v>
      </c>
      <c r="FP31" s="295" t="s">
        <v>2265</v>
      </c>
      <c r="FQ31" s="295" t="s">
        <v>2265</v>
      </c>
      <c r="FR31" s="295" t="s">
        <v>2265</v>
      </c>
      <c r="FS31" s="295" t="s">
        <v>2265</v>
      </c>
      <c r="FT31" s="295" t="s">
        <v>2265</v>
      </c>
      <c r="FU31" s="295" t="s">
        <v>2265</v>
      </c>
      <c r="FV31" s="295" t="s">
        <v>2265</v>
      </c>
      <c r="FW31" s="295" t="s">
        <v>2265</v>
      </c>
    </row>
    <row r="32">
      <c r="A32" s="297" t="s">
        <v>705</v>
      </c>
      <c r="B32" s="295" t="s">
        <v>2261</v>
      </c>
      <c r="C32" s="295">
        <v>3.0</v>
      </c>
      <c r="D32" s="295" t="s">
        <v>2262</v>
      </c>
      <c r="E32" s="295" t="s">
        <v>2307</v>
      </c>
      <c r="F32" s="295" t="s">
        <v>2264</v>
      </c>
      <c r="G32" s="295" t="s">
        <v>2265</v>
      </c>
      <c r="H32" s="295">
        <v>-30.0</v>
      </c>
      <c r="I32" s="295">
        <v>3.3</v>
      </c>
      <c r="J32" s="295">
        <v>11.0</v>
      </c>
      <c r="K32" s="295">
        <v>1.0</v>
      </c>
      <c r="L32" s="295">
        <v>0.85</v>
      </c>
      <c r="M32" s="295">
        <v>2.12</v>
      </c>
      <c r="N32" s="295">
        <v>38.0</v>
      </c>
      <c r="O32" s="295">
        <v>4.0</v>
      </c>
      <c r="P32" s="295">
        <v>3.0</v>
      </c>
      <c r="Q32" s="295">
        <v>1.0</v>
      </c>
      <c r="R32" s="295" t="s">
        <v>2265</v>
      </c>
      <c r="S32" s="295" t="s">
        <v>2265</v>
      </c>
      <c r="T32" s="295" t="s">
        <v>2265</v>
      </c>
      <c r="U32" s="295" t="s">
        <v>2265</v>
      </c>
      <c r="V32" s="295" t="s">
        <v>2265</v>
      </c>
      <c r="W32" s="295" t="s">
        <v>2265</v>
      </c>
      <c r="X32" s="295" t="s">
        <v>2265</v>
      </c>
      <c r="Y32" s="295" t="s">
        <v>2265</v>
      </c>
      <c r="Z32" s="295" t="s">
        <v>2265</v>
      </c>
      <c r="AA32" s="295" t="s">
        <v>2265</v>
      </c>
      <c r="AB32" s="295" t="s">
        <v>2265</v>
      </c>
      <c r="AC32" s="295" t="s">
        <v>2265</v>
      </c>
      <c r="AD32" s="295" t="s">
        <v>2265</v>
      </c>
      <c r="AE32" s="295" t="s">
        <v>2265</v>
      </c>
      <c r="AF32" s="295" t="s">
        <v>2265</v>
      </c>
      <c r="AG32" s="295" t="s">
        <v>2265</v>
      </c>
      <c r="AH32" s="295" t="s">
        <v>2265</v>
      </c>
      <c r="AI32" s="295" t="s">
        <v>2265</v>
      </c>
      <c r="AJ32" s="295" t="s">
        <v>2265</v>
      </c>
      <c r="AK32" s="295" t="s">
        <v>2265</v>
      </c>
      <c r="AL32" s="295" t="s">
        <v>2265</v>
      </c>
      <c r="AM32" s="295" t="s">
        <v>2265</v>
      </c>
      <c r="AN32" s="295" t="s">
        <v>2265</v>
      </c>
      <c r="AO32" s="295" t="s">
        <v>2265</v>
      </c>
      <c r="AP32" s="295" t="s">
        <v>2265</v>
      </c>
      <c r="AQ32" s="295" t="s">
        <v>2265</v>
      </c>
      <c r="AR32" s="295" t="s">
        <v>2265</v>
      </c>
      <c r="AS32" s="295" t="s">
        <v>2265</v>
      </c>
      <c r="AT32" s="295" t="s">
        <v>2265</v>
      </c>
      <c r="AU32" s="295" t="s">
        <v>2265</v>
      </c>
      <c r="AV32" s="295" t="s">
        <v>2265</v>
      </c>
      <c r="AW32" s="295" t="s">
        <v>2265</v>
      </c>
      <c r="AX32" s="295" t="s">
        <v>2265</v>
      </c>
      <c r="AY32" s="295" t="s">
        <v>2265</v>
      </c>
      <c r="AZ32" s="295" t="s">
        <v>2265</v>
      </c>
      <c r="BA32" s="295" t="s">
        <v>2265</v>
      </c>
      <c r="BB32" s="295" t="s">
        <v>2265</v>
      </c>
      <c r="BC32" s="295" t="s">
        <v>2265</v>
      </c>
      <c r="BD32" s="295" t="s">
        <v>2265</v>
      </c>
      <c r="BE32" s="295" t="s">
        <v>2265</v>
      </c>
      <c r="BF32" s="295">
        <v>1.0</v>
      </c>
      <c r="BG32" s="295" t="s">
        <v>2265</v>
      </c>
      <c r="BH32" s="295" t="s">
        <v>2265</v>
      </c>
      <c r="BI32" s="295" t="s">
        <v>2265</v>
      </c>
      <c r="BJ32" s="295" t="s">
        <v>2265</v>
      </c>
      <c r="BK32" s="295" t="s">
        <v>2265</v>
      </c>
      <c r="BL32" s="295" t="s">
        <v>2265</v>
      </c>
      <c r="BM32" s="295" t="s">
        <v>2265</v>
      </c>
      <c r="BN32" s="295" t="s">
        <v>2265</v>
      </c>
      <c r="BO32" s="295" t="s">
        <v>2265</v>
      </c>
      <c r="BP32" s="295" t="s">
        <v>2265</v>
      </c>
      <c r="BQ32" s="295" t="s">
        <v>2265</v>
      </c>
      <c r="BR32" s="295" t="s">
        <v>2265</v>
      </c>
      <c r="BS32" s="295" t="s">
        <v>2265</v>
      </c>
      <c r="BT32" s="295">
        <v>30.0</v>
      </c>
      <c r="BU32" s="295" t="s">
        <v>2265</v>
      </c>
      <c r="BV32" s="295" t="s">
        <v>2265</v>
      </c>
      <c r="BW32" s="295" t="s">
        <v>2265</v>
      </c>
      <c r="BX32" s="295" t="s">
        <v>2265</v>
      </c>
      <c r="BY32" s="295" t="s">
        <v>2265</v>
      </c>
      <c r="BZ32" s="295" t="s">
        <v>2265</v>
      </c>
      <c r="CA32" s="295" t="s">
        <v>2265</v>
      </c>
      <c r="CB32" s="295" t="s">
        <v>2265</v>
      </c>
      <c r="CC32" s="295" t="s">
        <v>2265</v>
      </c>
      <c r="CD32" s="295">
        <v>50.0</v>
      </c>
      <c r="CE32" s="295" t="s">
        <v>2265</v>
      </c>
      <c r="CF32" s="295" t="s">
        <v>2265</v>
      </c>
      <c r="CG32" s="295" t="s">
        <v>2265</v>
      </c>
      <c r="CH32" s="295" t="s">
        <v>2265</v>
      </c>
      <c r="CI32" s="295" t="s">
        <v>2265</v>
      </c>
      <c r="CJ32" s="295" t="s">
        <v>2265</v>
      </c>
      <c r="CK32" s="295" t="s">
        <v>2265</v>
      </c>
      <c r="CL32" s="295" t="s">
        <v>2265</v>
      </c>
      <c r="CM32" s="295" t="s">
        <v>2265</v>
      </c>
      <c r="CN32" s="295" t="s">
        <v>2265</v>
      </c>
      <c r="CO32" s="295" t="s">
        <v>2265</v>
      </c>
      <c r="CP32" s="295" t="s">
        <v>2265</v>
      </c>
      <c r="CQ32" s="295" t="s">
        <v>2265</v>
      </c>
      <c r="CR32" s="295" t="s">
        <v>2265</v>
      </c>
      <c r="CS32" s="295" t="s">
        <v>2265</v>
      </c>
      <c r="CT32" s="295" t="s">
        <v>2265</v>
      </c>
      <c r="CU32" s="295" t="s">
        <v>2265</v>
      </c>
      <c r="CV32" s="295" t="s">
        <v>2265</v>
      </c>
      <c r="CW32" s="295" t="s">
        <v>2265</v>
      </c>
      <c r="CX32" s="295" t="s">
        <v>2265</v>
      </c>
      <c r="CY32" s="295" t="s">
        <v>2265</v>
      </c>
      <c r="CZ32" s="295" t="s">
        <v>2265</v>
      </c>
      <c r="DA32" s="295" t="s">
        <v>2265</v>
      </c>
      <c r="DB32" s="295" t="s">
        <v>2265</v>
      </c>
      <c r="DC32" s="295" t="s">
        <v>2265</v>
      </c>
      <c r="DD32" s="295" t="s">
        <v>2265</v>
      </c>
      <c r="DE32" s="295" t="s">
        <v>2265</v>
      </c>
      <c r="DF32" s="295" t="s">
        <v>2265</v>
      </c>
      <c r="DG32" s="295" t="s">
        <v>2265</v>
      </c>
      <c r="DH32" s="295" t="s">
        <v>2265</v>
      </c>
      <c r="DI32" s="295" t="s">
        <v>2265</v>
      </c>
      <c r="DJ32" s="295" t="s">
        <v>2265</v>
      </c>
      <c r="DK32" s="295" t="s">
        <v>2265</v>
      </c>
      <c r="DL32" s="295" t="s">
        <v>2265</v>
      </c>
      <c r="DM32" s="295" t="s">
        <v>2265</v>
      </c>
      <c r="DN32" s="295" t="s">
        <v>2265</v>
      </c>
      <c r="DO32" s="295" t="s">
        <v>2265</v>
      </c>
      <c r="DP32" s="295" t="s">
        <v>2265</v>
      </c>
      <c r="DQ32" s="295" t="s">
        <v>2265</v>
      </c>
      <c r="DR32" s="295" t="s">
        <v>2265</v>
      </c>
      <c r="DS32" s="295">
        <v>1.0</v>
      </c>
      <c r="DT32" s="295" t="s">
        <v>2265</v>
      </c>
      <c r="DU32" s="295" t="s">
        <v>2265</v>
      </c>
      <c r="DV32" s="295">
        <v>5.0</v>
      </c>
      <c r="DW32" s="295" t="s">
        <v>2265</v>
      </c>
      <c r="DX32" s="295" t="s">
        <v>2265</v>
      </c>
      <c r="DY32" s="295">
        <v>2.0</v>
      </c>
      <c r="DZ32" s="295" t="s">
        <v>2265</v>
      </c>
      <c r="EA32" s="295" t="s">
        <v>2265</v>
      </c>
      <c r="EB32" s="295" t="s">
        <v>2265</v>
      </c>
      <c r="EC32" s="295" t="s">
        <v>2265</v>
      </c>
      <c r="ED32" s="295" t="s">
        <v>2265</v>
      </c>
      <c r="EE32" s="295" t="s">
        <v>2265</v>
      </c>
      <c r="EF32" s="295" t="s">
        <v>2265</v>
      </c>
      <c r="EG32" s="295" t="s">
        <v>2265</v>
      </c>
      <c r="EH32" s="295" t="s">
        <v>2265</v>
      </c>
      <c r="EI32" s="295" t="s">
        <v>2265</v>
      </c>
      <c r="EJ32" s="295" t="s">
        <v>2265</v>
      </c>
      <c r="EK32" s="295" t="s">
        <v>2265</v>
      </c>
      <c r="EL32" s="295" t="s">
        <v>2265</v>
      </c>
      <c r="EM32" s="295" t="s">
        <v>2265</v>
      </c>
      <c r="EN32" s="295" t="s">
        <v>2265</v>
      </c>
      <c r="EO32" s="295" t="s">
        <v>2265</v>
      </c>
      <c r="EP32" s="295" t="s">
        <v>2265</v>
      </c>
      <c r="EQ32" s="295" t="s">
        <v>2265</v>
      </c>
      <c r="ER32" s="295" t="s">
        <v>2265</v>
      </c>
      <c r="ES32" s="295">
        <v>5.0</v>
      </c>
      <c r="ET32" s="295" t="s">
        <v>2265</v>
      </c>
      <c r="EU32" s="295" t="s">
        <v>2265</v>
      </c>
      <c r="EV32" s="295" t="s">
        <v>2265</v>
      </c>
      <c r="EW32" s="295" t="s">
        <v>2265</v>
      </c>
      <c r="EX32" s="295" t="s">
        <v>2265</v>
      </c>
      <c r="EY32" s="295" t="s">
        <v>2265</v>
      </c>
      <c r="EZ32" s="295" t="s">
        <v>2265</v>
      </c>
      <c r="FA32" s="295" t="s">
        <v>2265</v>
      </c>
      <c r="FB32" s="295" t="s">
        <v>2265</v>
      </c>
      <c r="FC32" s="295" t="s">
        <v>2265</v>
      </c>
      <c r="FD32" s="295" t="s">
        <v>2265</v>
      </c>
      <c r="FE32" s="295" t="s">
        <v>2265</v>
      </c>
      <c r="FF32" s="295" t="s">
        <v>2265</v>
      </c>
      <c r="FG32" s="295">
        <v>58.0</v>
      </c>
      <c r="FH32" s="295" t="s">
        <v>2265</v>
      </c>
      <c r="FI32" s="295">
        <v>1.0</v>
      </c>
      <c r="FJ32" s="295" t="s">
        <v>2265</v>
      </c>
      <c r="FK32" s="295" t="s">
        <v>2265</v>
      </c>
      <c r="FL32" s="295">
        <v>44.0</v>
      </c>
      <c r="FM32" s="295" t="s">
        <v>2265</v>
      </c>
      <c r="FN32" s="295" t="s">
        <v>2265</v>
      </c>
      <c r="FO32" s="295" t="s">
        <v>2265</v>
      </c>
      <c r="FP32" s="295" t="s">
        <v>2265</v>
      </c>
      <c r="FQ32" s="295">
        <v>38.0</v>
      </c>
      <c r="FR32" s="295" t="s">
        <v>2265</v>
      </c>
      <c r="FS32" s="295" t="s">
        <v>2265</v>
      </c>
      <c r="FT32" s="295" t="s">
        <v>2265</v>
      </c>
      <c r="FU32" s="295" t="s">
        <v>2265</v>
      </c>
      <c r="FV32" s="295" t="s">
        <v>2265</v>
      </c>
      <c r="FW32" s="295" t="s">
        <v>2265</v>
      </c>
    </row>
    <row r="33">
      <c r="A33" s="297" t="s">
        <v>739</v>
      </c>
      <c r="B33" s="295" t="s">
        <v>2261</v>
      </c>
      <c r="C33" s="295">
        <v>3.0</v>
      </c>
      <c r="D33" s="295" t="s">
        <v>2262</v>
      </c>
      <c r="E33" s="295" t="s">
        <v>2308</v>
      </c>
      <c r="F33" s="295" t="s">
        <v>2264</v>
      </c>
      <c r="G33" s="295">
        <v>1400.0</v>
      </c>
      <c r="H33" s="295">
        <v>-30.0</v>
      </c>
      <c r="I33" s="295">
        <v>3.7</v>
      </c>
      <c r="J33" s="295">
        <v>8.0</v>
      </c>
      <c r="K33" s="295">
        <v>1.0</v>
      </c>
      <c r="L33" s="295">
        <v>0.35</v>
      </c>
      <c r="M33" s="295">
        <v>0.35</v>
      </c>
      <c r="N33" s="295">
        <v>60.0</v>
      </c>
      <c r="O33" s="295">
        <v>2.0</v>
      </c>
      <c r="P33" s="295">
        <v>3.0</v>
      </c>
      <c r="Q33" s="295">
        <v>0.0</v>
      </c>
      <c r="R33" s="295" t="s">
        <v>2265</v>
      </c>
      <c r="S33" s="295" t="s">
        <v>2265</v>
      </c>
      <c r="T33" s="295" t="s">
        <v>2265</v>
      </c>
      <c r="U33" s="295" t="s">
        <v>2265</v>
      </c>
      <c r="V33" s="295" t="s">
        <v>2265</v>
      </c>
      <c r="W33" s="295" t="s">
        <v>2265</v>
      </c>
      <c r="X33" s="295" t="s">
        <v>2265</v>
      </c>
      <c r="Y33" s="295" t="s">
        <v>2265</v>
      </c>
      <c r="Z33" s="295" t="s">
        <v>2265</v>
      </c>
      <c r="AA33" s="295">
        <v>1.0</v>
      </c>
      <c r="AB33" s="295" t="s">
        <v>2265</v>
      </c>
      <c r="AC33" s="295" t="s">
        <v>2265</v>
      </c>
      <c r="AD33" s="295" t="s">
        <v>2265</v>
      </c>
      <c r="AE33" s="295" t="s">
        <v>2265</v>
      </c>
      <c r="AF33" s="295" t="s">
        <v>2265</v>
      </c>
      <c r="AG33" s="295" t="s">
        <v>2265</v>
      </c>
      <c r="AH33" s="295" t="s">
        <v>2265</v>
      </c>
      <c r="AI33" s="295" t="s">
        <v>2265</v>
      </c>
      <c r="AJ33" s="295" t="s">
        <v>2265</v>
      </c>
      <c r="AK33" s="295" t="s">
        <v>2265</v>
      </c>
      <c r="AL33" s="295" t="s">
        <v>2265</v>
      </c>
      <c r="AM33" s="295" t="s">
        <v>2265</v>
      </c>
      <c r="AN33" s="295" t="s">
        <v>2265</v>
      </c>
      <c r="AO33" s="295" t="s">
        <v>2265</v>
      </c>
      <c r="AP33" s="295" t="s">
        <v>2265</v>
      </c>
      <c r="AQ33" s="295" t="s">
        <v>2265</v>
      </c>
      <c r="AR33" s="295" t="s">
        <v>2265</v>
      </c>
      <c r="AS33" s="295" t="s">
        <v>2265</v>
      </c>
      <c r="AT33" s="295" t="s">
        <v>2265</v>
      </c>
      <c r="AU33" s="295" t="s">
        <v>2265</v>
      </c>
      <c r="AV33" s="295" t="s">
        <v>2265</v>
      </c>
      <c r="AW33" s="295" t="s">
        <v>2265</v>
      </c>
      <c r="AX33" s="295" t="s">
        <v>2265</v>
      </c>
      <c r="AY33" s="295" t="s">
        <v>2265</v>
      </c>
      <c r="AZ33" s="295" t="s">
        <v>2265</v>
      </c>
      <c r="BA33" s="295" t="s">
        <v>2265</v>
      </c>
      <c r="BB33" s="295" t="s">
        <v>2265</v>
      </c>
      <c r="BC33" s="295" t="s">
        <v>2265</v>
      </c>
      <c r="BD33" s="295" t="s">
        <v>2265</v>
      </c>
      <c r="BE33" s="295" t="s">
        <v>2265</v>
      </c>
      <c r="BF33" s="295" t="s">
        <v>2265</v>
      </c>
      <c r="BG33" s="295" t="s">
        <v>2265</v>
      </c>
      <c r="BH33" s="295" t="s">
        <v>2265</v>
      </c>
      <c r="BI33" s="295" t="s">
        <v>2265</v>
      </c>
      <c r="BJ33" s="295" t="s">
        <v>2265</v>
      </c>
      <c r="BK33" s="295" t="s">
        <v>2265</v>
      </c>
      <c r="BL33" s="295" t="s">
        <v>2265</v>
      </c>
      <c r="BM33" s="295" t="s">
        <v>2265</v>
      </c>
      <c r="BN33" s="295" t="s">
        <v>2265</v>
      </c>
      <c r="BO33" s="295" t="s">
        <v>2265</v>
      </c>
      <c r="BP33" s="295" t="s">
        <v>2265</v>
      </c>
      <c r="BQ33" s="295" t="s">
        <v>2265</v>
      </c>
      <c r="BR33" s="295" t="s">
        <v>2265</v>
      </c>
      <c r="BS33" s="295" t="s">
        <v>2265</v>
      </c>
      <c r="BT33" s="295">
        <v>59.0</v>
      </c>
      <c r="BU33" s="295" t="s">
        <v>2265</v>
      </c>
      <c r="BV33" s="295" t="s">
        <v>2265</v>
      </c>
      <c r="BW33" s="295" t="s">
        <v>2265</v>
      </c>
      <c r="BX33" s="295" t="s">
        <v>2265</v>
      </c>
      <c r="BY33" s="295" t="s">
        <v>2265</v>
      </c>
      <c r="BZ33" s="295" t="s">
        <v>2265</v>
      </c>
      <c r="CA33" s="295" t="s">
        <v>2265</v>
      </c>
      <c r="CB33" s="295" t="s">
        <v>2265</v>
      </c>
      <c r="CC33" s="295" t="s">
        <v>2265</v>
      </c>
      <c r="CD33" s="295" t="s">
        <v>2265</v>
      </c>
      <c r="CE33" s="295">
        <v>44.0</v>
      </c>
      <c r="CF33" s="295" t="s">
        <v>2265</v>
      </c>
      <c r="CG33" s="295" t="s">
        <v>2265</v>
      </c>
      <c r="CH33" s="295" t="s">
        <v>2265</v>
      </c>
      <c r="CI33" s="295" t="s">
        <v>2265</v>
      </c>
      <c r="CJ33" s="295" t="s">
        <v>2265</v>
      </c>
      <c r="CK33" s="295" t="s">
        <v>2265</v>
      </c>
      <c r="CL33" s="295" t="s">
        <v>2265</v>
      </c>
      <c r="CM33" s="295" t="s">
        <v>2265</v>
      </c>
      <c r="CN33" s="295" t="s">
        <v>2265</v>
      </c>
      <c r="CO33" s="295" t="s">
        <v>2265</v>
      </c>
      <c r="CP33" s="295" t="s">
        <v>2265</v>
      </c>
      <c r="CQ33" s="295" t="s">
        <v>2265</v>
      </c>
      <c r="CR33" s="295" t="s">
        <v>2265</v>
      </c>
      <c r="CS33" s="295" t="s">
        <v>2265</v>
      </c>
      <c r="CT33" s="295" t="s">
        <v>2265</v>
      </c>
      <c r="CU33" s="295" t="s">
        <v>2265</v>
      </c>
      <c r="CV33" s="295" t="s">
        <v>2265</v>
      </c>
      <c r="CW33" s="295" t="s">
        <v>2265</v>
      </c>
      <c r="CX33" s="295" t="s">
        <v>2265</v>
      </c>
      <c r="CY33" s="295" t="s">
        <v>2265</v>
      </c>
      <c r="CZ33" s="295" t="s">
        <v>2265</v>
      </c>
      <c r="DA33" s="295" t="s">
        <v>2265</v>
      </c>
      <c r="DB33" s="295" t="s">
        <v>2265</v>
      </c>
      <c r="DC33" s="295" t="s">
        <v>2265</v>
      </c>
      <c r="DD33" s="295" t="s">
        <v>2265</v>
      </c>
      <c r="DE33" s="295" t="s">
        <v>2265</v>
      </c>
      <c r="DF33" s="295" t="s">
        <v>2265</v>
      </c>
      <c r="DG33" s="295" t="s">
        <v>2265</v>
      </c>
      <c r="DH33" s="295" t="s">
        <v>2265</v>
      </c>
      <c r="DI33" s="295" t="s">
        <v>2265</v>
      </c>
      <c r="DJ33" s="295" t="s">
        <v>2265</v>
      </c>
      <c r="DK33" s="295" t="s">
        <v>2265</v>
      </c>
      <c r="DL33" s="295" t="s">
        <v>2265</v>
      </c>
      <c r="DM33" s="295" t="s">
        <v>2265</v>
      </c>
      <c r="DN33" s="295" t="s">
        <v>2265</v>
      </c>
      <c r="DO33" s="295" t="s">
        <v>2265</v>
      </c>
      <c r="DP33" s="295" t="s">
        <v>2265</v>
      </c>
      <c r="DQ33" s="295" t="s">
        <v>2265</v>
      </c>
      <c r="DR33" s="295" t="s">
        <v>2265</v>
      </c>
      <c r="DS33" s="295" t="s">
        <v>2265</v>
      </c>
      <c r="DT33" s="295" t="s">
        <v>2265</v>
      </c>
      <c r="DU33" s="295" t="s">
        <v>2265</v>
      </c>
      <c r="DV33" s="295">
        <v>1.0</v>
      </c>
      <c r="DW33" s="295" t="s">
        <v>2265</v>
      </c>
      <c r="DX33" s="295" t="s">
        <v>2265</v>
      </c>
      <c r="DY33" s="295" t="s">
        <v>2265</v>
      </c>
      <c r="DZ33" s="295" t="s">
        <v>2265</v>
      </c>
      <c r="EA33" s="295" t="s">
        <v>2265</v>
      </c>
      <c r="EB33" s="295" t="s">
        <v>2265</v>
      </c>
      <c r="EC33" s="295" t="s">
        <v>2265</v>
      </c>
      <c r="ED33" s="295" t="s">
        <v>2265</v>
      </c>
      <c r="EE33" s="295" t="s">
        <v>2265</v>
      </c>
      <c r="EF33" s="295" t="s">
        <v>2265</v>
      </c>
      <c r="EG33" s="295" t="s">
        <v>2265</v>
      </c>
      <c r="EH33" s="295" t="s">
        <v>2265</v>
      </c>
      <c r="EI33" s="295" t="s">
        <v>2265</v>
      </c>
      <c r="EJ33" s="295" t="s">
        <v>2265</v>
      </c>
      <c r="EK33" s="295" t="s">
        <v>2265</v>
      </c>
      <c r="EL33" s="295" t="s">
        <v>2265</v>
      </c>
      <c r="EM33" s="295" t="s">
        <v>2265</v>
      </c>
      <c r="EN33" s="295" t="s">
        <v>2265</v>
      </c>
      <c r="EO33" s="295" t="s">
        <v>2265</v>
      </c>
      <c r="EP33" s="295" t="s">
        <v>2265</v>
      </c>
      <c r="EQ33" s="295" t="s">
        <v>2265</v>
      </c>
      <c r="ER33" s="295" t="s">
        <v>2265</v>
      </c>
      <c r="ES33" s="295">
        <v>1.0</v>
      </c>
      <c r="ET33" s="295" t="s">
        <v>2265</v>
      </c>
      <c r="EU33" s="295" t="s">
        <v>2265</v>
      </c>
      <c r="EV33" s="295" t="s">
        <v>2265</v>
      </c>
      <c r="EW33" s="295" t="s">
        <v>2265</v>
      </c>
      <c r="EX33" s="295" t="s">
        <v>2265</v>
      </c>
      <c r="EY33" s="295" t="s">
        <v>2265</v>
      </c>
      <c r="EZ33" s="295" t="s">
        <v>2265</v>
      </c>
      <c r="FA33" s="295" t="s">
        <v>2265</v>
      </c>
      <c r="FB33" s="295" t="s">
        <v>2265</v>
      </c>
      <c r="FC33" s="295" t="s">
        <v>2265</v>
      </c>
      <c r="FD33" s="295" t="s">
        <v>2265</v>
      </c>
      <c r="FE33" s="295" t="s">
        <v>2265</v>
      </c>
      <c r="FF33" s="295" t="s">
        <v>2265</v>
      </c>
      <c r="FG33" s="295">
        <v>173.0</v>
      </c>
      <c r="FH33" s="295" t="s">
        <v>2265</v>
      </c>
      <c r="FI33" s="295" t="s">
        <v>2265</v>
      </c>
      <c r="FJ33" s="295">
        <v>1.0</v>
      </c>
      <c r="FK33" s="295" t="s">
        <v>2265</v>
      </c>
      <c r="FL33" s="295">
        <v>4.0</v>
      </c>
      <c r="FM33" s="295" t="s">
        <v>2265</v>
      </c>
      <c r="FN33" s="295" t="s">
        <v>2265</v>
      </c>
      <c r="FO33" s="295" t="s">
        <v>2265</v>
      </c>
      <c r="FP33" s="295" t="s">
        <v>2265</v>
      </c>
      <c r="FQ33" s="295" t="s">
        <v>2265</v>
      </c>
      <c r="FR33" s="295" t="s">
        <v>2265</v>
      </c>
      <c r="FS33" s="295" t="s">
        <v>2265</v>
      </c>
      <c r="FT33" s="295" t="s">
        <v>2265</v>
      </c>
      <c r="FU33" s="295" t="s">
        <v>2265</v>
      </c>
      <c r="FV33" s="295" t="s">
        <v>2265</v>
      </c>
      <c r="FW33" s="295" t="s">
        <v>2265</v>
      </c>
    </row>
    <row r="34">
      <c r="A34" s="297" t="s">
        <v>709</v>
      </c>
      <c r="B34" s="295" t="s">
        <v>2261</v>
      </c>
      <c r="C34" s="295">
        <v>3.0</v>
      </c>
      <c r="D34" s="295" t="s">
        <v>2262</v>
      </c>
      <c r="E34" s="295" t="s">
        <v>2309</v>
      </c>
      <c r="F34" s="295" t="s">
        <v>2264</v>
      </c>
      <c r="G34" s="295" t="s">
        <v>2265</v>
      </c>
      <c r="H34" s="295">
        <v>-30.0</v>
      </c>
      <c r="I34" s="295">
        <v>2.8</v>
      </c>
      <c r="J34" s="295">
        <v>2.0</v>
      </c>
      <c r="K34" s="295">
        <v>1.0</v>
      </c>
      <c r="L34" s="295">
        <v>15.0</v>
      </c>
      <c r="M34" s="295" t="s">
        <v>2265</v>
      </c>
      <c r="N34" s="295">
        <v>0.0</v>
      </c>
      <c r="O34" s="295">
        <v>1.0</v>
      </c>
      <c r="P34" s="295">
        <v>0.0</v>
      </c>
      <c r="Q34" s="295">
        <v>0.0</v>
      </c>
      <c r="R34" s="295" t="s">
        <v>2265</v>
      </c>
      <c r="S34" s="295" t="s">
        <v>2265</v>
      </c>
      <c r="T34" s="295" t="s">
        <v>2265</v>
      </c>
      <c r="U34" s="295" t="s">
        <v>2265</v>
      </c>
      <c r="V34" s="295" t="s">
        <v>2265</v>
      </c>
      <c r="W34" s="295" t="s">
        <v>2265</v>
      </c>
      <c r="X34" s="295" t="s">
        <v>2265</v>
      </c>
      <c r="Y34" s="295" t="s">
        <v>2265</v>
      </c>
      <c r="Z34" s="295" t="s">
        <v>2265</v>
      </c>
      <c r="AA34" s="295" t="s">
        <v>2265</v>
      </c>
      <c r="AB34" s="295" t="s">
        <v>2265</v>
      </c>
      <c r="AC34" s="295" t="s">
        <v>2265</v>
      </c>
      <c r="AD34" s="295" t="s">
        <v>2265</v>
      </c>
      <c r="AE34" s="295" t="s">
        <v>2265</v>
      </c>
      <c r="AF34" s="295" t="s">
        <v>2265</v>
      </c>
      <c r="AG34" s="295" t="s">
        <v>2265</v>
      </c>
      <c r="AH34" s="295" t="s">
        <v>2265</v>
      </c>
      <c r="AI34" s="295" t="s">
        <v>2265</v>
      </c>
      <c r="AJ34" s="295" t="s">
        <v>2265</v>
      </c>
      <c r="AK34" s="295" t="s">
        <v>2265</v>
      </c>
      <c r="AL34" s="295" t="s">
        <v>2265</v>
      </c>
      <c r="AM34" s="295" t="s">
        <v>2265</v>
      </c>
      <c r="AN34" s="295" t="s">
        <v>2265</v>
      </c>
      <c r="AO34" s="295" t="s">
        <v>2265</v>
      </c>
      <c r="AP34" s="295" t="s">
        <v>2265</v>
      </c>
      <c r="AQ34" s="295" t="s">
        <v>2265</v>
      </c>
      <c r="AR34" s="295" t="s">
        <v>2265</v>
      </c>
      <c r="AS34" s="295" t="s">
        <v>2265</v>
      </c>
      <c r="AT34" s="295" t="s">
        <v>2265</v>
      </c>
      <c r="AU34" s="295" t="s">
        <v>2265</v>
      </c>
      <c r="AV34" s="295" t="s">
        <v>2265</v>
      </c>
      <c r="AW34" s="295" t="s">
        <v>2265</v>
      </c>
      <c r="AX34" s="295" t="s">
        <v>2265</v>
      </c>
      <c r="AY34" s="295" t="s">
        <v>2265</v>
      </c>
      <c r="AZ34" s="295" t="s">
        <v>2265</v>
      </c>
      <c r="BA34" s="295" t="s">
        <v>2265</v>
      </c>
      <c r="BB34" s="295" t="s">
        <v>2265</v>
      </c>
      <c r="BC34" s="295" t="s">
        <v>2265</v>
      </c>
      <c r="BD34" s="295" t="s">
        <v>2265</v>
      </c>
      <c r="BE34" s="295" t="s">
        <v>2265</v>
      </c>
      <c r="BF34" s="295" t="s">
        <v>2265</v>
      </c>
      <c r="BG34" s="295" t="s">
        <v>2265</v>
      </c>
      <c r="BH34" s="295" t="s">
        <v>2265</v>
      </c>
      <c r="BI34" s="295" t="s">
        <v>2265</v>
      </c>
      <c r="BJ34" s="295" t="s">
        <v>2265</v>
      </c>
      <c r="BK34" s="295" t="s">
        <v>2265</v>
      </c>
      <c r="BL34" s="295" t="s">
        <v>2265</v>
      </c>
      <c r="BM34" s="295" t="s">
        <v>2265</v>
      </c>
      <c r="BN34" s="295" t="s">
        <v>2265</v>
      </c>
      <c r="BO34" s="295" t="s">
        <v>2265</v>
      </c>
      <c r="BP34" s="295" t="s">
        <v>2265</v>
      </c>
      <c r="BQ34" s="295" t="s">
        <v>2265</v>
      </c>
      <c r="BR34" s="295" t="s">
        <v>2265</v>
      </c>
      <c r="BS34" s="295" t="s">
        <v>2265</v>
      </c>
      <c r="BT34" s="295" t="s">
        <v>2265</v>
      </c>
      <c r="BU34" s="295" t="s">
        <v>2265</v>
      </c>
      <c r="BV34" s="295" t="s">
        <v>2265</v>
      </c>
      <c r="BW34" s="295" t="s">
        <v>2265</v>
      </c>
      <c r="BX34" s="295" t="s">
        <v>2265</v>
      </c>
      <c r="BY34" s="295" t="s">
        <v>2265</v>
      </c>
      <c r="BZ34" s="295" t="s">
        <v>2265</v>
      </c>
      <c r="CA34" s="295" t="s">
        <v>2265</v>
      </c>
      <c r="CB34" s="295" t="s">
        <v>2265</v>
      </c>
      <c r="CC34" s="295" t="s">
        <v>2265</v>
      </c>
      <c r="CD34" s="295" t="s">
        <v>2265</v>
      </c>
      <c r="CE34" s="295" t="s">
        <v>2265</v>
      </c>
      <c r="CF34" s="295" t="s">
        <v>2265</v>
      </c>
      <c r="CG34" s="295" t="s">
        <v>2265</v>
      </c>
      <c r="CH34" s="295" t="s">
        <v>2265</v>
      </c>
      <c r="CI34" s="295" t="s">
        <v>2265</v>
      </c>
      <c r="CJ34" s="295" t="s">
        <v>2265</v>
      </c>
      <c r="CK34" s="295" t="s">
        <v>2265</v>
      </c>
      <c r="CL34" s="295" t="s">
        <v>2265</v>
      </c>
      <c r="CM34" s="295" t="s">
        <v>2265</v>
      </c>
      <c r="CN34" s="295" t="s">
        <v>2265</v>
      </c>
      <c r="CO34" s="295" t="s">
        <v>2265</v>
      </c>
      <c r="CP34" s="295" t="s">
        <v>2265</v>
      </c>
      <c r="CQ34" s="295" t="s">
        <v>2265</v>
      </c>
      <c r="CR34" s="295" t="s">
        <v>2265</v>
      </c>
      <c r="CS34" s="295" t="s">
        <v>2265</v>
      </c>
      <c r="CT34" s="295" t="s">
        <v>2265</v>
      </c>
      <c r="CU34" s="295" t="s">
        <v>2265</v>
      </c>
      <c r="CV34" s="295" t="s">
        <v>2265</v>
      </c>
      <c r="CW34" s="295" t="s">
        <v>2265</v>
      </c>
      <c r="CX34" s="295" t="s">
        <v>2265</v>
      </c>
      <c r="CY34" s="295" t="s">
        <v>2265</v>
      </c>
      <c r="CZ34" s="295" t="s">
        <v>2265</v>
      </c>
      <c r="DA34" s="295" t="s">
        <v>2265</v>
      </c>
      <c r="DB34" s="295" t="s">
        <v>2265</v>
      </c>
      <c r="DC34" s="295" t="s">
        <v>2265</v>
      </c>
      <c r="DD34" s="295" t="s">
        <v>2265</v>
      </c>
      <c r="DE34" s="295" t="s">
        <v>2265</v>
      </c>
      <c r="DF34" s="295" t="s">
        <v>2265</v>
      </c>
      <c r="DG34" s="295" t="s">
        <v>2265</v>
      </c>
      <c r="DH34" s="295" t="s">
        <v>2265</v>
      </c>
      <c r="DI34" s="295" t="s">
        <v>2265</v>
      </c>
      <c r="DJ34" s="295" t="s">
        <v>2265</v>
      </c>
      <c r="DK34" s="295" t="s">
        <v>2265</v>
      </c>
      <c r="DL34" s="295" t="s">
        <v>2265</v>
      </c>
      <c r="DM34" s="295" t="s">
        <v>2265</v>
      </c>
      <c r="DN34" s="295" t="s">
        <v>2265</v>
      </c>
      <c r="DO34" s="295" t="s">
        <v>2265</v>
      </c>
      <c r="DP34" s="295" t="s">
        <v>2265</v>
      </c>
      <c r="DQ34" s="295" t="s">
        <v>2265</v>
      </c>
      <c r="DR34" s="295" t="s">
        <v>2265</v>
      </c>
      <c r="DS34" s="295" t="s">
        <v>2265</v>
      </c>
      <c r="DT34" s="295" t="s">
        <v>2265</v>
      </c>
      <c r="DU34" s="295" t="s">
        <v>2265</v>
      </c>
      <c r="DV34" s="295" t="s">
        <v>2265</v>
      </c>
      <c r="DW34" s="295" t="s">
        <v>2265</v>
      </c>
      <c r="DX34" s="295" t="s">
        <v>2265</v>
      </c>
      <c r="DY34" s="295" t="s">
        <v>2265</v>
      </c>
      <c r="DZ34" s="295" t="s">
        <v>2265</v>
      </c>
      <c r="EA34" s="295" t="s">
        <v>2265</v>
      </c>
      <c r="EB34" s="295" t="s">
        <v>2265</v>
      </c>
      <c r="EC34" s="295" t="s">
        <v>2265</v>
      </c>
      <c r="ED34" s="295" t="s">
        <v>2265</v>
      </c>
      <c r="EE34" s="295" t="s">
        <v>2265</v>
      </c>
      <c r="EF34" s="295" t="s">
        <v>2265</v>
      </c>
      <c r="EG34" s="295" t="s">
        <v>2265</v>
      </c>
      <c r="EH34" s="295" t="s">
        <v>2265</v>
      </c>
      <c r="EI34" s="295" t="s">
        <v>2265</v>
      </c>
      <c r="EJ34" s="295" t="s">
        <v>2265</v>
      </c>
      <c r="EK34" s="295" t="s">
        <v>2265</v>
      </c>
      <c r="EL34" s="295" t="s">
        <v>2265</v>
      </c>
      <c r="EM34" s="295" t="s">
        <v>2265</v>
      </c>
      <c r="EN34" s="295" t="s">
        <v>2265</v>
      </c>
      <c r="EO34" s="295" t="s">
        <v>2265</v>
      </c>
      <c r="EP34" s="295" t="s">
        <v>2265</v>
      </c>
      <c r="EQ34" s="295" t="s">
        <v>2265</v>
      </c>
      <c r="ER34" s="295" t="s">
        <v>2265</v>
      </c>
      <c r="ES34" s="295" t="s">
        <v>2265</v>
      </c>
      <c r="ET34" s="295" t="s">
        <v>2265</v>
      </c>
      <c r="EU34" s="295" t="s">
        <v>2265</v>
      </c>
      <c r="EV34" s="295" t="s">
        <v>2265</v>
      </c>
      <c r="EW34" s="295" t="s">
        <v>2265</v>
      </c>
      <c r="EX34" s="295" t="s">
        <v>2265</v>
      </c>
      <c r="EY34" s="295" t="s">
        <v>2265</v>
      </c>
      <c r="EZ34" s="295" t="s">
        <v>2265</v>
      </c>
      <c r="FA34" s="295" t="s">
        <v>2265</v>
      </c>
      <c r="FB34" s="295" t="s">
        <v>2265</v>
      </c>
      <c r="FC34" s="295" t="s">
        <v>2265</v>
      </c>
      <c r="FD34" s="295" t="s">
        <v>2265</v>
      </c>
      <c r="FE34" s="295" t="s">
        <v>2265</v>
      </c>
      <c r="FF34" s="295" t="s">
        <v>2265</v>
      </c>
      <c r="FG34" s="295" t="s">
        <v>2265</v>
      </c>
      <c r="FH34" s="295" t="s">
        <v>2265</v>
      </c>
      <c r="FI34" s="295" t="s">
        <v>2265</v>
      </c>
      <c r="FJ34" s="295" t="s">
        <v>2265</v>
      </c>
      <c r="FK34" s="295" t="s">
        <v>2265</v>
      </c>
      <c r="FL34" s="295" t="s">
        <v>2265</v>
      </c>
      <c r="FM34" s="295" t="s">
        <v>2265</v>
      </c>
      <c r="FN34" s="295" t="s">
        <v>2265</v>
      </c>
      <c r="FO34" s="295" t="s">
        <v>2265</v>
      </c>
      <c r="FP34" s="295" t="s">
        <v>2265</v>
      </c>
      <c r="FQ34" s="295">
        <v>1.0</v>
      </c>
      <c r="FR34" s="295" t="s">
        <v>2265</v>
      </c>
      <c r="FS34" s="295" t="s">
        <v>2265</v>
      </c>
      <c r="FT34" s="295" t="s">
        <v>2265</v>
      </c>
      <c r="FU34" s="295" t="s">
        <v>2265</v>
      </c>
      <c r="FV34" s="295" t="s">
        <v>2265</v>
      </c>
      <c r="FW34" s="295" t="s">
        <v>2265</v>
      </c>
    </row>
    <row r="35">
      <c r="A35" s="297" t="s">
        <v>716</v>
      </c>
      <c r="B35" s="295" t="s">
        <v>2261</v>
      </c>
      <c r="C35" s="295">
        <v>3.0</v>
      </c>
      <c r="D35" s="295" t="s">
        <v>2262</v>
      </c>
      <c r="E35" s="295" t="s">
        <v>2310</v>
      </c>
      <c r="F35" s="295" t="s">
        <v>2264</v>
      </c>
      <c r="G35" s="295" t="s">
        <v>2265</v>
      </c>
      <c r="H35" s="295">
        <v>-30.0</v>
      </c>
      <c r="I35" s="295">
        <v>3.2</v>
      </c>
      <c r="J35" s="295">
        <v>5.0</v>
      </c>
      <c r="K35" s="295" t="s">
        <v>2265</v>
      </c>
      <c r="L35" s="295" t="s">
        <v>2265</v>
      </c>
      <c r="M35" s="295" t="s">
        <v>2265</v>
      </c>
      <c r="N35" s="295">
        <v>50.0</v>
      </c>
      <c r="O35" s="295">
        <v>1.0</v>
      </c>
      <c r="P35" s="295">
        <v>1.0</v>
      </c>
      <c r="Q35" s="295">
        <v>0.0</v>
      </c>
      <c r="R35" s="295" t="s">
        <v>2265</v>
      </c>
      <c r="S35" s="295" t="s">
        <v>2265</v>
      </c>
      <c r="T35" s="295" t="s">
        <v>2265</v>
      </c>
      <c r="U35" s="295" t="s">
        <v>2265</v>
      </c>
      <c r="V35" s="295" t="s">
        <v>2265</v>
      </c>
      <c r="W35" s="295" t="s">
        <v>2265</v>
      </c>
      <c r="X35" s="295" t="s">
        <v>2265</v>
      </c>
      <c r="Y35" s="295" t="s">
        <v>2265</v>
      </c>
      <c r="Z35" s="295" t="s">
        <v>2265</v>
      </c>
      <c r="AA35" s="295" t="s">
        <v>2265</v>
      </c>
      <c r="AB35" s="295" t="s">
        <v>2265</v>
      </c>
      <c r="AC35" s="295" t="s">
        <v>2265</v>
      </c>
      <c r="AD35" s="295" t="s">
        <v>2265</v>
      </c>
      <c r="AE35" s="295" t="s">
        <v>2265</v>
      </c>
      <c r="AF35" s="295" t="s">
        <v>2265</v>
      </c>
      <c r="AG35" s="295" t="s">
        <v>2265</v>
      </c>
      <c r="AH35" s="295" t="s">
        <v>2265</v>
      </c>
      <c r="AI35" s="295" t="s">
        <v>2265</v>
      </c>
      <c r="AJ35" s="295" t="s">
        <v>2265</v>
      </c>
      <c r="AK35" s="295" t="s">
        <v>2265</v>
      </c>
      <c r="AL35" s="295" t="s">
        <v>2265</v>
      </c>
      <c r="AM35" s="295" t="s">
        <v>2265</v>
      </c>
      <c r="AN35" s="295" t="s">
        <v>2265</v>
      </c>
      <c r="AO35" s="295" t="s">
        <v>2265</v>
      </c>
      <c r="AP35" s="295" t="s">
        <v>2265</v>
      </c>
      <c r="AQ35" s="295" t="s">
        <v>2265</v>
      </c>
      <c r="AR35" s="295" t="s">
        <v>2265</v>
      </c>
      <c r="AS35" s="295" t="s">
        <v>2265</v>
      </c>
      <c r="AT35" s="295" t="s">
        <v>2265</v>
      </c>
      <c r="AU35" s="295" t="s">
        <v>2265</v>
      </c>
      <c r="AV35" s="295" t="s">
        <v>2265</v>
      </c>
      <c r="AW35" s="295" t="s">
        <v>2265</v>
      </c>
      <c r="AX35" s="295" t="s">
        <v>2265</v>
      </c>
      <c r="AY35" s="295" t="s">
        <v>2265</v>
      </c>
      <c r="AZ35" s="295" t="s">
        <v>2265</v>
      </c>
      <c r="BA35" s="295" t="s">
        <v>2265</v>
      </c>
      <c r="BB35" s="295" t="s">
        <v>2265</v>
      </c>
      <c r="BC35" s="295" t="s">
        <v>2265</v>
      </c>
      <c r="BD35" s="295" t="s">
        <v>2265</v>
      </c>
      <c r="BE35" s="295" t="s">
        <v>2265</v>
      </c>
      <c r="BF35" s="295" t="s">
        <v>2265</v>
      </c>
      <c r="BG35" s="295" t="s">
        <v>2265</v>
      </c>
      <c r="BH35" s="295" t="s">
        <v>2265</v>
      </c>
      <c r="BI35" s="295" t="s">
        <v>2265</v>
      </c>
      <c r="BJ35" s="295" t="s">
        <v>2265</v>
      </c>
      <c r="BK35" s="295" t="s">
        <v>2265</v>
      </c>
      <c r="BL35" s="295" t="s">
        <v>2265</v>
      </c>
      <c r="BM35" s="295" t="s">
        <v>2265</v>
      </c>
      <c r="BN35" s="295" t="s">
        <v>2265</v>
      </c>
      <c r="BO35" s="295" t="s">
        <v>2265</v>
      </c>
      <c r="BP35" s="295" t="s">
        <v>2265</v>
      </c>
      <c r="BQ35" s="295" t="s">
        <v>2265</v>
      </c>
      <c r="BR35" s="295" t="s">
        <v>2265</v>
      </c>
      <c r="BS35" s="295" t="s">
        <v>2265</v>
      </c>
      <c r="BT35" s="295">
        <v>3.0</v>
      </c>
      <c r="BU35" s="295" t="s">
        <v>2265</v>
      </c>
      <c r="BV35" s="295" t="s">
        <v>2265</v>
      </c>
      <c r="BW35" s="295" t="s">
        <v>2265</v>
      </c>
      <c r="BX35" s="295" t="s">
        <v>2265</v>
      </c>
      <c r="BY35" s="295" t="s">
        <v>2265</v>
      </c>
      <c r="BZ35" s="295" t="s">
        <v>2265</v>
      </c>
      <c r="CA35" s="295" t="s">
        <v>2265</v>
      </c>
      <c r="CB35" s="295">
        <v>16.0</v>
      </c>
      <c r="CC35" s="295" t="s">
        <v>2265</v>
      </c>
      <c r="CD35" s="295" t="s">
        <v>2265</v>
      </c>
      <c r="CE35" s="295" t="s">
        <v>2265</v>
      </c>
      <c r="CF35" s="295" t="s">
        <v>2265</v>
      </c>
      <c r="CG35" s="295" t="s">
        <v>2265</v>
      </c>
      <c r="CH35" s="295" t="s">
        <v>2265</v>
      </c>
      <c r="CI35" s="295" t="s">
        <v>2265</v>
      </c>
      <c r="CJ35" s="295" t="s">
        <v>2265</v>
      </c>
      <c r="CK35" s="295" t="s">
        <v>2265</v>
      </c>
      <c r="CL35" s="295" t="s">
        <v>2265</v>
      </c>
      <c r="CM35" s="295" t="s">
        <v>2265</v>
      </c>
      <c r="CN35" s="295" t="s">
        <v>2265</v>
      </c>
      <c r="CO35" s="295" t="s">
        <v>2265</v>
      </c>
      <c r="CP35" s="295" t="s">
        <v>2265</v>
      </c>
      <c r="CQ35" s="295" t="s">
        <v>2265</v>
      </c>
      <c r="CR35" s="295" t="s">
        <v>2265</v>
      </c>
      <c r="CS35" s="295" t="s">
        <v>2265</v>
      </c>
      <c r="CT35" s="295" t="s">
        <v>2265</v>
      </c>
      <c r="CU35" s="295" t="s">
        <v>2265</v>
      </c>
      <c r="CV35" s="295" t="s">
        <v>2265</v>
      </c>
      <c r="CW35" s="295" t="s">
        <v>2265</v>
      </c>
      <c r="CX35" s="295" t="s">
        <v>2265</v>
      </c>
      <c r="CY35" s="295" t="s">
        <v>2265</v>
      </c>
      <c r="CZ35" s="295" t="s">
        <v>2265</v>
      </c>
      <c r="DA35" s="295" t="s">
        <v>2265</v>
      </c>
      <c r="DB35" s="295" t="s">
        <v>2265</v>
      </c>
      <c r="DC35" s="295" t="s">
        <v>2265</v>
      </c>
      <c r="DD35" s="295" t="s">
        <v>2265</v>
      </c>
      <c r="DE35" s="295" t="s">
        <v>2265</v>
      </c>
      <c r="DF35" s="295" t="s">
        <v>2265</v>
      </c>
      <c r="DG35" s="295" t="s">
        <v>2265</v>
      </c>
      <c r="DH35" s="295" t="s">
        <v>2265</v>
      </c>
      <c r="DI35" s="295">
        <v>1.0</v>
      </c>
      <c r="DJ35" s="295" t="s">
        <v>2265</v>
      </c>
      <c r="DK35" s="295" t="s">
        <v>2265</v>
      </c>
      <c r="DL35" s="295" t="s">
        <v>2265</v>
      </c>
      <c r="DM35" s="295" t="s">
        <v>2265</v>
      </c>
      <c r="DN35" s="295" t="s">
        <v>2265</v>
      </c>
      <c r="DO35" s="295" t="s">
        <v>2265</v>
      </c>
      <c r="DP35" s="295" t="s">
        <v>2265</v>
      </c>
      <c r="DQ35" s="295" t="s">
        <v>2265</v>
      </c>
      <c r="DR35" s="295" t="s">
        <v>2265</v>
      </c>
      <c r="DS35" s="295" t="s">
        <v>2265</v>
      </c>
      <c r="DT35" s="295" t="s">
        <v>2265</v>
      </c>
      <c r="DU35" s="295" t="s">
        <v>2265</v>
      </c>
      <c r="DV35" s="295" t="s">
        <v>2265</v>
      </c>
      <c r="DW35" s="295" t="s">
        <v>2265</v>
      </c>
      <c r="DX35" s="295" t="s">
        <v>2265</v>
      </c>
      <c r="DY35" s="295" t="s">
        <v>2265</v>
      </c>
      <c r="DZ35" s="295" t="s">
        <v>2265</v>
      </c>
      <c r="EA35" s="295" t="s">
        <v>2265</v>
      </c>
      <c r="EB35" s="295" t="s">
        <v>2265</v>
      </c>
      <c r="EC35" s="295" t="s">
        <v>2265</v>
      </c>
      <c r="ED35" s="295" t="s">
        <v>2265</v>
      </c>
      <c r="EE35" s="295" t="s">
        <v>2265</v>
      </c>
      <c r="EF35" s="295" t="s">
        <v>2265</v>
      </c>
      <c r="EG35" s="295" t="s">
        <v>2265</v>
      </c>
      <c r="EH35" s="295" t="s">
        <v>2265</v>
      </c>
      <c r="EI35" s="295" t="s">
        <v>2265</v>
      </c>
      <c r="EJ35" s="295" t="s">
        <v>2265</v>
      </c>
      <c r="EK35" s="295" t="s">
        <v>2265</v>
      </c>
      <c r="EL35" s="295" t="s">
        <v>2265</v>
      </c>
      <c r="EM35" s="295" t="s">
        <v>2265</v>
      </c>
      <c r="EN35" s="295" t="s">
        <v>2265</v>
      </c>
      <c r="EO35" s="295" t="s">
        <v>2265</v>
      </c>
      <c r="EP35" s="295" t="s">
        <v>2265</v>
      </c>
      <c r="EQ35" s="295" t="s">
        <v>2265</v>
      </c>
      <c r="ER35" s="295" t="s">
        <v>2265</v>
      </c>
      <c r="ES35" s="295" t="s">
        <v>2265</v>
      </c>
      <c r="ET35" s="295" t="s">
        <v>2265</v>
      </c>
      <c r="EU35" s="295" t="s">
        <v>2265</v>
      </c>
      <c r="EV35" s="295" t="s">
        <v>2265</v>
      </c>
      <c r="EW35" s="295" t="s">
        <v>2265</v>
      </c>
      <c r="EX35" s="295" t="s">
        <v>2265</v>
      </c>
      <c r="EY35" s="295" t="s">
        <v>2265</v>
      </c>
      <c r="EZ35" s="295" t="s">
        <v>2265</v>
      </c>
      <c r="FA35" s="295" t="s">
        <v>2265</v>
      </c>
      <c r="FB35" s="295" t="s">
        <v>2265</v>
      </c>
      <c r="FC35" s="295" t="s">
        <v>2265</v>
      </c>
      <c r="FD35" s="295" t="s">
        <v>2265</v>
      </c>
      <c r="FE35" s="295" t="s">
        <v>2265</v>
      </c>
      <c r="FF35" s="295">
        <v>10.0</v>
      </c>
      <c r="FG35" s="295" t="s">
        <v>2265</v>
      </c>
      <c r="FH35" s="295" t="s">
        <v>2265</v>
      </c>
      <c r="FI35" s="295" t="s">
        <v>2265</v>
      </c>
      <c r="FJ35" s="295">
        <v>1.0</v>
      </c>
      <c r="FK35" s="295" t="s">
        <v>2265</v>
      </c>
      <c r="FL35" s="295" t="s">
        <v>2265</v>
      </c>
      <c r="FM35" s="295" t="s">
        <v>2265</v>
      </c>
      <c r="FN35" s="295" t="s">
        <v>2265</v>
      </c>
      <c r="FO35" s="295" t="s">
        <v>2265</v>
      </c>
      <c r="FP35" s="295" t="s">
        <v>2265</v>
      </c>
      <c r="FQ35" s="295" t="s">
        <v>2265</v>
      </c>
      <c r="FR35" s="295" t="s">
        <v>2265</v>
      </c>
      <c r="FS35" s="295" t="s">
        <v>2265</v>
      </c>
      <c r="FT35" s="295" t="s">
        <v>2265</v>
      </c>
      <c r="FU35" s="295" t="s">
        <v>2265</v>
      </c>
      <c r="FV35" s="295" t="s">
        <v>2265</v>
      </c>
      <c r="FW35" s="295" t="s">
        <v>2265</v>
      </c>
    </row>
    <row r="36">
      <c r="A36" s="297" t="s">
        <v>721</v>
      </c>
      <c r="B36" s="295" t="s">
        <v>2261</v>
      </c>
      <c r="C36" s="295">
        <v>3.0</v>
      </c>
      <c r="D36" s="295" t="s">
        <v>2262</v>
      </c>
      <c r="E36" s="295" t="s">
        <v>2311</v>
      </c>
      <c r="F36" s="295" t="s">
        <v>2264</v>
      </c>
      <c r="G36" s="295">
        <v>1650.0</v>
      </c>
      <c r="H36" s="295">
        <v>-30.0</v>
      </c>
      <c r="I36" s="295">
        <v>2.9</v>
      </c>
      <c r="J36" s="295">
        <v>8.0</v>
      </c>
      <c r="K36" s="295">
        <v>1.0</v>
      </c>
      <c r="L36" s="295">
        <v>0.29</v>
      </c>
      <c r="M36" s="295" t="s">
        <v>2265</v>
      </c>
      <c r="N36" s="295">
        <v>67.0</v>
      </c>
      <c r="O36" s="295">
        <v>1.0</v>
      </c>
      <c r="P36" s="295">
        <v>2.0</v>
      </c>
      <c r="Q36" s="295">
        <v>0.0</v>
      </c>
      <c r="R36" s="295" t="s">
        <v>2265</v>
      </c>
      <c r="S36" s="295" t="s">
        <v>2265</v>
      </c>
      <c r="T36" s="295" t="s">
        <v>2265</v>
      </c>
      <c r="U36" s="295" t="s">
        <v>2265</v>
      </c>
      <c r="V36" s="295" t="s">
        <v>2265</v>
      </c>
      <c r="W36" s="295" t="s">
        <v>2265</v>
      </c>
      <c r="X36" s="295" t="s">
        <v>2265</v>
      </c>
      <c r="Y36" s="295" t="s">
        <v>2265</v>
      </c>
      <c r="Z36" s="295" t="s">
        <v>2265</v>
      </c>
      <c r="AA36" s="295">
        <v>2.0</v>
      </c>
      <c r="AB36" s="295" t="s">
        <v>2265</v>
      </c>
      <c r="AC36" s="295" t="s">
        <v>2265</v>
      </c>
      <c r="AD36" s="295" t="s">
        <v>2265</v>
      </c>
      <c r="AE36" s="295" t="s">
        <v>2265</v>
      </c>
      <c r="AF36" s="295" t="s">
        <v>2265</v>
      </c>
      <c r="AG36" s="295" t="s">
        <v>2265</v>
      </c>
      <c r="AH36" s="295" t="s">
        <v>2265</v>
      </c>
      <c r="AI36" s="295" t="s">
        <v>2265</v>
      </c>
      <c r="AJ36" s="295" t="s">
        <v>2265</v>
      </c>
      <c r="AK36" s="295" t="s">
        <v>2265</v>
      </c>
      <c r="AL36" s="295" t="s">
        <v>2265</v>
      </c>
      <c r="AM36" s="295" t="s">
        <v>2265</v>
      </c>
      <c r="AN36" s="295" t="s">
        <v>2265</v>
      </c>
      <c r="AO36" s="295" t="s">
        <v>2265</v>
      </c>
      <c r="AP36" s="295" t="s">
        <v>2265</v>
      </c>
      <c r="AQ36" s="295" t="s">
        <v>2265</v>
      </c>
      <c r="AR36" s="295" t="s">
        <v>2265</v>
      </c>
      <c r="AS36" s="295" t="s">
        <v>2265</v>
      </c>
      <c r="AT36" s="295" t="s">
        <v>2265</v>
      </c>
      <c r="AU36" s="295" t="s">
        <v>2265</v>
      </c>
      <c r="AV36" s="295" t="s">
        <v>2265</v>
      </c>
      <c r="AW36" s="295" t="s">
        <v>2265</v>
      </c>
      <c r="AX36" s="295" t="s">
        <v>2265</v>
      </c>
      <c r="AY36" s="295" t="s">
        <v>2265</v>
      </c>
      <c r="AZ36" s="295" t="s">
        <v>2265</v>
      </c>
      <c r="BA36" s="295" t="s">
        <v>2265</v>
      </c>
      <c r="BB36" s="295" t="s">
        <v>2265</v>
      </c>
      <c r="BC36" s="295" t="s">
        <v>2265</v>
      </c>
      <c r="BD36" s="295" t="s">
        <v>2265</v>
      </c>
      <c r="BE36" s="295" t="s">
        <v>2265</v>
      </c>
      <c r="BF36" s="295" t="s">
        <v>2265</v>
      </c>
      <c r="BG36" s="295" t="s">
        <v>2265</v>
      </c>
      <c r="BH36" s="295" t="s">
        <v>2265</v>
      </c>
      <c r="BI36" s="295" t="s">
        <v>2265</v>
      </c>
      <c r="BJ36" s="295" t="s">
        <v>2265</v>
      </c>
      <c r="BK36" s="295" t="s">
        <v>2265</v>
      </c>
      <c r="BL36" s="295" t="s">
        <v>2265</v>
      </c>
      <c r="BM36" s="295" t="s">
        <v>2265</v>
      </c>
      <c r="BN36" s="295" t="s">
        <v>2265</v>
      </c>
      <c r="BO36" s="295" t="s">
        <v>2265</v>
      </c>
      <c r="BP36" s="295" t="s">
        <v>2265</v>
      </c>
      <c r="BQ36" s="295" t="s">
        <v>2265</v>
      </c>
      <c r="BR36" s="295" t="s">
        <v>2265</v>
      </c>
      <c r="BS36" s="295" t="s">
        <v>2265</v>
      </c>
      <c r="BT36" s="295">
        <v>20.0</v>
      </c>
      <c r="BU36" s="295" t="s">
        <v>2265</v>
      </c>
      <c r="BV36" s="295" t="s">
        <v>2265</v>
      </c>
      <c r="BW36" s="295" t="s">
        <v>2265</v>
      </c>
      <c r="BX36" s="295" t="s">
        <v>2265</v>
      </c>
      <c r="BY36" s="295" t="s">
        <v>2265</v>
      </c>
      <c r="BZ36" s="295" t="s">
        <v>2265</v>
      </c>
      <c r="CA36" s="295" t="s">
        <v>2265</v>
      </c>
      <c r="CB36" s="295">
        <v>1.0</v>
      </c>
      <c r="CC36" s="295" t="s">
        <v>2265</v>
      </c>
      <c r="CD36" s="295" t="s">
        <v>2265</v>
      </c>
      <c r="CE36" s="295" t="s">
        <v>2265</v>
      </c>
      <c r="CF36" s="295" t="s">
        <v>2265</v>
      </c>
      <c r="CG36" s="295" t="s">
        <v>2265</v>
      </c>
      <c r="CH36" s="295" t="s">
        <v>2265</v>
      </c>
      <c r="CI36" s="295" t="s">
        <v>2265</v>
      </c>
      <c r="CJ36" s="295" t="s">
        <v>2265</v>
      </c>
      <c r="CK36" s="295" t="s">
        <v>2265</v>
      </c>
      <c r="CL36" s="295" t="s">
        <v>2265</v>
      </c>
      <c r="CM36" s="295" t="s">
        <v>2265</v>
      </c>
      <c r="CN36" s="295" t="s">
        <v>2265</v>
      </c>
      <c r="CO36" s="295" t="s">
        <v>2265</v>
      </c>
      <c r="CP36" s="295" t="s">
        <v>2265</v>
      </c>
      <c r="CQ36" s="295" t="s">
        <v>2265</v>
      </c>
      <c r="CR36" s="295" t="s">
        <v>2265</v>
      </c>
      <c r="CS36" s="295" t="s">
        <v>2265</v>
      </c>
      <c r="CT36" s="295" t="s">
        <v>2265</v>
      </c>
      <c r="CU36" s="295" t="s">
        <v>2265</v>
      </c>
      <c r="CV36" s="295" t="s">
        <v>2265</v>
      </c>
      <c r="CW36" s="295" t="s">
        <v>2265</v>
      </c>
      <c r="CX36" s="295" t="s">
        <v>2265</v>
      </c>
      <c r="CY36" s="295" t="s">
        <v>2265</v>
      </c>
      <c r="CZ36" s="295" t="s">
        <v>2265</v>
      </c>
      <c r="DA36" s="295" t="s">
        <v>2265</v>
      </c>
      <c r="DB36" s="295" t="s">
        <v>2265</v>
      </c>
      <c r="DC36" s="295" t="s">
        <v>2265</v>
      </c>
      <c r="DD36" s="295" t="s">
        <v>2265</v>
      </c>
      <c r="DE36" s="295" t="s">
        <v>2265</v>
      </c>
      <c r="DF36" s="295" t="s">
        <v>2265</v>
      </c>
      <c r="DG36" s="295" t="s">
        <v>2265</v>
      </c>
      <c r="DH36" s="295" t="s">
        <v>2265</v>
      </c>
      <c r="DI36" s="295" t="s">
        <v>2265</v>
      </c>
      <c r="DJ36" s="295" t="s">
        <v>2265</v>
      </c>
      <c r="DK36" s="295" t="s">
        <v>2265</v>
      </c>
      <c r="DL36" s="295" t="s">
        <v>2265</v>
      </c>
      <c r="DM36" s="295" t="s">
        <v>2265</v>
      </c>
      <c r="DN36" s="295" t="s">
        <v>2265</v>
      </c>
      <c r="DO36" s="295" t="s">
        <v>2265</v>
      </c>
      <c r="DP36" s="295" t="s">
        <v>2265</v>
      </c>
      <c r="DQ36" s="295" t="s">
        <v>2265</v>
      </c>
      <c r="DR36" s="295" t="s">
        <v>2265</v>
      </c>
      <c r="DS36" s="295" t="s">
        <v>2265</v>
      </c>
      <c r="DT36" s="295" t="s">
        <v>2265</v>
      </c>
      <c r="DU36" s="295" t="s">
        <v>2265</v>
      </c>
      <c r="DV36" s="295" t="s">
        <v>2265</v>
      </c>
      <c r="DW36" s="295" t="s">
        <v>2265</v>
      </c>
      <c r="DX36" s="295" t="s">
        <v>2265</v>
      </c>
      <c r="DY36" s="295" t="s">
        <v>2265</v>
      </c>
      <c r="DZ36" s="295" t="s">
        <v>2265</v>
      </c>
      <c r="EA36" s="295" t="s">
        <v>2265</v>
      </c>
      <c r="EB36" s="295" t="s">
        <v>2265</v>
      </c>
      <c r="EC36" s="295" t="s">
        <v>2265</v>
      </c>
      <c r="ED36" s="295" t="s">
        <v>2265</v>
      </c>
      <c r="EE36" s="295" t="s">
        <v>2265</v>
      </c>
      <c r="EF36" s="295" t="s">
        <v>2265</v>
      </c>
      <c r="EG36" s="295" t="s">
        <v>2265</v>
      </c>
      <c r="EH36" s="295" t="s">
        <v>2265</v>
      </c>
      <c r="EI36" s="295" t="s">
        <v>2265</v>
      </c>
      <c r="EJ36" s="295" t="s">
        <v>2265</v>
      </c>
      <c r="EK36" s="295" t="s">
        <v>2265</v>
      </c>
      <c r="EL36" s="295" t="s">
        <v>2265</v>
      </c>
      <c r="EM36" s="295" t="s">
        <v>2265</v>
      </c>
      <c r="EN36" s="295" t="s">
        <v>2265</v>
      </c>
      <c r="EO36" s="295" t="s">
        <v>2265</v>
      </c>
      <c r="EP36" s="295" t="s">
        <v>2265</v>
      </c>
      <c r="EQ36" s="295" t="s">
        <v>2265</v>
      </c>
      <c r="ER36" s="295" t="s">
        <v>2265</v>
      </c>
      <c r="ES36" s="295">
        <v>11.0</v>
      </c>
      <c r="ET36" s="295" t="s">
        <v>2265</v>
      </c>
      <c r="EU36" s="295" t="s">
        <v>2265</v>
      </c>
      <c r="EV36" s="295" t="s">
        <v>2265</v>
      </c>
      <c r="EW36" s="295" t="s">
        <v>2265</v>
      </c>
      <c r="EX36" s="295" t="s">
        <v>2265</v>
      </c>
      <c r="EY36" s="295" t="s">
        <v>2265</v>
      </c>
      <c r="EZ36" s="295" t="s">
        <v>2265</v>
      </c>
      <c r="FA36" s="295" t="s">
        <v>2265</v>
      </c>
      <c r="FB36" s="295" t="s">
        <v>2265</v>
      </c>
      <c r="FC36" s="295" t="s">
        <v>2265</v>
      </c>
      <c r="FD36" s="295" t="s">
        <v>2265</v>
      </c>
      <c r="FE36" s="295" t="s">
        <v>2265</v>
      </c>
      <c r="FF36" s="295" t="s">
        <v>2265</v>
      </c>
      <c r="FG36" s="295">
        <v>11.0</v>
      </c>
      <c r="FH36" s="295">
        <v>9.0</v>
      </c>
      <c r="FI36" s="295" t="s">
        <v>2265</v>
      </c>
      <c r="FJ36" s="295" t="s">
        <v>2265</v>
      </c>
      <c r="FK36" s="295" t="s">
        <v>2265</v>
      </c>
      <c r="FL36" s="295">
        <v>14.0</v>
      </c>
      <c r="FM36" s="295" t="s">
        <v>2265</v>
      </c>
      <c r="FN36" s="295" t="s">
        <v>2265</v>
      </c>
      <c r="FO36" s="295" t="s">
        <v>2265</v>
      </c>
      <c r="FP36" s="295" t="s">
        <v>2265</v>
      </c>
      <c r="FQ36" s="295">
        <v>590.0</v>
      </c>
      <c r="FR36" s="295" t="s">
        <v>2265</v>
      </c>
      <c r="FS36" s="295" t="s">
        <v>2265</v>
      </c>
      <c r="FT36" s="295" t="s">
        <v>2265</v>
      </c>
      <c r="FU36" s="295" t="s">
        <v>2265</v>
      </c>
      <c r="FV36" s="295" t="s">
        <v>2265</v>
      </c>
      <c r="FW36" s="295" t="s">
        <v>2265</v>
      </c>
    </row>
    <row r="37">
      <c r="A37" s="297" t="s">
        <v>682</v>
      </c>
      <c r="B37" s="295" t="s">
        <v>2261</v>
      </c>
      <c r="C37" s="295">
        <v>2.0</v>
      </c>
      <c r="D37" s="295" t="s">
        <v>2312</v>
      </c>
      <c r="E37" s="295" t="s">
        <v>2313</v>
      </c>
      <c r="F37" s="295" t="s">
        <v>2264</v>
      </c>
      <c r="G37" s="295">
        <v>1650.0</v>
      </c>
      <c r="H37" s="295">
        <v>-31.0</v>
      </c>
      <c r="I37" s="295">
        <v>3.1</v>
      </c>
      <c r="J37" s="295">
        <v>4.0</v>
      </c>
      <c r="K37" s="295" t="s">
        <v>2265</v>
      </c>
      <c r="L37" s="295" t="s">
        <v>2265</v>
      </c>
      <c r="M37" s="295">
        <v>91.64</v>
      </c>
      <c r="N37" s="295">
        <v>0.0</v>
      </c>
      <c r="O37" s="295">
        <v>4.0</v>
      </c>
      <c r="P37" s="295">
        <v>0.0</v>
      </c>
      <c r="Q37" s="295">
        <v>0.0</v>
      </c>
      <c r="R37" s="295" t="s">
        <v>2265</v>
      </c>
      <c r="S37" s="295" t="s">
        <v>2265</v>
      </c>
      <c r="T37" s="295" t="s">
        <v>2265</v>
      </c>
      <c r="U37" s="295" t="s">
        <v>2265</v>
      </c>
      <c r="V37" s="295" t="s">
        <v>2265</v>
      </c>
      <c r="W37" s="295" t="s">
        <v>2265</v>
      </c>
      <c r="X37" s="295" t="s">
        <v>2265</v>
      </c>
      <c r="Y37" s="295" t="s">
        <v>2265</v>
      </c>
      <c r="Z37" s="295" t="s">
        <v>2265</v>
      </c>
      <c r="AA37" s="295" t="s">
        <v>2265</v>
      </c>
      <c r="AB37" s="295" t="s">
        <v>2265</v>
      </c>
      <c r="AC37" s="295" t="s">
        <v>2265</v>
      </c>
      <c r="AD37" s="295" t="s">
        <v>2265</v>
      </c>
      <c r="AE37" s="295" t="s">
        <v>2265</v>
      </c>
      <c r="AF37" s="295" t="s">
        <v>2265</v>
      </c>
      <c r="AG37" s="295" t="s">
        <v>2265</v>
      </c>
      <c r="AH37" s="295" t="s">
        <v>2265</v>
      </c>
      <c r="AI37" s="295" t="s">
        <v>2265</v>
      </c>
      <c r="AJ37" s="295" t="s">
        <v>2265</v>
      </c>
      <c r="AK37" s="295" t="s">
        <v>2265</v>
      </c>
      <c r="AL37" s="295" t="s">
        <v>2265</v>
      </c>
      <c r="AM37" s="295" t="s">
        <v>2265</v>
      </c>
      <c r="AN37" s="295" t="s">
        <v>2265</v>
      </c>
      <c r="AO37" s="295" t="s">
        <v>2265</v>
      </c>
      <c r="AP37" s="295" t="s">
        <v>2265</v>
      </c>
      <c r="AQ37" s="295" t="s">
        <v>2265</v>
      </c>
      <c r="AR37" s="295" t="s">
        <v>2265</v>
      </c>
      <c r="AS37" s="295" t="s">
        <v>2265</v>
      </c>
      <c r="AT37" s="295" t="s">
        <v>2265</v>
      </c>
      <c r="AU37" s="295" t="s">
        <v>2265</v>
      </c>
      <c r="AV37" s="295" t="s">
        <v>2265</v>
      </c>
      <c r="AW37" s="295" t="s">
        <v>2265</v>
      </c>
      <c r="AX37" s="295" t="s">
        <v>2265</v>
      </c>
      <c r="AY37" s="295" t="s">
        <v>2265</v>
      </c>
      <c r="AZ37" s="295" t="s">
        <v>2265</v>
      </c>
      <c r="BA37" s="295" t="s">
        <v>2265</v>
      </c>
      <c r="BB37" s="295" t="s">
        <v>2265</v>
      </c>
      <c r="BC37" s="295" t="s">
        <v>2265</v>
      </c>
      <c r="BD37" s="295" t="s">
        <v>2265</v>
      </c>
      <c r="BE37" s="295" t="s">
        <v>2265</v>
      </c>
      <c r="BF37" s="295" t="s">
        <v>2265</v>
      </c>
      <c r="BG37" s="295" t="s">
        <v>2265</v>
      </c>
      <c r="BH37" s="295" t="s">
        <v>2265</v>
      </c>
      <c r="BI37" s="295" t="s">
        <v>2265</v>
      </c>
      <c r="BJ37" s="295" t="s">
        <v>2265</v>
      </c>
      <c r="BK37" s="295" t="s">
        <v>2265</v>
      </c>
      <c r="BL37" s="295" t="s">
        <v>2265</v>
      </c>
      <c r="BM37" s="295" t="s">
        <v>2265</v>
      </c>
      <c r="BN37" s="295" t="s">
        <v>2265</v>
      </c>
      <c r="BO37" s="295" t="s">
        <v>2265</v>
      </c>
      <c r="BP37" s="295" t="s">
        <v>2265</v>
      </c>
      <c r="BQ37" s="295" t="s">
        <v>2265</v>
      </c>
      <c r="BR37" s="295" t="s">
        <v>2265</v>
      </c>
      <c r="BS37" s="295" t="s">
        <v>2265</v>
      </c>
      <c r="BT37" s="295" t="s">
        <v>2265</v>
      </c>
      <c r="BU37" s="295" t="s">
        <v>2265</v>
      </c>
      <c r="BV37" s="295" t="s">
        <v>2265</v>
      </c>
      <c r="BW37" s="295" t="s">
        <v>2265</v>
      </c>
      <c r="BX37" s="295" t="s">
        <v>2265</v>
      </c>
      <c r="BY37" s="295" t="s">
        <v>2265</v>
      </c>
      <c r="BZ37" s="295" t="s">
        <v>2265</v>
      </c>
      <c r="CA37" s="295" t="s">
        <v>2265</v>
      </c>
      <c r="CB37" s="295" t="s">
        <v>2265</v>
      </c>
      <c r="CC37" s="295" t="s">
        <v>2265</v>
      </c>
      <c r="CD37" s="295" t="s">
        <v>2265</v>
      </c>
      <c r="CE37" s="295" t="s">
        <v>2265</v>
      </c>
      <c r="CF37" s="295" t="s">
        <v>2265</v>
      </c>
      <c r="CG37" s="295" t="s">
        <v>2265</v>
      </c>
      <c r="CH37" s="295" t="s">
        <v>2265</v>
      </c>
      <c r="CI37" s="295" t="s">
        <v>2265</v>
      </c>
      <c r="CJ37" s="295" t="s">
        <v>2265</v>
      </c>
      <c r="CK37" s="295" t="s">
        <v>2265</v>
      </c>
      <c r="CL37" s="295" t="s">
        <v>2265</v>
      </c>
      <c r="CM37" s="295" t="s">
        <v>2265</v>
      </c>
      <c r="CN37" s="295" t="s">
        <v>2265</v>
      </c>
      <c r="CO37" s="295" t="s">
        <v>2265</v>
      </c>
      <c r="CP37" s="295" t="s">
        <v>2265</v>
      </c>
      <c r="CQ37" s="295" t="s">
        <v>2265</v>
      </c>
      <c r="CR37" s="295" t="s">
        <v>2265</v>
      </c>
      <c r="CS37" s="295" t="s">
        <v>2265</v>
      </c>
      <c r="CT37" s="295" t="s">
        <v>2265</v>
      </c>
      <c r="CU37" s="295" t="s">
        <v>2265</v>
      </c>
      <c r="CV37" s="295" t="s">
        <v>2265</v>
      </c>
      <c r="CW37" s="295" t="s">
        <v>2265</v>
      </c>
      <c r="CX37" s="295" t="s">
        <v>2265</v>
      </c>
      <c r="CY37" s="295" t="s">
        <v>2265</v>
      </c>
      <c r="CZ37" s="295" t="s">
        <v>2265</v>
      </c>
      <c r="DA37" s="295" t="s">
        <v>2265</v>
      </c>
      <c r="DB37" s="295" t="s">
        <v>2265</v>
      </c>
      <c r="DC37" s="295" t="s">
        <v>2265</v>
      </c>
      <c r="DD37" s="295" t="s">
        <v>2265</v>
      </c>
      <c r="DE37" s="295" t="s">
        <v>2265</v>
      </c>
      <c r="DF37" s="295" t="s">
        <v>2265</v>
      </c>
      <c r="DG37" s="295" t="s">
        <v>2265</v>
      </c>
      <c r="DH37" s="295" t="s">
        <v>2265</v>
      </c>
      <c r="DI37" s="295" t="s">
        <v>2265</v>
      </c>
      <c r="DJ37" s="295" t="s">
        <v>2265</v>
      </c>
      <c r="DK37" s="295" t="s">
        <v>2265</v>
      </c>
      <c r="DL37" s="295" t="s">
        <v>2265</v>
      </c>
      <c r="DM37" s="295" t="s">
        <v>2265</v>
      </c>
      <c r="DN37" s="295" t="s">
        <v>2265</v>
      </c>
      <c r="DO37" s="295" t="s">
        <v>2265</v>
      </c>
      <c r="DP37" s="295" t="s">
        <v>2265</v>
      </c>
      <c r="DQ37" s="295" t="s">
        <v>2265</v>
      </c>
      <c r="DR37" s="295" t="s">
        <v>2265</v>
      </c>
      <c r="DS37" s="295">
        <v>1.0</v>
      </c>
      <c r="DT37" s="295" t="s">
        <v>2265</v>
      </c>
      <c r="DU37" s="295" t="s">
        <v>2265</v>
      </c>
      <c r="DV37" s="295">
        <v>3628.0</v>
      </c>
      <c r="DW37" s="295" t="s">
        <v>2265</v>
      </c>
      <c r="DX37" s="295" t="s">
        <v>2265</v>
      </c>
      <c r="DY37" s="295">
        <v>19.0</v>
      </c>
      <c r="DZ37" s="295" t="s">
        <v>2265</v>
      </c>
      <c r="EA37" s="295" t="s">
        <v>2265</v>
      </c>
      <c r="EB37" s="295" t="s">
        <v>2265</v>
      </c>
      <c r="EC37" s="295" t="s">
        <v>2265</v>
      </c>
      <c r="ED37" s="295" t="s">
        <v>2265</v>
      </c>
      <c r="EE37" s="295" t="s">
        <v>2265</v>
      </c>
      <c r="EF37" s="295" t="s">
        <v>2265</v>
      </c>
      <c r="EG37" s="295" t="s">
        <v>2265</v>
      </c>
      <c r="EH37" s="295" t="s">
        <v>2265</v>
      </c>
      <c r="EI37" s="295" t="s">
        <v>2265</v>
      </c>
      <c r="EJ37" s="295" t="s">
        <v>2265</v>
      </c>
      <c r="EK37" s="295" t="s">
        <v>2265</v>
      </c>
      <c r="EL37" s="295" t="s">
        <v>2265</v>
      </c>
      <c r="EM37" s="295" t="s">
        <v>2265</v>
      </c>
      <c r="EN37" s="295" t="s">
        <v>2265</v>
      </c>
      <c r="EO37" s="295" t="s">
        <v>2265</v>
      </c>
      <c r="EP37" s="295" t="s">
        <v>2265</v>
      </c>
      <c r="EQ37" s="295" t="s">
        <v>2265</v>
      </c>
      <c r="ER37" s="295" t="s">
        <v>2265</v>
      </c>
      <c r="ES37" s="295" t="s">
        <v>2265</v>
      </c>
      <c r="ET37" s="295" t="s">
        <v>2265</v>
      </c>
      <c r="EU37" s="295" t="s">
        <v>2265</v>
      </c>
      <c r="EV37" s="295" t="s">
        <v>2265</v>
      </c>
      <c r="EW37" s="295">
        <v>311.0</v>
      </c>
      <c r="EX37" s="295" t="s">
        <v>2265</v>
      </c>
      <c r="EY37" s="295" t="s">
        <v>2265</v>
      </c>
      <c r="EZ37" s="295" t="s">
        <v>2265</v>
      </c>
      <c r="FA37" s="295" t="s">
        <v>2265</v>
      </c>
      <c r="FB37" s="295" t="s">
        <v>2265</v>
      </c>
      <c r="FC37" s="295" t="s">
        <v>2265</v>
      </c>
      <c r="FD37" s="295" t="s">
        <v>2265</v>
      </c>
      <c r="FE37" s="295" t="s">
        <v>2265</v>
      </c>
      <c r="FF37" s="295" t="s">
        <v>2265</v>
      </c>
      <c r="FG37" s="295" t="s">
        <v>2265</v>
      </c>
      <c r="FH37" s="295" t="s">
        <v>2265</v>
      </c>
      <c r="FI37" s="295" t="s">
        <v>2265</v>
      </c>
      <c r="FJ37" s="295" t="s">
        <v>2265</v>
      </c>
      <c r="FK37" s="295" t="s">
        <v>2265</v>
      </c>
      <c r="FL37" s="295" t="s">
        <v>2265</v>
      </c>
      <c r="FM37" s="295" t="s">
        <v>2265</v>
      </c>
      <c r="FN37" s="295" t="s">
        <v>2265</v>
      </c>
      <c r="FO37" s="295" t="s">
        <v>2265</v>
      </c>
      <c r="FP37" s="295" t="s">
        <v>2265</v>
      </c>
      <c r="FQ37" s="295" t="s">
        <v>2265</v>
      </c>
      <c r="FR37" s="295" t="s">
        <v>2265</v>
      </c>
      <c r="FS37" s="295" t="s">
        <v>2265</v>
      </c>
      <c r="FT37" s="295" t="s">
        <v>2265</v>
      </c>
      <c r="FU37" s="295" t="s">
        <v>2265</v>
      </c>
      <c r="FV37" s="295" t="s">
        <v>2265</v>
      </c>
      <c r="FW37" s="295" t="s">
        <v>2265</v>
      </c>
    </row>
    <row r="38">
      <c r="A38" s="297" t="s">
        <v>731</v>
      </c>
      <c r="B38" s="295" t="s">
        <v>2261</v>
      </c>
      <c r="C38" s="295">
        <v>2.0</v>
      </c>
      <c r="D38" s="295" t="s">
        <v>2262</v>
      </c>
      <c r="E38" s="295" t="s">
        <v>2314</v>
      </c>
      <c r="F38" s="295" t="s">
        <v>2264</v>
      </c>
      <c r="G38" s="295">
        <v>1350.0</v>
      </c>
      <c r="H38" s="295">
        <v>-31.0</v>
      </c>
      <c r="I38" s="295">
        <v>3.5</v>
      </c>
      <c r="J38" s="295">
        <v>7.0</v>
      </c>
      <c r="K38" s="295" t="s">
        <v>2265</v>
      </c>
      <c r="L38" s="295" t="s">
        <v>2265</v>
      </c>
      <c r="M38" s="295">
        <v>28.03</v>
      </c>
      <c r="N38" s="295">
        <v>0.0</v>
      </c>
      <c r="O38" s="295">
        <v>7.0</v>
      </c>
      <c r="P38" s="295">
        <v>0.0</v>
      </c>
      <c r="Q38" s="295">
        <v>0.0</v>
      </c>
      <c r="R38" s="295" t="s">
        <v>2265</v>
      </c>
      <c r="S38" s="295" t="s">
        <v>2265</v>
      </c>
      <c r="T38" s="295" t="s">
        <v>2265</v>
      </c>
      <c r="U38" s="295" t="s">
        <v>2265</v>
      </c>
      <c r="V38" s="295" t="s">
        <v>2265</v>
      </c>
      <c r="W38" s="295" t="s">
        <v>2265</v>
      </c>
      <c r="X38" s="295" t="s">
        <v>2265</v>
      </c>
      <c r="Y38" s="295" t="s">
        <v>2265</v>
      </c>
      <c r="Z38" s="295" t="s">
        <v>2265</v>
      </c>
      <c r="AA38" s="295" t="s">
        <v>2265</v>
      </c>
      <c r="AB38" s="295" t="s">
        <v>2265</v>
      </c>
      <c r="AC38" s="295" t="s">
        <v>2265</v>
      </c>
      <c r="AD38" s="295" t="s">
        <v>2265</v>
      </c>
      <c r="AE38" s="295" t="s">
        <v>2265</v>
      </c>
      <c r="AF38" s="295" t="s">
        <v>2265</v>
      </c>
      <c r="AG38" s="295" t="s">
        <v>2265</v>
      </c>
      <c r="AH38" s="295" t="s">
        <v>2265</v>
      </c>
      <c r="AI38" s="295" t="s">
        <v>2265</v>
      </c>
      <c r="AJ38" s="295" t="s">
        <v>2265</v>
      </c>
      <c r="AK38" s="295" t="s">
        <v>2265</v>
      </c>
      <c r="AL38" s="295" t="s">
        <v>2265</v>
      </c>
      <c r="AM38" s="295" t="s">
        <v>2265</v>
      </c>
      <c r="AN38" s="295" t="s">
        <v>2265</v>
      </c>
      <c r="AO38" s="295" t="s">
        <v>2265</v>
      </c>
      <c r="AP38" s="295" t="s">
        <v>2265</v>
      </c>
      <c r="AQ38" s="295" t="s">
        <v>2265</v>
      </c>
      <c r="AR38" s="295" t="s">
        <v>2265</v>
      </c>
      <c r="AS38" s="295" t="s">
        <v>2265</v>
      </c>
      <c r="AT38" s="295" t="s">
        <v>2265</v>
      </c>
      <c r="AU38" s="295" t="s">
        <v>2265</v>
      </c>
      <c r="AV38" s="295" t="s">
        <v>2265</v>
      </c>
      <c r="AW38" s="295" t="s">
        <v>2265</v>
      </c>
      <c r="AX38" s="295" t="s">
        <v>2265</v>
      </c>
      <c r="AY38" s="295" t="s">
        <v>2265</v>
      </c>
      <c r="AZ38" s="295" t="s">
        <v>2265</v>
      </c>
      <c r="BA38" s="295" t="s">
        <v>2265</v>
      </c>
      <c r="BB38" s="295" t="s">
        <v>2265</v>
      </c>
      <c r="BC38" s="295" t="s">
        <v>2265</v>
      </c>
      <c r="BD38" s="295" t="s">
        <v>2265</v>
      </c>
      <c r="BE38" s="295" t="s">
        <v>2265</v>
      </c>
      <c r="BF38" s="295" t="s">
        <v>2265</v>
      </c>
      <c r="BG38" s="295" t="s">
        <v>2265</v>
      </c>
      <c r="BH38" s="295" t="s">
        <v>2265</v>
      </c>
      <c r="BI38" s="295" t="s">
        <v>2265</v>
      </c>
      <c r="BJ38" s="295" t="s">
        <v>2265</v>
      </c>
      <c r="BK38" s="295" t="s">
        <v>2265</v>
      </c>
      <c r="BL38" s="295" t="s">
        <v>2265</v>
      </c>
      <c r="BM38" s="295" t="s">
        <v>2265</v>
      </c>
      <c r="BN38" s="295" t="s">
        <v>2265</v>
      </c>
      <c r="BO38" s="295" t="s">
        <v>2265</v>
      </c>
      <c r="BP38" s="295" t="s">
        <v>2265</v>
      </c>
      <c r="BQ38" s="295" t="s">
        <v>2265</v>
      </c>
      <c r="BR38" s="295" t="s">
        <v>2265</v>
      </c>
      <c r="BS38" s="295" t="s">
        <v>2265</v>
      </c>
      <c r="BT38" s="295" t="s">
        <v>2265</v>
      </c>
      <c r="BU38" s="295" t="s">
        <v>2265</v>
      </c>
      <c r="BV38" s="295" t="s">
        <v>2265</v>
      </c>
      <c r="BW38" s="295" t="s">
        <v>2265</v>
      </c>
      <c r="BX38" s="295" t="s">
        <v>2265</v>
      </c>
      <c r="BY38" s="295" t="s">
        <v>2265</v>
      </c>
      <c r="BZ38" s="295" t="s">
        <v>2265</v>
      </c>
      <c r="CA38" s="295" t="s">
        <v>2265</v>
      </c>
      <c r="CB38" s="295" t="s">
        <v>2265</v>
      </c>
      <c r="CC38" s="295" t="s">
        <v>2265</v>
      </c>
      <c r="CD38" s="295" t="s">
        <v>2265</v>
      </c>
      <c r="CE38" s="295" t="s">
        <v>2265</v>
      </c>
      <c r="CF38" s="295" t="s">
        <v>2265</v>
      </c>
      <c r="CG38" s="295" t="s">
        <v>2265</v>
      </c>
      <c r="CH38" s="295" t="s">
        <v>2265</v>
      </c>
      <c r="CI38" s="295" t="s">
        <v>2265</v>
      </c>
      <c r="CJ38" s="295" t="s">
        <v>2265</v>
      </c>
      <c r="CK38" s="295" t="s">
        <v>2265</v>
      </c>
      <c r="CL38" s="295" t="s">
        <v>2265</v>
      </c>
      <c r="CM38" s="295" t="s">
        <v>2265</v>
      </c>
      <c r="CN38" s="295" t="s">
        <v>2265</v>
      </c>
      <c r="CO38" s="295" t="s">
        <v>2265</v>
      </c>
      <c r="CP38" s="295" t="s">
        <v>2265</v>
      </c>
      <c r="CQ38" s="295" t="s">
        <v>2265</v>
      </c>
      <c r="CR38" s="295" t="s">
        <v>2265</v>
      </c>
      <c r="CS38" s="295" t="s">
        <v>2265</v>
      </c>
      <c r="CT38" s="295" t="s">
        <v>2265</v>
      </c>
      <c r="CU38" s="295" t="s">
        <v>2265</v>
      </c>
      <c r="CV38" s="295" t="s">
        <v>2265</v>
      </c>
      <c r="CW38" s="295" t="s">
        <v>2265</v>
      </c>
      <c r="CX38" s="295" t="s">
        <v>2265</v>
      </c>
      <c r="CY38" s="295" t="s">
        <v>2265</v>
      </c>
      <c r="CZ38" s="295" t="s">
        <v>2265</v>
      </c>
      <c r="DA38" s="295" t="s">
        <v>2265</v>
      </c>
      <c r="DB38" s="295" t="s">
        <v>2265</v>
      </c>
      <c r="DC38" s="295" t="s">
        <v>2265</v>
      </c>
      <c r="DD38" s="295" t="s">
        <v>2265</v>
      </c>
      <c r="DE38" s="295">
        <v>4.0</v>
      </c>
      <c r="DF38" s="295" t="s">
        <v>2265</v>
      </c>
      <c r="DG38" s="295" t="s">
        <v>2265</v>
      </c>
      <c r="DH38" s="295" t="s">
        <v>2265</v>
      </c>
      <c r="DI38" s="295" t="s">
        <v>2265</v>
      </c>
      <c r="DJ38" s="295" t="s">
        <v>2265</v>
      </c>
      <c r="DK38" s="295">
        <v>1.0</v>
      </c>
      <c r="DL38" s="295" t="s">
        <v>2265</v>
      </c>
      <c r="DM38" s="295" t="s">
        <v>2265</v>
      </c>
      <c r="DN38" s="295" t="s">
        <v>2265</v>
      </c>
      <c r="DO38" s="295" t="s">
        <v>2265</v>
      </c>
      <c r="DP38" s="295" t="s">
        <v>2265</v>
      </c>
      <c r="DQ38" s="295" t="s">
        <v>2265</v>
      </c>
      <c r="DR38" s="295" t="s">
        <v>2265</v>
      </c>
      <c r="DS38" s="295" t="s">
        <v>2265</v>
      </c>
      <c r="DT38" s="295" t="s">
        <v>2265</v>
      </c>
      <c r="DU38" s="295" t="s">
        <v>2265</v>
      </c>
      <c r="DV38" s="295">
        <v>238.0</v>
      </c>
      <c r="DW38" s="295" t="s">
        <v>2265</v>
      </c>
      <c r="DX38" s="295" t="s">
        <v>2265</v>
      </c>
      <c r="DY38" s="295">
        <v>82.0</v>
      </c>
      <c r="DZ38" s="295" t="s">
        <v>2265</v>
      </c>
      <c r="EA38" s="295" t="s">
        <v>2265</v>
      </c>
      <c r="EB38" s="295" t="s">
        <v>2265</v>
      </c>
      <c r="EC38" s="295" t="s">
        <v>2265</v>
      </c>
      <c r="ED38" s="295" t="s">
        <v>2265</v>
      </c>
      <c r="EE38" s="295" t="s">
        <v>2265</v>
      </c>
      <c r="EF38" s="295" t="s">
        <v>2265</v>
      </c>
      <c r="EG38" s="295" t="s">
        <v>2265</v>
      </c>
      <c r="EH38" s="295" t="s">
        <v>2265</v>
      </c>
      <c r="EI38" s="295" t="s">
        <v>2265</v>
      </c>
      <c r="EJ38" s="295" t="s">
        <v>2265</v>
      </c>
      <c r="EK38" s="295" t="s">
        <v>2265</v>
      </c>
      <c r="EL38" s="295" t="s">
        <v>2265</v>
      </c>
      <c r="EM38" s="295" t="s">
        <v>2265</v>
      </c>
      <c r="EN38" s="295" t="s">
        <v>2265</v>
      </c>
      <c r="EO38" s="295" t="s">
        <v>2265</v>
      </c>
      <c r="EP38" s="295" t="s">
        <v>2265</v>
      </c>
      <c r="EQ38" s="295" t="s">
        <v>2265</v>
      </c>
      <c r="ER38" s="295" t="s">
        <v>2265</v>
      </c>
      <c r="ES38" s="295" t="s">
        <v>2265</v>
      </c>
      <c r="ET38" s="295" t="s">
        <v>2265</v>
      </c>
      <c r="EU38" s="295" t="s">
        <v>2265</v>
      </c>
      <c r="EV38" s="295" t="s">
        <v>2265</v>
      </c>
      <c r="EW38" s="295">
        <v>411.0</v>
      </c>
      <c r="EX38" s="295">
        <v>94.0</v>
      </c>
      <c r="EY38" s="295">
        <v>13.0</v>
      </c>
      <c r="EZ38" s="295">
        <v>6.0</v>
      </c>
      <c r="FA38" s="295" t="s">
        <v>2265</v>
      </c>
      <c r="FB38" s="295" t="s">
        <v>2265</v>
      </c>
      <c r="FC38" s="295" t="s">
        <v>2265</v>
      </c>
      <c r="FD38" s="295" t="s">
        <v>2265</v>
      </c>
      <c r="FE38" s="295" t="s">
        <v>2265</v>
      </c>
      <c r="FF38" s="295" t="s">
        <v>2265</v>
      </c>
      <c r="FG38" s="295" t="s">
        <v>2265</v>
      </c>
      <c r="FH38" s="295" t="s">
        <v>2265</v>
      </c>
      <c r="FI38" s="295" t="s">
        <v>2265</v>
      </c>
      <c r="FJ38" s="295" t="s">
        <v>2265</v>
      </c>
      <c r="FK38" s="295" t="s">
        <v>2265</v>
      </c>
      <c r="FL38" s="295" t="s">
        <v>2265</v>
      </c>
      <c r="FM38" s="295" t="s">
        <v>2265</v>
      </c>
      <c r="FN38" s="295" t="s">
        <v>2265</v>
      </c>
      <c r="FO38" s="295" t="s">
        <v>2265</v>
      </c>
      <c r="FP38" s="295" t="s">
        <v>2265</v>
      </c>
      <c r="FQ38" s="295" t="s">
        <v>2265</v>
      </c>
      <c r="FR38" s="295" t="s">
        <v>2265</v>
      </c>
      <c r="FS38" s="295" t="s">
        <v>2265</v>
      </c>
      <c r="FT38" s="295" t="s">
        <v>2265</v>
      </c>
      <c r="FU38" s="295" t="s">
        <v>2265</v>
      </c>
      <c r="FV38" s="295" t="s">
        <v>2265</v>
      </c>
      <c r="FW38" s="295" t="s">
        <v>2265</v>
      </c>
    </row>
    <row r="39">
      <c r="A39" s="297" t="s">
        <v>1374</v>
      </c>
      <c r="B39" s="295" t="s">
        <v>2261</v>
      </c>
      <c r="C39" s="295">
        <v>5.0</v>
      </c>
      <c r="D39" s="295" t="s">
        <v>2280</v>
      </c>
      <c r="E39" s="295" t="s">
        <v>2315</v>
      </c>
      <c r="F39" s="295" t="s">
        <v>2264</v>
      </c>
      <c r="G39" s="295" t="s">
        <v>2265</v>
      </c>
      <c r="H39" s="295">
        <v>-31.0</v>
      </c>
      <c r="I39" s="295">
        <v>3.7</v>
      </c>
      <c r="J39" s="295">
        <v>4.0</v>
      </c>
      <c r="K39" s="295" t="s">
        <v>2265</v>
      </c>
      <c r="L39" s="295" t="s">
        <v>2265</v>
      </c>
      <c r="M39" s="295">
        <v>6.02</v>
      </c>
      <c r="N39" s="295">
        <v>0.0</v>
      </c>
      <c r="O39" s="295">
        <v>2.0</v>
      </c>
      <c r="P39" s="295">
        <v>0.0</v>
      </c>
      <c r="Q39" s="295">
        <v>0.0</v>
      </c>
      <c r="R39" s="295" t="s">
        <v>2265</v>
      </c>
      <c r="S39" s="295" t="s">
        <v>2265</v>
      </c>
      <c r="T39" s="295" t="s">
        <v>2265</v>
      </c>
      <c r="U39" s="295" t="s">
        <v>2265</v>
      </c>
      <c r="V39" s="295" t="s">
        <v>2265</v>
      </c>
      <c r="W39" s="295" t="s">
        <v>2265</v>
      </c>
      <c r="X39" s="295" t="s">
        <v>2265</v>
      </c>
      <c r="Y39" s="295" t="s">
        <v>2265</v>
      </c>
      <c r="Z39" s="295" t="s">
        <v>2265</v>
      </c>
      <c r="AA39" s="295" t="s">
        <v>2265</v>
      </c>
      <c r="AB39" s="295" t="s">
        <v>2265</v>
      </c>
      <c r="AC39" s="295" t="s">
        <v>2265</v>
      </c>
      <c r="AD39" s="295" t="s">
        <v>2265</v>
      </c>
      <c r="AE39" s="295" t="s">
        <v>2265</v>
      </c>
      <c r="AF39" s="295" t="s">
        <v>2265</v>
      </c>
      <c r="AG39" s="295" t="s">
        <v>2265</v>
      </c>
      <c r="AH39" s="295" t="s">
        <v>2265</v>
      </c>
      <c r="AI39" s="295" t="s">
        <v>2265</v>
      </c>
      <c r="AJ39" s="295" t="s">
        <v>2265</v>
      </c>
      <c r="AK39" s="295" t="s">
        <v>2265</v>
      </c>
      <c r="AL39" s="295" t="s">
        <v>2265</v>
      </c>
      <c r="AM39" s="295" t="s">
        <v>2265</v>
      </c>
      <c r="AN39" s="295" t="s">
        <v>2265</v>
      </c>
      <c r="AO39" s="295" t="s">
        <v>2265</v>
      </c>
      <c r="AP39" s="295" t="s">
        <v>2265</v>
      </c>
      <c r="AQ39" s="295" t="s">
        <v>2265</v>
      </c>
      <c r="AR39" s="295" t="s">
        <v>2265</v>
      </c>
      <c r="AS39" s="295" t="s">
        <v>2265</v>
      </c>
      <c r="AT39" s="295" t="s">
        <v>2265</v>
      </c>
      <c r="AU39" s="295" t="s">
        <v>2265</v>
      </c>
      <c r="AV39" s="295" t="s">
        <v>2265</v>
      </c>
      <c r="AW39" s="295" t="s">
        <v>2265</v>
      </c>
      <c r="AX39" s="295" t="s">
        <v>2265</v>
      </c>
      <c r="AY39" s="295" t="s">
        <v>2265</v>
      </c>
      <c r="AZ39" s="295" t="s">
        <v>2265</v>
      </c>
      <c r="BA39" s="295" t="s">
        <v>2265</v>
      </c>
      <c r="BB39" s="295" t="s">
        <v>2265</v>
      </c>
      <c r="BC39" s="295" t="s">
        <v>2265</v>
      </c>
      <c r="BD39" s="295" t="s">
        <v>2265</v>
      </c>
      <c r="BE39" s="295" t="s">
        <v>2265</v>
      </c>
      <c r="BF39" s="295" t="s">
        <v>2265</v>
      </c>
      <c r="BG39" s="295" t="s">
        <v>2265</v>
      </c>
      <c r="BH39" s="295" t="s">
        <v>2265</v>
      </c>
      <c r="BI39" s="295" t="s">
        <v>2265</v>
      </c>
      <c r="BJ39" s="295" t="s">
        <v>2265</v>
      </c>
      <c r="BK39" s="295" t="s">
        <v>2265</v>
      </c>
      <c r="BL39" s="295" t="s">
        <v>2265</v>
      </c>
      <c r="BM39" s="295" t="s">
        <v>2265</v>
      </c>
      <c r="BN39" s="295" t="s">
        <v>2265</v>
      </c>
      <c r="BO39" s="295" t="s">
        <v>2265</v>
      </c>
      <c r="BP39" s="295" t="s">
        <v>2265</v>
      </c>
      <c r="BQ39" s="295" t="s">
        <v>2265</v>
      </c>
      <c r="BR39" s="295" t="s">
        <v>2265</v>
      </c>
      <c r="BS39" s="295" t="s">
        <v>2265</v>
      </c>
      <c r="BT39" s="295" t="s">
        <v>2265</v>
      </c>
      <c r="BU39" s="295" t="s">
        <v>2265</v>
      </c>
      <c r="BV39" s="295" t="s">
        <v>2265</v>
      </c>
      <c r="BW39" s="295" t="s">
        <v>2265</v>
      </c>
      <c r="BX39" s="295" t="s">
        <v>2265</v>
      </c>
      <c r="BY39" s="295" t="s">
        <v>2265</v>
      </c>
      <c r="BZ39" s="295" t="s">
        <v>2265</v>
      </c>
      <c r="CA39" s="295" t="s">
        <v>2265</v>
      </c>
      <c r="CB39" s="295" t="s">
        <v>2265</v>
      </c>
      <c r="CC39" s="295" t="s">
        <v>2265</v>
      </c>
      <c r="CD39" s="295" t="s">
        <v>2265</v>
      </c>
      <c r="CE39" s="295" t="s">
        <v>2265</v>
      </c>
      <c r="CF39" s="295" t="s">
        <v>2265</v>
      </c>
      <c r="CG39" s="295" t="s">
        <v>2265</v>
      </c>
      <c r="CH39" s="295" t="s">
        <v>2265</v>
      </c>
      <c r="CI39" s="295" t="s">
        <v>2265</v>
      </c>
      <c r="CJ39" s="295" t="s">
        <v>2265</v>
      </c>
      <c r="CK39" s="295" t="s">
        <v>2265</v>
      </c>
      <c r="CL39" s="295" t="s">
        <v>2265</v>
      </c>
      <c r="CM39" s="295" t="s">
        <v>2265</v>
      </c>
      <c r="CN39" s="295" t="s">
        <v>2265</v>
      </c>
      <c r="CO39" s="295" t="s">
        <v>2265</v>
      </c>
      <c r="CP39" s="295" t="s">
        <v>2265</v>
      </c>
      <c r="CQ39" s="295" t="s">
        <v>2265</v>
      </c>
      <c r="CR39" s="295" t="s">
        <v>2265</v>
      </c>
      <c r="CS39" s="295" t="s">
        <v>2265</v>
      </c>
      <c r="CT39" s="295" t="s">
        <v>2265</v>
      </c>
      <c r="CU39" s="295" t="s">
        <v>2265</v>
      </c>
      <c r="CV39" s="295" t="s">
        <v>2265</v>
      </c>
      <c r="CW39" s="295" t="s">
        <v>2265</v>
      </c>
      <c r="CX39" s="295" t="s">
        <v>2265</v>
      </c>
      <c r="CY39" s="295" t="s">
        <v>2265</v>
      </c>
      <c r="CZ39" s="295" t="s">
        <v>2265</v>
      </c>
      <c r="DA39" s="295" t="s">
        <v>2265</v>
      </c>
      <c r="DB39" s="295" t="s">
        <v>2265</v>
      </c>
      <c r="DC39" s="295" t="s">
        <v>2265</v>
      </c>
      <c r="DD39" s="295" t="s">
        <v>2265</v>
      </c>
      <c r="DE39" s="295" t="s">
        <v>2265</v>
      </c>
      <c r="DF39" s="295" t="s">
        <v>2265</v>
      </c>
      <c r="DG39" s="295" t="s">
        <v>2265</v>
      </c>
      <c r="DH39" s="295" t="s">
        <v>2265</v>
      </c>
      <c r="DI39" s="295" t="s">
        <v>2265</v>
      </c>
      <c r="DJ39" s="295" t="s">
        <v>2265</v>
      </c>
      <c r="DK39" s="295" t="s">
        <v>2265</v>
      </c>
      <c r="DL39" s="295" t="s">
        <v>2265</v>
      </c>
      <c r="DM39" s="295" t="s">
        <v>2265</v>
      </c>
      <c r="DN39" s="295" t="s">
        <v>2265</v>
      </c>
      <c r="DO39" s="295" t="s">
        <v>2265</v>
      </c>
      <c r="DP39" s="295" t="s">
        <v>2265</v>
      </c>
      <c r="DQ39" s="295" t="s">
        <v>2265</v>
      </c>
      <c r="DR39" s="295" t="s">
        <v>2265</v>
      </c>
      <c r="DS39" s="295" t="s">
        <v>2265</v>
      </c>
      <c r="DT39" s="295" t="s">
        <v>2265</v>
      </c>
      <c r="DU39" s="295" t="s">
        <v>2265</v>
      </c>
      <c r="DV39" s="295">
        <v>25.0</v>
      </c>
      <c r="DW39" s="295" t="s">
        <v>2265</v>
      </c>
      <c r="DX39" s="295" t="s">
        <v>2265</v>
      </c>
      <c r="DY39" s="295">
        <v>12.0</v>
      </c>
      <c r="DZ39" s="295" t="s">
        <v>2265</v>
      </c>
      <c r="EA39" s="295" t="s">
        <v>2265</v>
      </c>
      <c r="EB39" s="295">
        <v>73.0</v>
      </c>
      <c r="EC39" s="295" t="s">
        <v>2265</v>
      </c>
      <c r="ED39" s="295" t="s">
        <v>2265</v>
      </c>
      <c r="EE39" s="295" t="s">
        <v>2265</v>
      </c>
      <c r="EF39" s="295" t="s">
        <v>2265</v>
      </c>
      <c r="EG39" s="295" t="s">
        <v>2265</v>
      </c>
      <c r="EH39" s="295" t="s">
        <v>2265</v>
      </c>
      <c r="EI39" s="295" t="s">
        <v>2265</v>
      </c>
      <c r="EJ39" s="295" t="s">
        <v>2265</v>
      </c>
      <c r="EK39" s="295" t="s">
        <v>2265</v>
      </c>
      <c r="EL39" s="295" t="s">
        <v>2265</v>
      </c>
      <c r="EM39" s="295" t="s">
        <v>2265</v>
      </c>
      <c r="EN39" s="295" t="s">
        <v>2265</v>
      </c>
      <c r="EO39" s="295" t="s">
        <v>2265</v>
      </c>
      <c r="EP39" s="295" t="s">
        <v>2265</v>
      </c>
      <c r="EQ39" s="295" t="s">
        <v>2265</v>
      </c>
      <c r="ER39" s="295" t="s">
        <v>2265</v>
      </c>
      <c r="ES39" s="295">
        <v>305.0</v>
      </c>
      <c r="ET39" s="295" t="s">
        <v>2265</v>
      </c>
      <c r="EU39" s="295" t="s">
        <v>2265</v>
      </c>
      <c r="EV39" s="295" t="s">
        <v>2265</v>
      </c>
      <c r="EW39" s="295" t="s">
        <v>2265</v>
      </c>
      <c r="EX39" s="295" t="s">
        <v>2265</v>
      </c>
      <c r="EY39" s="295" t="s">
        <v>2265</v>
      </c>
      <c r="EZ39" s="295" t="s">
        <v>2265</v>
      </c>
      <c r="FA39" s="295" t="s">
        <v>2265</v>
      </c>
      <c r="FB39" s="295" t="s">
        <v>2265</v>
      </c>
      <c r="FC39" s="295" t="s">
        <v>2265</v>
      </c>
      <c r="FD39" s="295" t="s">
        <v>2265</v>
      </c>
      <c r="FE39" s="295" t="s">
        <v>2265</v>
      </c>
      <c r="FF39" s="295" t="s">
        <v>2265</v>
      </c>
      <c r="FG39" s="295" t="s">
        <v>2265</v>
      </c>
      <c r="FH39" s="295" t="s">
        <v>2265</v>
      </c>
      <c r="FI39" s="295" t="s">
        <v>2265</v>
      </c>
      <c r="FJ39" s="295" t="s">
        <v>2265</v>
      </c>
      <c r="FK39" s="295" t="s">
        <v>2265</v>
      </c>
      <c r="FL39" s="295" t="s">
        <v>2265</v>
      </c>
      <c r="FM39" s="295" t="s">
        <v>2265</v>
      </c>
      <c r="FN39" s="295" t="s">
        <v>2265</v>
      </c>
      <c r="FO39" s="295" t="s">
        <v>2265</v>
      </c>
      <c r="FP39" s="295" t="s">
        <v>2265</v>
      </c>
      <c r="FQ39" s="295" t="s">
        <v>2265</v>
      </c>
      <c r="FR39" s="295" t="s">
        <v>2265</v>
      </c>
      <c r="FS39" s="295" t="s">
        <v>2265</v>
      </c>
      <c r="FT39" s="295" t="s">
        <v>2265</v>
      </c>
      <c r="FU39" s="295" t="s">
        <v>2265</v>
      </c>
      <c r="FV39" s="295" t="s">
        <v>2265</v>
      </c>
      <c r="FW39" s="295" t="s">
        <v>2265</v>
      </c>
    </row>
    <row r="40">
      <c r="A40" s="297" t="s">
        <v>1368</v>
      </c>
      <c r="B40" s="295" t="s">
        <v>2269</v>
      </c>
      <c r="C40" s="295" t="s">
        <v>2269</v>
      </c>
      <c r="D40" s="295" t="s">
        <v>2280</v>
      </c>
      <c r="E40" s="295" t="s">
        <v>2316</v>
      </c>
      <c r="F40" s="295" t="s">
        <v>2264</v>
      </c>
      <c r="G40" s="295">
        <v>2450.0</v>
      </c>
      <c r="H40" s="295">
        <v>-31.0</v>
      </c>
      <c r="I40" s="295">
        <v>3.5</v>
      </c>
      <c r="J40" s="295">
        <v>4.0</v>
      </c>
      <c r="K40" s="295" t="s">
        <v>2265</v>
      </c>
      <c r="L40" s="295" t="s">
        <v>2265</v>
      </c>
      <c r="M40" s="295">
        <v>22.93</v>
      </c>
      <c r="N40" s="295">
        <v>0.0</v>
      </c>
      <c r="O40" s="295">
        <v>2.0</v>
      </c>
      <c r="P40" s="295">
        <v>0.0</v>
      </c>
      <c r="Q40" s="295">
        <v>0.0</v>
      </c>
      <c r="R40" s="295" t="s">
        <v>2265</v>
      </c>
      <c r="S40" s="295" t="s">
        <v>2265</v>
      </c>
      <c r="T40" s="295" t="s">
        <v>2265</v>
      </c>
      <c r="U40" s="295" t="s">
        <v>2265</v>
      </c>
      <c r="V40" s="295" t="s">
        <v>2265</v>
      </c>
      <c r="W40" s="295" t="s">
        <v>2265</v>
      </c>
      <c r="X40" s="295" t="s">
        <v>2265</v>
      </c>
      <c r="Y40" s="295" t="s">
        <v>2265</v>
      </c>
      <c r="Z40" s="295" t="s">
        <v>2265</v>
      </c>
      <c r="AA40" s="295" t="s">
        <v>2265</v>
      </c>
      <c r="AB40" s="295" t="s">
        <v>2265</v>
      </c>
      <c r="AC40" s="295" t="s">
        <v>2265</v>
      </c>
      <c r="AD40" s="295" t="s">
        <v>2265</v>
      </c>
      <c r="AE40" s="295" t="s">
        <v>2265</v>
      </c>
      <c r="AF40" s="295" t="s">
        <v>2265</v>
      </c>
      <c r="AG40" s="295" t="s">
        <v>2265</v>
      </c>
      <c r="AH40" s="295" t="s">
        <v>2265</v>
      </c>
      <c r="AI40" s="295" t="s">
        <v>2265</v>
      </c>
      <c r="AJ40" s="295" t="s">
        <v>2265</v>
      </c>
      <c r="AK40" s="295" t="s">
        <v>2265</v>
      </c>
      <c r="AL40" s="295" t="s">
        <v>2265</v>
      </c>
      <c r="AM40" s="295" t="s">
        <v>2265</v>
      </c>
      <c r="AN40" s="295" t="s">
        <v>2265</v>
      </c>
      <c r="AO40" s="295" t="s">
        <v>2265</v>
      </c>
      <c r="AP40" s="295" t="s">
        <v>2265</v>
      </c>
      <c r="AQ40" s="295" t="s">
        <v>2265</v>
      </c>
      <c r="AR40" s="295" t="s">
        <v>2265</v>
      </c>
      <c r="AS40" s="295" t="s">
        <v>2265</v>
      </c>
      <c r="AT40" s="295" t="s">
        <v>2265</v>
      </c>
      <c r="AU40" s="295" t="s">
        <v>2265</v>
      </c>
      <c r="AV40" s="295" t="s">
        <v>2265</v>
      </c>
      <c r="AW40" s="295" t="s">
        <v>2265</v>
      </c>
      <c r="AX40" s="295" t="s">
        <v>2265</v>
      </c>
      <c r="AY40" s="295" t="s">
        <v>2265</v>
      </c>
      <c r="AZ40" s="295" t="s">
        <v>2265</v>
      </c>
      <c r="BA40" s="295" t="s">
        <v>2265</v>
      </c>
      <c r="BB40" s="295" t="s">
        <v>2265</v>
      </c>
      <c r="BC40" s="295" t="s">
        <v>2265</v>
      </c>
      <c r="BD40" s="295" t="s">
        <v>2265</v>
      </c>
      <c r="BE40" s="295" t="s">
        <v>2265</v>
      </c>
      <c r="BF40" s="295" t="s">
        <v>2265</v>
      </c>
      <c r="BG40" s="295" t="s">
        <v>2265</v>
      </c>
      <c r="BH40" s="295" t="s">
        <v>2265</v>
      </c>
      <c r="BI40" s="295" t="s">
        <v>2265</v>
      </c>
      <c r="BJ40" s="295" t="s">
        <v>2265</v>
      </c>
      <c r="BK40" s="295" t="s">
        <v>2265</v>
      </c>
      <c r="BL40" s="295" t="s">
        <v>2265</v>
      </c>
      <c r="BM40" s="295" t="s">
        <v>2265</v>
      </c>
      <c r="BN40" s="295" t="s">
        <v>2265</v>
      </c>
      <c r="BO40" s="295" t="s">
        <v>2265</v>
      </c>
      <c r="BP40" s="295" t="s">
        <v>2265</v>
      </c>
      <c r="BQ40" s="295" t="s">
        <v>2265</v>
      </c>
      <c r="BR40" s="295" t="s">
        <v>2265</v>
      </c>
      <c r="BS40" s="295" t="s">
        <v>2265</v>
      </c>
      <c r="BT40" s="295" t="s">
        <v>2265</v>
      </c>
      <c r="BU40" s="295" t="s">
        <v>2265</v>
      </c>
      <c r="BV40" s="295" t="s">
        <v>2265</v>
      </c>
      <c r="BW40" s="295" t="s">
        <v>2265</v>
      </c>
      <c r="BX40" s="295" t="s">
        <v>2265</v>
      </c>
      <c r="BY40" s="295" t="s">
        <v>2265</v>
      </c>
      <c r="BZ40" s="295" t="s">
        <v>2265</v>
      </c>
      <c r="CA40" s="295" t="s">
        <v>2265</v>
      </c>
      <c r="CB40" s="295" t="s">
        <v>2265</v>
      </c>
      <c r="CC40" s="295" t="s">
        <v>2265</v>
      </c>
      <c r="CD40" s="295" t="s">
        <v>2265</v>
      </c>
      <c r="CE40" s="295" t="s">
        <v>2265</v>
      </c>
      <c r="CF40" s="295" t="s">
        <v>2265</v>
      </c>
      <c r="CG40" s="295" t="s">
        <v>2265</v>
      </c>
      <c r="CH40" s="295" t="s">
        <v>2265</v>
      </c>
      <c r="CI40" s="295" t="s">
        <v>2265</v>
      </c>
      <c r="CJ40" s="295" t="s">
        <v>2265</v>
      </c>
      <c r="CK40" s="295" t="s">
        <v>2265</v>
      </c>
      <c r="CL40" s="295" t="s">
        <v>2265</v>
      </c>
      <c r="CM40" s="295" t="s">
        <v>2265</v>
      </c>
      <c r="CN40" s="295" t="s">
        <v>2265</v>
      </c>
      <c r="CO40" s="295" t="s">
        <v>2265</v>
      </c>
      <c r="CP40" s="295" t="s">
        <v>2265</v>
      </c>
      <c r="CQ40" s="295" t="s">
        <v>2265</v>
      </c>
      <c r="CR40" s="295" t="s">
        <v>2265</v>
      </c>
      <c r="CS40" s="295" t="s">
        <v>2265</v>
      </c>
      <c r="CT40" s="295" t="s">
        <v>2265</v>
      </c>
      <c r="CU40" s="295" t="s">
        <v>2265</v>
      </c>
      <c r="CV40" s="295" t="s">
        <v>2265</v>
      </c>
      <c r="CW40" s="295" t="s">
        <v>2265</v>
      </c>
      <c r="CX40" s="295" t="s">
        <v>2265</v>
      </c>
      <c r="CY40" s="295" t="s">
        <v>2265</v>
      </c>
      <c r="CZ40" s="295" t="s">
        <v>2265</v>
      </c>
      <c r="DA40" s="295" t="s">
        <v>2265</v>
      </c>
      <c r="DB40" s="295" t="s">
        <v>2265</v>
      </c>
      <c r="DC40" s="295" t="s">
        <v>2265</v>
      </c>
      <c r="DD40" s="295" t="s">
        <v>2265</v>
      </c>
      <c r="DE40" s="295" t="s">
        <v>2265</v>
      </c>
      <c r="DF40" s="295" t="s">
        <v>2265</v>
      </c>
      <c r="DG40" s="295" t="s">
        <v>2265</v>
      </c>
      <c r="DH40" s="295" t="s">
        <v>2265</v>
      </c>
      <c r="DI40" s="295" t="s">
        <v>2265</v>
      </c>
      <c r="DJ40" s="295" t="s">
        <v>2265</v>
      </c>
      <c r="DK40" s="295" t="s">
        <v>2265</v>
      </c>
      <c r="DL40" s="295" t="s">
        <v>2265</v>
      </c>
      <c r="DM40" s="295" t="s">
        <v>2265</v>
      </c>
      <c r="DN40" s="295" t="s">
        <v>2265</v>
      </c>
      <c r="DO40" s="295" t="s">
        <v>2265</v>
      </c>
      <c r="DP40" s="295" t="s">
        <v>2265</v>
      </c>
      <c r="DQ40" s="295" t="s">
        <v>2265</v>
      </c>
      <c r="DR40" s="295" t="s">
        <v>2265</v>
      </c>
      <c r="DS40" s="295" t="s">
        <v>2265</v>
      </c>
      <c r="DT40" s="295" t="s">
        <v>2265</v>
      </c>
      <c r="DU40" s="295" t="s">
        <v>2265</v>
      </c>
      <c r="DV40" s="295">
        <v>36.0</v>
      </c>
      <c r="DW40" s="295" t="s">
        <v>2265</v>
      </c>
      <c r="DX40" s="295" t="s">
        <v>2265</v>
      </c>
      <c r="DY40" s="295">
        <v>32.0</v>
      </c>
      <c r="DZ40" s="295" t="s">
        <v>2265</v>
      </c>
      <c r="EA40" s="295" t="s">
        <v>2265</v>
      </c>
      <c r="EB40" s="295">
        <v>49.0</v>
      </c>
      <c r="EC40" s="295" t="s">
        <v>2265</v>
      </c>
      <c r="ED40" s="295" t="s">
        <v>2265</v>
      </c>
      <c r="EE40" s="295" t="s">
        <v>2265</v>
      </c>
      <c r="EF40" s="295" t="s">
        <v>2265</v>
      </c>
      <c r="EG40" s="295" t="s">
        <v>2265</v>
      </c>
      <c r="EH40" s="295" t="s">
        <v>2265</v>
      </c>
      <c r="EI40" s="295" t="s">
        <v>2265</v>
      </c>
      <c r="EJ40" s="295" t="s">
        <v>2265</v>
      </c>
      <c r="EK40" s="295" t="s">
        <v>2265</v>
      </c>
      <c r="EL40" s="295" t="s">
        <v>2265</v>
      </c>
      <c r="EM40" s="295" t="s">
        <v>2265</v>
      </c>
      <c r="EN40" s="295" t="s">
        <v>2265</v>
      </c>
      <c r="EO40" s="295" t="s">
        <v>2265</v>
      </c>
      <c r="EP40" s="295" t="s">
        <v>2265</v>
      </c>
      <c r="EQ40" s="295" t="s">
        <v>2265</v>
      </c>
      <c r="ER40" s="295" t="s">
        <v>2265</v>
      </c>
      <c r="ES40" s="295">
        <v>40.0</v>
      </c>
      <c r="ET40" s="295" t="s">
        <v>2265</v>
      </c>
      <c r="EU40" s="295" t="s">
        <v>2265</v>
      </c>
      <c r="EV40" s="295" t="s">
        <v>2265</v>
      </c>
      <c r="EW40" s="295" t="s">
        <v>2265</v>
      </c>
      <c r="EX40" s="295" t="s">
        <v>2265</v>
      </c>
      <c r="EY40" s="295" t="s">
        <v>2265</v>
      </c>
      <c r="EZ40" s="295" t="s">
        <v>2265</v>
      </c>
      <c r="FA40" s="295" t="s">
        <v>2265</v>
      </c>
      <c r="FB40" s="295" t="s">
        <v>2265</v>
      </c>
      <c r="FC40" s="295" t="s">
        <v>2265</v>
      </c>
      <c r="FD40" s="295" t="s">
        <v>2265</v>
      </c>
      <c r="FE40" s="295" t="s">
        <v>2265</v>
      </c>
      <c r="FF40" s="295" t="s">
        <v>2265</v>
      </c>
      <c r="FG40" s="295" t="s">
        <v>2265</v>
      </c>
      <c r="FH40" s="295" t="s">
        <v>2265</v>
      </c>
      <c r="FI40" s="295" t="s">
        <v>2265</v>
      </c>
      <c r="FJ40" s="295" t="s">
        <v>2265</v>
      </c>
      <c r="FK40" s="295" t="s">
        <v>2265</v>
      </c>
      <c r="FL40" s="295" t="s">
        <v>2265</v>
      </c>
      <c r="FM40" s="295" t="s">
        <v>2265</v>
      </c>
      <c r="FN40" s="295" t="s">
        <v>2265</v>
      </c>
      <c r="FO40" s="295" t="s">
        <v>2265</v>
      </c>
      <c r="FP40" s="295" t="s">
        <v>2265</v>
      </c>
      <c r="FQ40" s="295" t="s">
        <v>2265</v>
      </c>
      <c r="FR40" s="295" t="s">
        <v>2265</v>
      </c>
      <c r="FS40" s="295" t="s">
        <v>2265</v>
      </c>
      <c r="FT40" s="295" t="s">
        <v>2265</v>
      </c>
      <c r="FU40" s="295" t="s">
        <v>2265</v>
      </c>
      <c r="FV40" s="295" t="s">
        <v>2265</v>
      </c>
      <c r="FW40" s="295" t="s">
        <v>2265</v>
      </c>
    </row>
    <row r="41">
      <c r="A41" s="297" t="s">
        <v>747</v>
      </c>
      <c r="B41" s="295" t="s">
        <v>2261</v>
      </c>
      <c r="C41" s="295">
        <v>3.0</v>
      </c>
      <c r="D41" s="295" t="s">
        <v>2317</v>
      </c>
      <c r="E41" s="295" t="s">
        <v>2318</v>
      </c>
      <c r="F41" s="295" t="s">
        <v>2264</v>
      </c>
      <c r="G41" s="295">
        <v>1250.0</v>
      </c>
      <c r="H41" s="295">
        <v>-31.0</v>
      </c>
      <c r="I41" s="295">
        <v>3.7</v>
      </c>
      <c r="J41" s="295">
        <v>12.0</v>
      </c>
      <c r="K41" s="295" t="s">
        <v>2265</v>
      </c>
      <c r="L41" s="295" t="s">
        <v>2265</v>
      </c>
      <c r="M41" s="295">
        <v>21.87</v>
      </c>
      <c r="N41" s="295">
        <v>29.0</v>
      </c>
      <c r="O41" s="295">
        <v>5.0</v>
      </c>
      <c r="P41" s="295">
        <v>2.0</v>
      </c>
      <c r="Q41" s="295">
        <v>0.0</v>
      </c>
      <c r="R41" s="295" t="s">
        <v>2265</v>
      </c>
      <c r="S41" s="295" t="s">
        <v>2265</v>
      </c>
      <c r="T41" s="295" t="s">
        <v>2265</v>
      </c>
      <c r="U41" s="295" t="s">
        <v>2265</v>
      </c>
      <c r="V41" s="295" t="s">
        <v>2265</v>
      </c>
      <c r="W41" s="295" t="s">
        <v>2265</v>
      </c>
      <c r="X41" s="295" t="s">
        <v>2265</v>
      </c>
      <c r="Y41" s="295" t="s">
        <v>2265</v>
      </c>
      <c r="Z41" s="295" t="s">
        <v>2265</v>
      </c>
      <c r="AA41" s="295" t="s">
        <v>2265</v>
      </c>
      <c r="AB41" s="295" t="s">
        <v>2265</v>
      </c>
      <c r="AC41" s="295" t="s">
        <v>2265</v>
      </c>
      <c r="AD41" s="295" t="s">
        <v>2265</v>
      </c>
      <c r="AE41" s="295" t="s">
        <v>2265</v>
      </c>
      <c r="AF41" s="295" t="s">
        <v>2265</v>
      </c>
      <c r="AG41" s="295" t="s">
        <v>2265</v>
      </c>
      <c r="AH41" s="295" t="s">
        <v>2265</v>
      </c>
      <c r="AI41" s="295" t="s">
        <v>2265</v>
      </c>
      <c r="AJ41" s="295" t="s">
        <v>2265</v>
      </c>
      <c r="AK41" s="295" t="s">
        <v>2265</v>
      </c>
      <c r="AL41" s="295" t="s">
        <v>2265</v>
      </c>
      <c r="AM41" s="295" t="s">
        <v>2265</v>
      </c>
      <c r="AN41" s="295" t="s">
        <v>2265</v>
      </c>
      <c r="AO41" s="295" t="s">
        <v>2265</v>
      </c>
      <c r="AP41" s="295" t="s">
        <v>2265</v>
      </c>
      <c r="AQ41" s="295" t="s">
        <v>2265</v>
      </c>
      <c r="AR41" s="295" t="s">
        <v>2265</v>
      </c>
      <c r="AS41" s="295" t="s">
        <v>2265</v>
      </c>
      <c r="AT41" s="295" t="s">
        <v>2265</v>
      </c>
      <c r="AU41" s="295" t="s">
        <v>2265</v>
      </c>
      <c r="AV41" s="295" t="s">
        <v>2265</v>
      </c>
      <c r="AW41" s="295" t="s">
        <v>2265</v>
      </c>
      <c r="AX41" s="295" t="s">
        <v>2265</v>
      </c>
      <c r="AY41" s="295" t="s">
        <v>2265</v>
      </c>
      <c r="AZ41" s="295" t="s">
        <v>2265</v>
      </c>
      <c r="BA41" s="295" t="s">
        <v>2265</v>
      </c>
      <c r="BB41" s="295" t="s">
        <v>2265</v>
      </c>
      <c r="BC41" s="295" t="s">
        <v>2265</v>
      </c>
      <c r="BD41" s="295" t="s">
        <v>2265</v>
      </c>
      <c r="BE41" s="295" t="s">
        <v>2265</v>
      </c>
      <c r="BF41" s="295" t="s">
        <v>2265</v>
      </c>
      <c r="BG41" s="295" t="s">
        <v>2265</v>
      </c>
      <c r="BH41" s="295" t="s">
        <v>2265</v>
      </c>
      <c r="BI41" s="295" t="s">
        <v>2265</v>
      </c>
      <c r="BJ41" s="295" t="s">
        <v>2265</v>
      </c>
      <c r="BK41" s="295" t="s">
        <v>2265</v>
      </c>
      <c r="BL41" s="295" t="s">
        <v>2265</v>
      </c>
      <c r="BM41" s="295" t="s">
        <v>2265</v>
      </c>
      <c r="BN41" s="295" t="s">
        <v>2265</v>
      </c>
      <c r="BO41" s="295" t="s">
        <v>2265</v>
      </c>
      <c r="BP41" s="295" t="s">
        <v>2265</v>
      </c>
      <c r="BQ41" s="295" t="s">
        <v>2265</v>
      </c>
      <c r="BR41" s="295" t="s">
        <v>2265</v>
      </c>
      <c r="BS41" s="295" t="s">
        <v>2265</v>
      </c>
      <c r="BT41" s="295">
        <v>527.0</v>
      </c>
      <c r="BU41" s="295" t="s">
        <v>2265</v>
      </c>
      <c r="BV41" s="295" t="s">
        <v>2265</v>
      </c>
      <c r="BW41" s="295" t="s">
        <v>2265</v>
      </c>
      <c r="BX41" s="295" t="s">
        <v>2265</v>
      </c>
      <c r="BY41" s="295" t="s">
        <v>2265</v>
      </c>
      <c r="BZ41" s="295" t="s">
        <v>2265</v>
      </c>
      <c r="CA41" s="295" t="s">
        <v>2265</v>
      </c>
      <c r="CB41" s="295">
        <v>90.0</v>
      </c>
      <c r="CC41" s="295" t="s">
        <v>2265</v>
      </c>
      <c r="CD41" s="295" t="s">
        <v>2265</v>
      </c>
      <c r="CE41" s="295" t="s">
        <v>2265</v>
      </c>
      <c r="CF41" s="295" t="s">
        <v>2265</v>
      </c>
      <c r="CG41" s="295" t="s">
        <v>2265</v>
      </c>
      <c r="CH41" s="295" t="s">
        <v>2265</v>
      </c>
      <c r="CI41" s="295" t="s">
        <v>2265</v>
      </c>
      <c r="CJ41" s="295" t="s">
        <v>2265</v>
      </c>
      <c r="CK41" s="295" t="s">
        <v>2265</v>
      </c>
      <c r="CL41" s="295" t="s">
        <v>2265</v>
      </c>
      <c r="CM41" s="295" t="s">
        <v>2265</v>
      </c>
      <c r="CN41" s="295" t="s">
        <v>2265</v>
      </c>
      <c r="CO41" s="295" t="s">
        <v>2265</v>
      </c>
      <c r="CP41" s="295" t="s">
        <v>2265</v>
      </c>
      <c r="CQ41" s="295" t="s">
        <v>2265</v>
      </c>
      <c r="CR41" s="295" t="s">
        <v>2265</v>
      </c>
      <c r="CS41" s="295" t="s">
        <v>2265</v>
      </c>
      <c r="CT41" s="295" t="s">
        <v>2265</v>
      </c>
      <c r="CU41" s="295" t="s">
        <v>2265</v>
      </c>
      <c r="CV41" s="295" t="s">
        <v>2265</v>
      </c>
      <c r="CW41" s="295" t="s">
        <v>2265</v>
      </c>
      <c r="CX41" s="295" t="s">
        <v>2265</v>
      </c>
      <c r="CY41" s="295" t="s">
        <v>2265</v>
      </c>
      <c r="CZ41" s="295" t="s">
        <v>2265</v>
      </c>
      <c r="DA41" s="295" t="s">
        <v>2265</v>
      </c>
      <c r="DB41" s="295" t="s">
        <v>2265</v>
      </c>
      <c r="DC41" s="295" t="s">
        <v>2265</v>
      </c>
      <c r="DD41" s="295" t="s">
        <v>2265</v>
      </c>
      <c r="DE41" s="295">
        <v>13.0</v>
      </c>
      <c r="DF41" s="295" t="s">
        <v>2265</v>
      </c>
      <c r="DG41" s="295" t="s">
        <v>2265</v>
      </c>
      <c r="DH41" s="295" t="s">
        <v>2265</v>
      </c>
      <c r="DI41" s="295" t="s">
        <v>2265</v>
      </c>
      <c r="DJ41" s="295" t="s">
        <v>2265</v>
      </c>
      <c r="DK41" s="295" t="s">
        <v>2265</v>
      </c>
      <c r="DL41" s="295" t="s">
        <v>2265</v>
      </c>
      <c r="DM41" s="295" t="s">
        <v>2265</v>
      </c>
      <c r="DN41" s="295" t="s">
        <v>2265</v>
      </c>
      <c r="DO41" s="295" t="s">
        <v>2265</v>
      </c>
      <c r="DP41" s="295" t="s">
        <v>2265</v>
      </c>
      <c r="DQ41" s="295" t="s">
        <v>2265</v>
      </c>
      <c r="DR41" s="295" t="s">
        <v>2265</v>
      </c>
      <c r="DS41" s="295" t="s">
        <v>2265</v>
      </c>
      <c r="DT41" s="295" t="s">
        <v>2265</v>
      </c>
      <c r="DU41" s="295" t="s">
        <v>2265</v>
      </c>
      <c r="DV41" s="295">
        <v>2739.0</v>
      </c>
      <c r="DW41" s="295" t="s">
        <v>2265</v>
      </c>
      <c r="DX41" s="295" t="s">
        <v>2265</v>
      </c>
      <c r="DY41" s="295">
        <v>61.0</v>
      </c>
      <c r="DZ41" s="295" t="s">
        <v>2265</v>
      </c>
      <c r="EA41" s="295" t="s">
        <v>2265</v>
      </c>
      <c r="EB41" s="295">
        <v>98.0</v>
      </c>
      <c r="EC41" s="295" t="s">
        <v>2265</v>
      </c>
      <c r="ED41" s="295" t="s">
        <v>2265</v>
      </c>
      <c r="EE41" s="295" t="s">
        <v>2265</v>
      </c>
      <c r="EF41" s="295" t="s">
        <v>2265</v>
      </c>
      <c r="EG41" s="295" t="s">
        <v>2265</v>
      </c>
      <c r="EH41" s="295" t="s">
        <v>2265</v>
      </c>
      <c r="EI41" s="295" t="s">
        <v>2265</v>
      </c>
      <c r="EJ41" s="295" t="s">
        <v>2265</v>
      </c>
      <c r="EK41" s="295" t="s">
        <v>2265</v>
      </c>
      <c r="EL41" s="295" t="s">
        <v>2265</v>
      </c>
      <c r="EM41" s="295" t="s">
        <v>2265</v>
      </c>
      <c r="EN41" s="295" t="s">
        <v>2265</v>
      </c>
      <c r="EO41" s="295" t="s">
        <v>2265</v>
      </c>
      <c r="EP41" s="295" t="s">
        <v>2265</v>
      </c>
      <c r="EQ41" s="295" t="s">
        <v>2265</v>
      </c>
      <c r="ER41" s="295" t="s">
        <v>2265</v>
      </c>
      <c r="ES41" s="295">
        <v>59.0</v>
      </c>
      <c r="ET41" s="295" t="s">
        <v>2265</v>
      </c>
      <c r="EU41" s="295" t="s">
        <v>2265</v>
      </c>
      <c r="EV41" s="295" t="s">
        <v>2265</v>
      </c>
      <c r="EW41" s="295" t="s">
        <v>2265</v>
      </c>
      <c r="EX41" s="295">
        <v>6184.0</v>
      </c>
      <c r="EY41" s="295" t="s">
        <v>2265</v>
      </c>
      <c r="EZ41" s="295" t="s">
        <v>2265</v>
      </c>
      <c r="FA41" s="295" t="s">
        <v>2265</v>
      </c>
      <c r="FB41" s="295" t="s">
        <v>2265</v>
      </c>
      <c r="FC41" s="295" t="s">
        <v>2265</v>
      </c>
      <c r="FD41" s="295" t="s">
        <v>2265</v>
      </c>
      <c r="FE41" s="295" t="s">
        <v>2265</v>
      </c>
      <c r="FF41" s="295">
        <v>6.0</v>
      </c>
      <c r="FG41" s="295">
        <v>2695.0</v>
      </c>
      <c r="FH41" s="295">
        <v>9.0</v>
      </c>
      <c r="FI41" s="295" t="s">
        <v>2265</v>
      </c>
      <c r="FJ41" s="295" t="s">
        <v>2265</v>
      </c>
      <c r="FK41" s="295">
        <v>2.0</v>
      </c>
      <c r="FL41" s="295" t="s">
        <v>2265</v>
      </c>
      <c r="FM41" s="295" t="s">
        <v>2265</v>
      </c>
      <c r="FN41" s="295">
        <v>1.0</v>
      </c>
      <c r="FO41" s="295" t="s">
        <v>2265</v>
      </c>
      <c r="FP41" s="295" t="s">
        <v>2265</v>
      </c>
      <c r="FQ41" s="295">
        <v>41.0</v>
      </c>
      <c r="FR41" s="295" t="s">
        <v>2265</v>
      </c>
      <c r="FS41" s="295" t="s">
        <v>2265</v>
      </c>
      <c r="FT41" s="295" t="s">
        <v>2265</v>
      </c>
      <c r="FU41" s="295" t="s">
        <v>2265</v>
      </c>
      <c r="FV41" s="295" t="s">
        <v>2265</v>
      </c>
      <c r="FW41" s="295" t="s">
        <v>2265</v>
      </c>
    </row>
    <row r="42">
      <c r="A42" s="297" t="s">
        <v>754</v>
      </c>
      <c r="B42" s="295" t="s">
        <v>2261</v>
      </c>
      <c r="C42" s="295">
        <v>3.0</v>
      </c>
      <c r="D42" s="295" t="s">
        <v>2280</v>
      </c>
      <c r="E42" s="295" t="s">
        <v>2319</v>
      </c>
      <c r="F42" s="295" t="s">
        <v>2264</v>
      </c>
      <c r="G42" s="295">
        <v>1950.0</v>
      </c>
      <c r="H42" s="295">
        <v>-31.0</v>
      </c>
      <c r="I42" s="295">
        <v>3.5</v>
      </c>
      <c r="J42" s="295">
        <v>5.0</v>
      </c>
      <c r="K42" s="295">
        <v>1.0</v>
      </c>
      <c r="L42" s="295">
        <v>4.0E-4</v>
      </c>
      <c r="M42" s="295">
        <v>5.63</v>
      </c>
      <c r="N42" s="295">
        <v>0.0</v>
      </c>
      <c r="O42" s="295">
        <v>2.0</v>
      </c>
      <c r="P42" s="295">
        <v>0.0</v>
      </c>
      <c r="Q42" s="295">
        <v>0.0</v>
      </c>
      <c r="R42" s="295" t="s">
        <v>2265</v>
      </c>
      <c r="S42" s="295">
        <v>2.0</v>
      </c>
      <c r="T42" s="295" t="s">
        <v>2265</v>
      </c>
      <c r="U42" s="295" t="s">
        <v>2265</v>
      </c>
      <c r="V42" s="295" t="s">
        <v>2265</v>
      </c>
      <c r="W42" s="295" t="s">
        <v>2265</v>
      </c>
      <c r="X42" s="295" t="s">
        <v>2265</v>
      </c>
      <c r="Y42" s="295" t="s">
        <v>2265</v>
      </c>
      <c r="Z42" s="295" t="s">
        <v>2265</v>
      </c>
      <c r="AA42" s="295" t="s">
        <v>2265</v>
      </c>
      <c r="AB42" s="295" t="s">
        <v>2265</v>
      </c>
      <c r="AC42" s="295" t="s">
        <v>2265</v>
      </c>
      <c r="AD42" s="295" t="s">
        <v>2265</v>
      </c>
      <c r="AE42" s="295" t="s">
        <v>2265</v>
      </c>
      <c r="AF42" s="295" t="s">
        <v>2265</v>
      </c>
      <c r="AG42" s="295" t="s">
        <v>2265</v>
      </c>
      <c r="AH42" s="295" t="s">
        <v>2265</v>
      </c>
      <c r="AI42" s="295" t="s">
        <v>2265</v>
      </c>
      <c r="AJ42" s="295" t="s">
        <v>2265</v>
      </c>
      <c r="AK42" s="295" t="s">
        <v>2265</v>
      </c>
      <c r="AL42" s="295" t="s">
        <v>2265</v>
      </c>
      <c r="AM42" s="295" t="s">
        <v>2265</v>
      </c>
      <c r="AN42" s="295" t="s">
        <v>2265</v>
      </c>
      <c r="AO42" s="295" t="s">
        <v>2265</v>
      </c>
      <c r="AP42" s="295" t="s">
        <v>2265</v>
      </c>
      <c r="AQ42" s="295" t="s">
        <v>2265</v>
      </c>
      <c r="AR42" s="295" t="s">
        <v>2265</v>
      </c>
      <c r="AS42" s="295" t="s">
        <v>2265</v>
      </c>
      <c r="AT42" s="295" t="s">
        <v>2265</v>
      </c>
      <c r="AU42" s="295" t="s">
        <v>2265</v>
      </c>
      <c r="AV42" s="295" t="s">
        <v>2265</v>
      </c>
      <c r="AW42" s="295" t="s">
        <v>2265</v>
      </c>
      <c r="AX42" s="295" t="s">
        <v>2265</v>
      </c>
      <c r="AY42" s="295" t="s">
        <v>2265</v>
      </c>
      <c r="AZ42" s="295" t="s">
        <v>2265</v>
      </c>
      <c r="BA42" s="295" t="s">
        <v>2265</v>
      </c>
      <c r="BB42" s="295" t="s">
        <v>2265</v>
      </c>
      <c r="BC42" s="295" t="s">
        <v>2265</v>
      </c>
      <c r="BD42" s="295" t="s">
        <v>2265</v>
      </c>
      <c r="BE42" s="295" t="s">
        <v>2265</v>
      </c>
      <c r="BF42" s="295" t="s">
        <v>2265</v>
      </c>
      <c r="BG42" s="295" t="s">
        <v>2265</v>
      </c>
      <c r="BH42" s="295" t="s">
        <v>2265</v>
      </c>
      <c r="BI42" s="295" t="s">
        <v>2265</v>
      </c>
      <c r="BJ42" s="295" t="s">
        <v>2265</v>
      </c>
      <c r="BK42" s="295" t="s">
        <v>2265</v>
      </c>
      <c r="BL42" s="295" t="s">
        <v>2265</v>
      </c>
      <c r="BM42" s="295" t="s">
        <v>2265</v>
      </c>
      <c r="BN42" s="295" t="s">
        <v>2265</v>
      </c>
      <c r="BO42" s="295" t="s">
        <v>2265</v>
      </c>
      <c r="BP42" s="295" t="s">
        <v>2265</v>
      </c>
      <c r="BQ42" s="295" t="s">
        <v>2265</v>
      </c>
      <c r="BR42" s="295" t="s">
        <v>2265</v>
      </c>
      <c r="BS42" s="295" t="s">
        <v>2265</v>
      </c>
      <c r="BT42" s="295" t="s">
        <v>2265</v>
      </c>
      <c r="BU42" s="295" t="s">
        <v>2265</v>
      </c>
      <c r="BV42" s="295" t="s">
        <v>2265</v>
      </c>
      <c r="BW42" s="295" t="s">
        <v>2265</v>
      </c>
      <c r="BX42" s="295" t="s">
        <v>2265</v>
      </c>
      <c r="BY42" s="295" t="s">
        <v>2265</v>
      </c>
      <c r="BZ42" s="295" t="s">
        <v>2265</v>
      </c>
      <c r="CA42" s="295" t="s">
        <v>2265</v>
      </c>
      <c r="CB42" s="295" t="s">
        <v>2265</v>
      </c>
      <c r="CC42" s="295" t="s">
        <v>2265</v>
      </c>
      <c r="CD42" s="295" t="s">
        <v>2265</v>
      </c>
      <c r="CE42" s="295" t="s">
        <v>2265</v>
      </c>
      <c r="CF42" s="295" t="s">
        <v>2265</v>
      </c>
      <c r="CG42" s="295" t="s">
        <v>2265</v>
      </c>
      <c r="CH42" s="295" t="s">
        <v>2265</v>
      </c>
      <c r="CI42" s="295" t="s">
        <v>2265</v>
      </c>
      <c r="CJ42" s="295" t="s">
        <v>2265</v>
      </c>
      <c r="CK42" s="295" t="s">
        <v>2265</v>
      </c>
      <c r="CL42" s="295" t="s">
        <v>2265</v>
      </c>
      <c r="CM42" s="295" t="s">
        <v>2265</v>
      </c>
      <c r="CN42" s="295" t="s">
        <v>2265</v>
      </c>
      <c r="CO42" s="295" t="s">
        <v>2265</v>
      </c>
      <c r="CP42" s="295" t="s">
        <v>2265</v>
      </c>
      <c r="CQ42" s="295" t="s">
        <v>2265</v>
      </c>
      <c r="CR42" s="295" t="s">
        <v>2265</v>
      </c>
      <c r="CS42" s="295" t="s">
        <v>2265</v>
      </c>
      <c r="CT42" s="295" t="s">
        <v>2265</v>
      </c>
      <c r="CU42" s="295" t="s">
        <v>2265</v>
      </c>
      <c r="CV42" s="295" t="s">
        <v>2265</v>
      </c>
      <c r="CW42" s="295" t="s">
        <v>2265</v>
      </c>
      <c r="CX42" s="295" t="s">
        <v>2265</v>
      </c>
      <c r="CY42" s="295" t="s">
        <v>2265</v>
      </c>
      <c r="CZ42" s="295" t="s">
        <v>2265</v>
      </c>
      <c r="DA42" s="295" t="s">
        <v>2265</v>
      </c>
      <c r="DB42" s="295" t="s">
        <v>2265</v>
      </c>
      <c r="DC42" s="295" t="s">
        <v>2265</v>
      </c>
      <c r="DD42" s="295" t="s">
        <v>2265</v>
      </c>
      <c r="DE42" s="295" t="s">
        <v>2265</v>
      </c>
      <c r="DF42" s="295" t="s">
        <v>2265</v>
      </c>
      <c r="DG42" s="295" t="s">
        <v>2265</v>
      </c>
      <c r="DH42" s="295" t="s">
        <v>2265</v>
      </c>
      <c r="DI42" s="295" t="s">
        <v>2265</v>
      </c>
      <c r="DJ42" s="295" t="s">
        <v>2265</v>
      </c>
      <c r="DK42" s="295" t="s">
        <v>2265</v>
      </c>
      <c r="DL42" s="295" t="s">
        <v>2265</v>
      </c>
      <c r="DM42" s="295" t="s">
        <v>2265</v>
      </c>
      <c r="DN42" s="295" t="s">
        <v>2265</v>
      </c>
      <c r="DO42" s="295" t="s">
        <v>2265</v>
      </c>
      <c r="DP42" s="295" t="s">
        <v>2265</v>
      </c>
      <c r="DQ42" s="295" t="s">
        <v>2265</v>
      </c>
      <c r="DR42" s="295" t="s">
        <v>2265</v>
      </c>
      <c r="DS42" s="295" t="s">
        <v>2265</v>
      </c>
      <c r="DT42" s="295" t="s">
        <v>2265</v>
      </c>
      <c r="DU42" s="295" t="s">
        <v>2265</v>
      </c>
      <c r="DV42" s="295">
        <v>768.0</v>
      </c>
      <c r="DW42" s="295" t="s">
        <v>2265</v>
      </c>
      <c r="DX42" s="295" t="s">
        <v>2265</v>
      </c>
      <c r="DY42" s="295">
        <v>268.0</v>
      </c>
      <c r="DZ42" s="295" t="s">
        <v>2265</v>
      </c>
      <c r="EA42" s="295" t="s">
        <v>2265</v>
      </c>
      <c r="EB42" s="295">
        <v>9842.0</v>
      </c>
      <c r="EC42" s="295" t="s">
        <v>2265</v>
      </c>
      <c r="ED42" s="295" t="s">
        <v>2265</v>
      </c>
      <c r="EE42" s="295" t="s">
        <v>2265</v>
      </c>
      <c r="EF42" s="295" t="s">
        <v>2265</v>
      </c>
      <c r="EG42" s="295" t="s">
        <v>2265</v>
      </c>
      <c r="EH42" s="295" t="s">
        <v>2265</v>
      </c>
      <c r="EI42" s="295" t="s">
        <v>2265</v>
      </c>
      <c r="EJ42" s="295" t="s">
        <v>2265</v>
      </c>
      <c r="EK42" s="295" t="s">
        <v>2265</v>
      </c>
      <c r="EL42" s="295" t="s">
        <v>2265</v>
      </c>
      <c r="EM42" s="295" t="s">
        <v>2265</v>
      </c>
      <c r="EN42" s="295" t="s">
        <v>2265</v>
      </c>
      <c r="EO42" s="295" t="s">
        <v>2265</v>
      </c>
      <c r="EP42" s="295" t="s">
        <v>2265</v>
      </c>
      <c r="EQ42" s="295" t="s">
        <v>2265</v>
      </c>
      <c r="ER42" s="295" t="s">
        <v>2265</v>
      </c>
      <c r="ES42" s="295">
        <v>2761.0</v>
      </c>
      <c r="ET42" s="295" t="s">
        <v>2265</v>
      </c>
      <c r="EU42" s="295" t="s">
        <v>2265</v>
      </c>
      <c r="EV42" s="295" t="s">
        <v>2265</v>
      </c>
      <c r="EW42" s="295" t="s">
        <v>2265</v>
      </c>
      <c r="EX42" s="295" t="s">
        <v>2265</v>
      </c>
      <c r="EY42" s="295" t="s">
        <v>2265</v>
      </c>
      <c r="EZ42" s="295" t="s">
        <v>2265</v>
      </c>
      <c r="FA42" s="295" t="s">
        <v>2265</v>
      </c>
      <c r="FB42" s="295" t="s">
        <v>2265</v>
      </c>
      <c r="FC42" s="295" t="s">
        <v>2265</v>
      </c>
      <c r="FD42" s="295" t="s">
        <v>2265</v>
      </c>
      <c r="FE42" s="295" t="s">
        <v>2265</v>
      </c>
      <c r="FF42" s="295" t="s">
        <v>2265</v>
      </c>
      <c r="FG42" s="295" t="s">
        <v>2265</v>
      </c>
      <c r="FH42" s="295" t="s">
        <v>2265</v>
      </c>
      <c r="FI42" s="295" t="s">
        <v>2265</v>
      </c>
      <c r="FJ42" s="295" t="s">
        <v>2265</v>
      </c>
      <c r="FK42" s="295" t="s">
        <v>2265</v>
      </c>
      <c r="FL42" s="295" t="s">
        <v>2265</v>
      </c>
      <c r="FM42" s="295" t="s">
        <v>2265</v>
      </c>
      <c r="FN42" s="295" t="s">
        <v>2265</v>
      </c>
      <c r="FO42" s="295" t="s">
        <v>2265</v>
      </c>
      <c r="FP42" s="295" t="s">
        <v>2265</v>
      </c>
      <c r="FQ42" s="295" t="s">
        <v>2265</v>
      </c>
      <c r="FR42" s="295" t="s">
        <v>2265</v>
      </c>
      <c r="FS42" s="295" t="s">
        <v>2265</v>
      </c>
      <c r="FT42" s="295" t="s">
        <v>2265</v>
      </c>
      <c r="FU42" s="295" t="s">
        <v>2265</v>
      </c>
      <c r="FV42" s="295" t="s">
        <v>2265</v>
      </c>
      <c r="FW42" s="295" t="s">
        <v>2265</v>
      </c>
    </row>
    <row r="43">
      <c r="A43" s="297" t="s">
        <v>1382</v>
      </c>
      <c r="B43" s="295" t="s">
        <v>2269</v>
      </c>
      <c r="C43" s="295" t="s">
        <v>2269</v>
      </c>
      <c r="D43" s="295" t="s">
        <v>2280</v>
      </c>
      <c r="E43" s="295" t="s">
        <v>2320</v>
      </c>
      <c r="F43" s="295" t="s">
        <v>2264</v>
      </c>
      <c r="G43" s="295" t="s">
        <v>2265</v>
      </c>
      <c r="H43" s="295">
        <v>-31.0</v>
      </c>
      <c r="I43" s="295">
        <v>3.3</v>
      </c>
      <c r="J43" s="295">
        <v>4.0</v>
      </c>
      <c r="K43" s="295" t="s">
        <v>2265</v>
      </c>
      <c r="L43" s="295" t="s">
        <v>2265</v>
      </c>
      <c r="M43" s="295">
        <v>48.85</v>
      </c>
      <c r="N43" s="295">
        <v>0.0</v>
      </c>
      <c r="O43" s="295">
        <v>2.0</v>
      </c>
      <c r="P43" s="295">
        <v>0.0</v>
      </c>
      <c r="Q43" s="295">
        <v>0.0</v>
      </c>
      <c r="R43" s="295" t="s">
        <v>2265</v>
      </c>
      <c r="S43" s="295" t="s">
        <v>2265</v>
      </c>
      <c r="T43" s="295" t="s">
        <v>2265</v>
      </c>
      <c r="U43" s="295" t="s">
        <v>2265</v>
      </c>
      <c r="V43" s="295" t="s">
        <v>2265</v>
      </c>
      <c r="W43" s="295" t="s">
        <v>2265</v>
      </c>
      <c r="X43" s="295" t="s">
        <v>2265</v>
      </c>
      <c r="Y43" s="295" t="s">
        <v>2265</v>
      </c>
      <c r="Z43" s="295" t="s">
        <v>2265</v>
      </c>
      <c r="AA43" s="295" t="s">
        <v>2265</v>
      </c>
      <c r="AB43" s="295" t="s">
        <v>2265</v>
      </c>
      <c r="AC43" s="295" t="s">
        <v>2265</v>
      </c>
      <c r="AD43" s="295" t="s">
        <v>2265</v>
      </c>
      <c r="AE43" s="295" t="s">
        <v>2265</v>
      </c>
      <c r="AF43" s="295" t="s">
        <v>2265</v>
      </c>
      <c r="AG43" s="295" t="s">
        <v>2265</v>
      </c>
      <c r="AH43" s="295" t="s">
        <v>2265</v>
      </c>
      <c r="AI43" s="295" t="s">
        <v>2265</v>
      </c>
      <c r="AJ43" s="295" t="s">
        <v>2265</v>
      </c>
      <c r="AK43" s="295" t="s">
        <v>2265</v>
      </c>
      <c r="AL43" s="295" t="s">
        <v>2265</v>
      </c>
      <c r="AM43" s="295" t="s">
        <v>2265</v>
      </c>
      <c r="AN43" s="295" t="s">
        <v>2265</v>
      </c>
      <c r="AO43" s="295" t="s">
        <v>2265</v>
      </c>
      <c r="AP43" s="295" t="s">
        <v>2265</v>
      </c>
      <c r="AQ43" s="295" t="s">
        <v>2265</v>
      </c>
      <c r="AR43" s="295" t="s">
        <v>2265</v>
      </c>
      <c r="AS43" s="295" t="s">
        <v>2265</v>
      </c>
      <c r="AT43" s="295" t="s">
        <v>2265</v>
      </c>
      <c r="AU43" s="295" t="s">
        <v>2265</v>
      </c>
      <c r="AV43" s="295" t="s">
        <v>2265</v>
      </c>
      <c r="AW43" s="295" t="s">
        <v>2265</v>
      </c>
      <c r="AX43" s="295" t="s">
        <v>2265</v>
      </c>
      <c r="AY43" s="295" t="s">
        <v>2265</v>
      </c>
      <c r="AZ43" s="295" t="s">
        <v>2265</v>
      </c>
      <c r="BA43" s="295" t="s">
        <v>2265</v>
      </c>
      <c r="BB43" s="295" t="s">
        <v>2265</v>
      </c>
      <c r="BC43" s="295" t="s">
        <v>2265</v>
      </c>
      <c r="BD43" s="295" t="s">
        <v>2265</v>
      </c>
      <c r="BE43" s="295" t="s">
        <v>2265</v>
      </c>
      <c r="BF43" s="295" t="s">
        <v>2265</v>
      </c>
      <c r="BG43" s="295" t="s">
        <v>2265</v>
      </c>
      <c r="BH43" s="295" t="s">
        <v>2265</v>
      </c>
      <c r="BI43" s="295" t="s">
        <v>2265</v>
      </c>
      <c r="BJ43" s="295" t="s">
        <v>2265</v>
      </c>
      <c r="BK43" s="295" t="s">
        <v>2265</v>
      </c>
      <c r="BL43" s="295" t="s">
        <v>2265</v>
      </c>
      <c r="BM43" s="295" t="s">
        <v>2265</v>
      </c>
      <c r="BN43" s="295" t="s">
        <v>2265</v>
      </c>
      <c r="BO43" s="295" t="s">
        <v>2265</v>
      </c>
      <c r="BP43" s="295" t="s">
        <v>2265</v>
      </c>
      <c r="BQ43" s="295" t="s">
        <v>2265</v>
      </c>
      <c r="BR43" s="295" t="s">
        <v>2265</v>
      </c>
      <c r="BS43" s="295" t="s">
        <v>2265</v>
      </c>
      <c r="BT43" s="295" t="s">
        <v>2265</v>
      </c>
      <c r="BU43" s="295" t="s">
        <v>2265</v>
      </c>
      <c r="BV43" s="295" t="s">
        <v>2265</v>
      </c>
      <c r="BW43" s="295" t="s">
        <v>2265</v>
      </c>
      <c r="BX43" s="295" t="s">
        <v>2265</v>
      </c>
      <c r="BY43" s="295" t="s">
        <v>2265</v>
      </c>
      <c r="BZ43" s="295" t="s">
        <v>2265</v>
      </c>
      <c r="CA43" s="295" t="s">
        <v>2265</v>
      </c>
      <c r="CB43" s="295" t="s">
        <v>2265</v>
      </c>
      <c r="CC43" s="295" t="s">
        <v>2265</v>
      </c>
      <c r="CD43" s="295" t="s">
        <v>2265</v>
      </c>
      <c r="CE43" s="295" t="s">
        <v>2265</v>
      </c>
      <c r="CF43" s="295" t="s">
        <v>2265</v>
      </c>
      <c r="CG43" s="295" t="s">
        <v>2265</v>
      </c>
      <c r="CH43" s="295" t="s">
        <v>2265</v>
      </c>
      <c r="CI43" s="295" t="s">
        <v>2265</v>
      </c>
      <c r="CJ43" s="295" t="s">
        <v>2265</v>
      </c>
      <c r="CK43" s="295" t="s">
        <v>2265</v>
      </c>
      <c r="CL43" s="295" t="s">
        <v>2265</v>
      </c>
      <c r="CM43" s="295" t="s">
        <v>2265</v>
      </c>
      <c r="CN43" s="295" t="s">
        <v>2265</v>
      </c>
      <c r="CO43" s="295" t="s">
        <v>2265</v>
      </c>
      <c r="CP43" s="295" t="s">
        <v>2265</v>
      </c>
      <c r="CQ43" s="295" t="s">
        <v>2265</v>
      </c>
      <c r="CR43" s="295" t="s">
        <v>2265</v>
      </c>
      <c r="CS43" s="295" t="s">
        <v>2265</v>
      </c>
      <c r="CT43" s="295" t="s">
        <v>2265</v>
      </c>
      <c r="CU43" s="295" t="s">
        <v>2265</v>
      </c>
      <c r="CV43" s="295" t="s">
        <v>2265</v>
      </c>
      <c r="CW43" s="295" t="s">
        <v>2265</v>
      </c>
      <c r="CX43" s="295" t="s">
        <v>2265</v>
      </c>
      <c r="CY43" s="295" t="s">
        <v>2265</v>
      </c>
      <c r="CZ43" s="295" t="s">
        <v>2265</v>
      </c>
      <c r="DA43" s="295" t="s">
        <v>2265</v>
      </c>
      <c r="DB43" s="295" t="s">
        <v>2265</v>
      </c>
      <c r="DC43" s="295" t="s">
        <v>2265</v>
      </c>
      <c r="DD43" s="295" t="s">
        <v>2265</v>
      </c>
      <c r="DE43" s="295" t="s">
        <v>2265</v>
      </c>
      <c r="DF43" s="295" t="s">
        <v>2265</v>
      </c>
      <c r="DG43" s="295" t="s">
        <v>2265</v>
      </c>
      <c r="DH43" s="295" t="s">
        <v>2265</v>
      </c>
      <c r="DI43" s="295" t="s">
        <v>2265</v>
      </c>
      <c r="DJ43" s="295" t="s">
        <v>2265</v>
      </c>
      <c r="DK43" s="295" t="s">
        <v>2265</v>
      </c>
      <c r="DL43" s="295" t="s">
        <v>2265</v>
      </c>
      <c r="DM43" s="295" t="s">
        <v>2265</v>
      </c>
      <c r="DN43" s="295" t="s">
        <v>2265</v>
      </c>
      <c r="DO43" s="295" t="s">
        <v>2265</v>
      </c>
      <c r="DP43" s="295" t="s">
        <v>2265</v>
      </c>
      <c r="DQ43" s="295" t="s">
        <v>2265</v>
      </c>
      <c r="DR43" s="295" t="s">
        <v>2265</v>
      </c>
      <c r="DS43" s="295" t="s">
        <v>2265</v>
      </c>
      <c r="DT43" s="295" t="s">
        <v>2265</v>
      </c>
      <c r="DU43" s="295" t="s">
        <v>2265</v>
      </c>
      <c r="DV43" s="295">
        <v>277.0</v>
      </c>
      <c r="DW43" s="295" t="s">
        <v>2265</v>
      </c>
      <c r="DX43" s="295" t="s">
        <v>2265</v>
      </c>
      <c r="DY43" s="295">
        <v>31.0</v>
      </c>
      <c r="DZ43" s="295" t="s">
        <v>2265</v>
      </c>
      <c r="EA43" s="295" t="s">
        <v>2265</v>
      </c>
      <c r="EB43" s="295">
        <v>234.0</v>
      </c>
      <c r="EC43" s="295" t="s">
        <v>2265</v>
      </c>
      <c r="ED43" s="295" t="s">
        <v>2265</v>
      </c>
      <c r="EE43" s="295" t="s">
        <v>2265</v>
      </c>
      <c r="EF43" s="295" t="s">
        <v>2265</v>
      </c>
      <c r="EG43" s="295" t="s">
        <v>2265</v>
      </c>
      <c r="EH43" s="295" t="s">
        <v>2265</v>
      </c>
      <c r="EI43" s="295" t="s">
        <v>2265</v>
      </c>
      <c r="EJ43" s="295" t="s">
        <v>2265</v>
      </c>
      <c r="EK43" s="295" t="s">
        <v>2265</v>
      </c>
      <c r="EL43" s="295" t="s">
        <v>2265</v>
      </c>
      <c r="EM43" s="295" t="s">
        <v>2265</v>
      </c>
      <c r="EN43" s="295" t="s">
        <v>2265</v>
      </c>
      <c r="EO43" s="295" t="s">
        <v>2265</v>
      </c>
      <c r="EP43" s="295" t="s">
        <v>2265</v>
      </c>
      <c r="EQ43" s="295" t="s">
        <v>2265</v>
      </c>
      <c r="ER43" s="295" t="s">
        <v>2265</v>
      </c>
      <c r="ES43" s="295">
        <v>25.0</v>
      </c>
      <c r="ET43" s="295" t="s">
        <v>2265</v>
      </c>
      <c r="EU43" s="295" t="s">
        <v>2265</v>
      </c>
      <c r="EV43" s="295" t="s">
        <v>2265</v>
      </c>
      <c r="EW43" s="295" t="s">
        <v>2265</v>
      </c>
      <c r="EX43" s="295" t="s">
        <v>2265</v>
      </c>
      <c r="EY43" s="295" t="s">
        <v>2265</v>
      </c>
      <c r="EZ43" s="295" t="s">
        <v>2265</v>
      </c>
      <c r="FA43" s="295" t="s">
        <v>2265</v>
      </c>
      <c r="FB43" s="295" t="s">
        <v>2265</v>
      </c>
      <c r="FC43" s="295" t="s">
        <v>2265</v>
      </c>
      <c r="FD43" s="295" t="s">
        <v>2265</v>
      </c>
      <c r="FE43" s="295" t="s">
        <v>2265</v>
      </c>
      <c r="FF43" s="295" t="s">
        <v>2265</v>
      </c>
      <c r="FG43" s="295" t="s">
        <v>2265</v>
      </c>
      <c r="FH43" s="295" t="s">
        <v>2265</v>
      </c>
      <c r="FI43" s="295" t="s">
        <v>2265</v>
      </c>
      <c r="FJ43" s="295" t="s">
        <v>2265</v>
      </c>
      <c r="FK43" s="295" t="s">
        <v>2265</v>
      </c>
      <c r="FL43" s="295" t="s">
        <v>2265</v>
      </c>
      <c r="FM43" s="295" t="s">
        <v>2265</v>
      </c>
      <c r="FN43" s="295" t="s">
        <v>2265</v>
      </c>
      <c r="FO43" s="295" t="s">
        <v>2265</v>
      </c>
      <c r="FP43" s="295" t="s">
        <v>2265</v>
      </c>
      <c r="FQ43" s="295" t="s">
        <v>2265</v>
      </c>
      <c r="FR43" s="295" t="s">
        <v>2265</v>
      </c>
      <c r="FS43" s="295" t="s">
        <v>2265</v>
      </c>
      <c r="FT43" s="295" t="s">
        <v>2265</v>
      </c>
      <c r="FU43" s="295" t="s">
        <v>2265</v>
      </c>
      <c r="FV43" s="295" t="s">
        <v>2265</v>
      </c>
      <c r="FW43" s="295" t="s">
        <v>2265</v>
      </c>
    </row>
    <row r="44">
      <c r="A44" s="297" t="s">
        <v>1379</v>
      </c>
      <c r="B44" s="295" t="s">
        <v>2269</v>
      </c>
      <c r="C44" s="295" t="s">
        <v>2269</v>
      </c>
      <c r="D44" s="295" t="s">
        <v>2280</v>
      </c>
      <c r="E44" s="295" t="s">
        <v>2321</v>
      </c>
      <c r="F44" s="295" t="s">
        <v>2264</v>
      </c>
      <c r="G44" s="295">
        <v>950.0</v>
      </c>
      <c r="H44" s="295">
        <v>-31.0</v>
      </c>
      <c r="I44" s="295">
        <v>3.1</v>
      </c>
      <c r="J44" s="295">
        <v>4.0</v>
      </c>
      <c r="K44" s="295" t="s">
        <v>2265</v>
      </c>
      <c r="L44" s="295" t="s">
        <v>2265</v>
      </c>
      <c r="M44" s="295">
        <v>92.3</v>
      </c>
      <c r="N44" s="295">
        <v>0.0</v>
      </c>
      <c r="O44" s="295">
        <v>2.0</v>
      </c>
      <c r="P44" s="295">
        <v>0.0</v>
      </c>
      <c r="Q44" s="295">
        <v>0.0</v>
      </c>
      <c r="R44" s="295" t="s">
        <v>2265</v>
      </c>
      <c r="S44" s="295" t="s">
        <v>2265</v>
      </c>
      <c r="T44" s="295" t="s">
        <v>2265</v>
      </c>
      <c r="U44" s="295" t="s">
        <v>2265</v>
      </c>
      <c r="V44" s="295" t="s">
        <v>2265</v>
      </c>
      <c r="W44" s="295" t="s">
        <v>2265</v>
      </c>
      <c r="X44" s="295" t="s">
        <v>2265</v>
      </c>
      <c r="Y44" s="295" t="s">
        <v>2265</v>
      </c>
      <c r="Z44" s="295" t="s">
        <v>2265</v>
      </c>
      <c r="AA44" s="295" t="s">
        <v>2265</v>
      </c>
      <c r="AB44" s="295" t="s">
        <v>2265</v>
      </c>
      <c r="AC44" s="295" t="s">
        <v>2265</v>
      </c>
      <c r="AD44" s="295" t="s">
        <v>2265</v>
      </c>
      <c r="AE44" s="295" t="s">
        <v>2265</v>
      </c>
      <c r="AF44" s="295" t="s">
        <v>2265</v>
      </c>
      <c r="AG44" s="295" t="s">
        <v>2265</v>
      </c>
      <c r="AH44" s="295" t="s">
        <v>2265</v>
      </c>
      <c r="AI44" s="295" t="s">
        <v>2265</v>
      </c>
      <c r="AJ44" s="295" t="s">
        <v>2265</v>
      </c>
      <c r="AK44" s="295" t="s">
        <v>2265</v>
      </c>
      <c r="AL44" s="295" t="s">
        <v>2265</v>
      </c>
      <c r="AM44" s="295" t="s">
        <v>2265</v>
      </c>
      <c r="AN44" s="295" t="s">
        <v>2265</v>
      </c>
      <c r="AO44" s="295" t="s">
        <v>2265</v>
      </c>
      <c r="AP44" s="295" t="s">
        <v>2265</v>
      </c>
      <c r="AQ44" s="295" t="s">
        <v>2265</v>
      </c>
      <c r="AR44" s="295" t="s">
        <v>2265</v>
      </c>
      <c r="AS44" s="295" t="s">
        <v>2265</v>
      </c>
      <c r="AT44" s="295" t="s">
        <v>2265</v>
      </c>
      <c r="AU44" s="295" t="s">
        <v>2265</v>
      </c>
      <c r="AV44" s="295" t="s">
        <v>2265</v>
      </c>
      <c r="AW44" s="295" t="s">
        <v>2265</v>
      </c>
      <c r="AX44" s="295" t="s">
        <v>2265</v>
      </c>
      <c r="AY44" s="295" t="s">
        <v>2265</v>
      </c>
      <c r="AZ44" s="295" t="s">
        <v>2265</v>
      </c>
      <c r="BA44" s="295" t="s">
        <v>2265</v>
      </c>
      <c r="BB44" s="295" t="s">
        <v>2265</v>
      </c>
      <c r="BC44" s="295" t="s">
        <v>2265</v>
      </c>
      <c r="BD44" s="295" t="s">
        <v>2265</v>
      </c>
      <c r="BE44" s="295" t="s">
        <v>2265</v>
      </c>
      <c r="BF44" s="295" t="s">
        <v>2265</v>
      </c>
      <c r="BG44" s="295" t="s">
        <v>2265</v>
      </c>
      <c r="BH44" s="295" t="s">
        <v>2265</v>
      </c>
      <c r="BI44" s="295" t="s">
        <v>2265</v>
      </c>
      <c r="BJ44" s="295" t="s">
        <v>2265</v>
      </c>
      <c r="BK44" s="295" t="s">
        <v>2265</v>
      </c>
      <c r="BL44" s="295" t="s">
        <v>2265</v>
      </c>
      <c r="BM44" s="295" t="s">
        <v>2265</v>
      </c>
      <c r="BN44" s="295" t="s">
        <v>2265</v>
      </c>
      <c r="BO44" s="295" t="s">
        <v>2265</v>
      </c>
      <c r="BP44" s="295" t="s">
        <v>2265</v>
      </c>
      <c r="BQ44" s="295" t="s">
        <v>2265</v>
      </c>
      <c r="BR44" s="295" t="s">
        <v>2265</v>
      </c>
      <c r="BS44" s="295" t="s">
        <v>2265</v>
      </c>
      <c r="BT44" s="295" t="s">
        <v>2265</v>
      </c>
      <c r="BU44" s="295" t="s">
        <v>2265</v>
      </c>
      <c r="BV44" s="295" t="s">
        <v>2265</v>
      </c>
      <c r="BW44" s="295" t="s">
        <v>2265</v>
      </c>
      <c r="BX44" s="295" t="s">
        <v>2265</v>
      </c>
      <c r="BY44" s="295" t="s">
        <v>2265</v>
      </c>
      <c r="BZ44" s="295" t="s">
        <v>2265</v>
      </c>
      <c r="CA44" s="295" t="s">
        <v>2265</v>
      </c>
      <c r="CB44" s="295" t="s">
        <v>2265</v>
      </c>
      <c r="CC44" s="295" t="s">
        <v>2265</v>
      </c>
      <c r="CD44" s="295" t="s">
        <v>2265</v>
      </c>
      <c r="CE44" s="295" t="s">
        <v>2265</v>
      </c>
      <c r="CF44" s="295" t="s">
        <v>2265</v>
      </c>
      <c r="CG44" s="295" t="s">
        <v>2265</v>
      </c>
      <c r="CH44" s="295" t="s">
        <v>2265</v>
      </c>
      <c r="CI44" s="295" t="s">
        <v>2265</v>
      </c>
      <c r="CJ44" s="295" t="s">
        <v>2265</v>
      </c>
      <c r="CK44" s="295" t="s">
        <v>2265</v>
      </c>
      <c r="CL44" s="295" t="s">
        <v>2265</v>
      </c>
      <c r="CM44" s="295" t="s">
        <v>2265</v>
      </c>
      <c r="CN44" s="295" t="s">
        <v>2265</v>
      </c>
      <c r="CO44" s="295" t="s">
        <v>2265</v>
      </c>
      <c r="CP44" s="295" t="s">
        <v>2265</v>
      </c>
      <c r="CQ44" s="295" t="s">
        <v>2265</v>
      </c>
      <c r="CR44" s="295" t="s">
        <v>2265</v>
      </c>
      <c r="CS44" s="295" t="s">
        <v>2265</v>
      </c>
      <c r="CT44" s="295" t="s">
        <v>2265</v>
      </c>
      <c r="CU44" s="295" t="s">
        <v>2265</v>
      </c>
      <c r="CV44" s="295" t="s">
        <v>2265</v>
      </c>
      <c r="CW44" s="295" t="s">
        <v>2265</v>
      </c>
      <c r="CX44" s="295" t="s">
        <v>2265</v>
      </c>
      <c r="CY44" s="295" t="s">
        <v>2265</v>
      </c>
      <c r="CZ44" s="295" t="s">
        <v>2265</v>
      </c>
      <c r="DA44" s="295" t="s">
        <v>2265</v>
      </c>
      <c r="DB44" s="295" t="s">
        <v>2265</v>
      </c>
      <c r="DC44" s="295" t="s">
        <v>2265</v>
      </c>
      <c r="DD44" s="295" t="s">
        <v>2265</v>
      </c>
      <c r="DE44" s="295" t="s">
        <v>2265</v>
      </c>
      <c r="DF44" s="295" t="s">
        <v>2265</v>
      </c>
      <c r="DG44" s="295" t="s">
        <v>2265</v>
      </c>
      <c r="DH44" s="295" t="s">
        <v>2265</v>
      </c>
      <c r="DI44" s="295" t="s">
        <v>2265</v>
      </c>
      <c r="DJ44" s="295" t="s">
        <v>2265</v>
      </c>
      <c r="DK44" s="295" t="s">
        <v>2265</v>
      </c>
      <c r="DL44" s="295" t="s">
        <v>2265</v>
      </c>
      <c r="DM44" s="295" t="s">
        <v>2265</v>
      </c>
      <c r="DN44" s="295" t="s">
        <v>2265</v>
      </c>
      <c r="DO44" s="295" t="s">
        <v>2265</v>
      </c>
      <c r="DP44" s="295" t="s">
        <v>2265</v>
      </c>
      <c r="DQ44" s="295" t="s">
        <v>2265</v>
      </c>
      <c r="DR44" s="295" t="s">
        <v>2265</v>
      </c>
      <c r="DS44" s="295" t="s">
        <v>2265</v>
      </c>
      <c r="DT44" s="295" t="s">
        <v>2265</v>
      </c>
      <c r="DU44" s="295" t="s">
        <v>2265</v>
      </c>
      <c r="DV44" s="295">
        <v>16930.0</v>
      </c>
      <c r="DW44" s="295" t="s">
        <v>2265</v>
      </c>
      <c r="DX44" s="295" t="s">
        <v>2265</v>
      </c>
      <c r="DY44" s="295">
        <v>65.0</v>
      </c>
      <c r="DZ44" s="295" t="s">
        <v>2265</v>
      </c>
      <c r="EA44" s="295" t="s">
        <v>2265</v>
      </c>
      <c r="EB44" s="295">
        <v>194.0</v>
      </c>
      <c r="EC44" s="295" t="s">
        <v>2265</v>
      </c>
      <c r="ED44" s="295" t="s">
        <v>2265</v>
      </c>
      <c r="EE44" s="295" t="s">
        <v>2265</v>
      </c>
      <c r="EF44" s="295" t="s">
        <v>2265</v>
      </c>
      <c r="EG44" s="295" t="s">
        <v>2265</v>
      </c>
      <c r="EH44" s="295" t="s">
        <v>2265</v>
      </c>
      <c r="EI44" s="295" t="s">
        <v>2265</v>
      </c>
      <c r="EJ44" s="295" t="s">
        <v>2265</v>
      </c>
      <c r="EK44" s="295" t="s">
        <v>2265</v>
      </c>
      <c r="EL44" s="295" t="s">
        <v>2265</v>
      </c>
      <c r="EM44" s="295" t="s">
        <v>2265</v>
      </c>
      <c r="EN44" s="295" t="s">
        <v>2265</v>
      </c>
      <c r="EO44" s="295" t="s">
        <v>2265</v>
      </c>
      <c r="EP44" s="295" t="s">
        <v>2265</v>
      </c>
      <c r="EQ44" s="295" t="s">
        <v>2265</v>
      </c>
      <c r="ER44" s="295" t="s">
        <v>2265</v>
      </c>
      <c r="ES44" s="295">
        <v>1154.0</v>
      </c>
      <c r="ET44" s="295" t="s">
        <v>2265</v>
      </c>
      <c r="EU44" s="295" t="s">
        <v>2265</v>
      </c>
      <c r="EV44" s="295" t="s">
        <v>2265</v>
      </c>
      <c r="EW44" s="295" t="s">
        <v>2265</v>
      </c>
      <c r="EX44" s="295" t="s">
        <v>2265</v>
      </c>
      <c r="EY44" s="295" t="s">
        <v>2265</v>
      </c>
      <c r="EZ44" s="295" t="s">
        <v>2265</v>
      </c>
      <c r="FA44" s="295" t="s">
        <v>2265</v>
      </c>
      <c r="FB44" s="295" t="s">
        <v>2265</v>
      </c>
      <c r="FC44" s="295" t="s">
        <v>2265</v>
      </c>
      <c r="FD44" s="295" t="s">
        <v>2265</v>
      </c>
      <c r="FE44" s="295" t="s">
        <v>2265</v>
      </c>
      <c r="FF44" s="295" t="s">
        <v>2265</v>
      </c>
      <c r="FG44" s="295" t="s">
        <v>2265</v>
      </c>
      <c r="FH44" s="295" t="s">
        <v>2265</v>
      </c>
      <c r="FI44" s="295" t="s">
        <v>2265</v>
      </c>
      <c r="FJ44" s="295" t="s">
        <v>2265</v>
      </c>
      <c r="FK44" s="295" t="s">
        <v>2265</v>
      </c>
      <c r="FL44" s="295" t="s">
        <v>2265</v>
      </c>
      <c r="FM44" s="295" t="s">
        <v>2265</v>
      </c>
      <c r="FN44" s="295" t="s">
        <v>2265</v>
      </c>
      <c r="FO44" s="295" t="s">
        <v>2265</v>
      </c>
      <c r="FP44" s="295" t="s">
        <v>2265</v>
      </c>
      <c r="FQ44" s="295" t="s">
        <v>2265</v>
      </c>
      <c r="FR44" s="295" t="s">
        <v>2265</v>
      </c>
      <c r="FS44" s="295" t="s">
        <v>2265</v>
      </c>
      <c r="FT44" s="295" t="s">
        <v>2265</v>
      </c>
      <c r="FU44" s="295" t="s">
        <v>2265</v>
      </c>
      <c r="FV44" s="295" t="s">
        <v>2265</v>
      </c>
      <c r="FW44" s="295" t="s">
        <v>2265</v>
      </c>
    </row>
    <row r="45">
      <c r="A45" s="297" t="s">
        <v>1388</v>
      </c>
      <c r="B45" s="295" t="s">
        <v>2269</v>
      </c>
      <c r="C45" s="295" t="s">
        <v>2269</v>
      </c>
      <c r="D45" s="295" t="s">
        <v>2280</v>
      </c>
      <c r="E45" s="295" t="s">
        <v>2322</v>
      </c>
      <c r="F45" s="295" t="s">
        <v>2264</v>
      </c>
      <c r="G45" s="295">
        <v>200.0</v>
      </c>
      <c r="H45" s="295">
        <v>-31.0</v>
      </c>
      <c r="I45" s="295">
        <v>3.2</v>
      </c>
      <c r="J45" s="295">
        <v>4.0</v>
      </c>
      <c r="K45" s="295" t="s">
        <v>2265</v>
      </c>
      <c r="L45" s="295" t="s">
        <v>2265</v>
      </c>
      <c r="M45" s="295">
        <v>66.11</v>
      </c>
      <c r="N45" s="295">
        <v>0.0</v>
      </c>
      <c r="O45" s="295">
        <v>2.0</v>
      </c>
      <c r="P45" s="295">
        <v>0.0</v>
      </c>
      <c r="Q45" s="295">
        <v>0.0</v>
      </c>
      <c r="R45" s="295" t="s">
        <v>2265</v>
      </c>
      <c r="S45" s="295" t="s">
        <v>2265</v>
      </c>
      <c r="T45" s="295" t="s">
        <v>2265</v>
      </c>
      <c r="U45" s="295" t="s">
        <v>2265</v>
      </c>
      <c r="V45" s="295" t="s">
        <v>2265</v>
      </c>
      <c r="W45" s="295" t="s">
        <v>2265</v>
      </c>
      <c r="X45" s="295" t="s">
        <v>2265</v>
      </c>
      <c r="Y45" s="295" t="s">
        <v>2265</v>
      </c>
      <c r="Z45" s="295" t="s">
        <v>2265</v>
      </c>
      <c r="AA45" s="295" t="s">
        <v>2265</v>
      </c>
      <c r="AB45" s="295" t="s">
        <v>2265</v>
      </c>
      <c r="AC45" s="295" t="s">
        <v>2265</v>
      </c>
      <c r="AD45" s="295" t="s">
        <v>2265</v>
      </c>
      <c r="AE45" s="295" t="s">
        <v>2265</v>
      </c>
      <c r="AF45" s="295" t="s">
        <v>2265</v>
      </c>
      <c r="AG45" s="295" t="s">
        <v>2265</v>
      </c>
      <c r="AH45" s="295" t="s">
        <v>2265</v>
      </c>
      <c r="AI45" s="295" t="s">
        <v>2265</v>
      </c>
      <c r="AJ45" s="295" t="s">
        <v>2265</v>
      </c>
      <c r="AK45" s="295" t="s">
        <v>2265</v>
      </c>
      <c r="AL45" s="295" t="s">
        <v>2265</v>
      </c>
      <c r="AM45" s="295" t="s">
        <v>2265</v>
      </c>
      <c r="AN45" s="295" t="s">
        <v>2265</v>
      </c>
      <c r="AO45" s="295" t="s">
        <v>2265</v>
      </c>
      <c r="AP45" s="295" t="s">
        <v>2265</v>
      </c>
      <c r="AQ45" s="295" t="s">
        <v>2265</v>
      </c>
      <c r="AR45" s="295" t="s">
        <v>2265</v>
      </c>
      <c r="AS45" s="295" t="s">
        <v>2265</v>
      </c>
      <c r="AT45" s="295" t="s">
        <v>2265</v>
      </c>
      <c r="AU45" s="295" t="s">
        <v>2265</v>
      </c>
      <c r="AV45" s="295" t="s">
        <v>2265</v>
      </c>
      <c r="AW45" s="295" t="s">
        <v>2265</v>
      </c>
      <c r="AX45" s="295" t="s">
        <v>2265</v>
      </c>
      <c r="AY45" s="295" t="s">
        <v>2265</v>
      </c>
      <c r="AZ45" s="295" t="s">
        <v>2265</v>
      </c>
      <c r="BA45" s="295" t="s">
        <v>2265</v>
      </c>
      <c r="BB45" s="295" t="s">
        <v>2265</v>
      </c>
      <c r="BC45" s="295" t="s">
        <v>2265</v>
      </c>
      <c r="BD45" s="295" t="s">
        <v>2265</v>
      </c>
      <c r="BE45" s="295" t="s">
        <v>2265</v>
      </c>
      <c r="BF45" s="295" t="s">
        <v>2265</v>
      </c>
      <c r="BG45" s="295" t="s">
        <v>2265</v>
      </c>
      <c r="BH45" s="295" t="s">
        <v>2265</v>
      </c>
      <c r="BI45" s="295" t="s">
        <v>2265</v>
      </c>
      <c r="BJ45" s="295" t="s">
        <v>2265</v>
      </c>
      <c r="BK45" s="295" t="s">
        <v>2265</v>
      </c>
      <c r="BL45" s="295" t="s">
        <v>2265</v>
      </c>
      <c r="BM45" s="295" t="s">
        <v>2265</v>
      </c>
      <c r="BN45" s="295" t="s">
        <v>2265</v>
      </c>
      <c r="BO45" s="295" t="s">
        <v>2265</v>
      </c>
      <c r="BP45" s="295" t="s">
        <v>2265</v>
      </c>
      <c r="BQ45" s="295" t="s">
        <v>2265</v>
      </c>
      <c r="BR45" s="295" t="s">
        <v>2265</v>
      </c>
      <c r="BS45" s="295" t="s">
        <v>2265</v>
      </c>
      <c r="BT45" s="295" t="s">
        <v>2265</v>
      </c>
      <c r="BU45" s="295" t="s">
        <v>2265</v>
      </c>
      <c r="BV45" s="295" t="s">
        <v>2265</v>
      </c>
      <c r="BW45" s="295" t="s">
        <v>2265</v>
      </c>
      <c r="BX45" s="295" t="s">
        <v>2265</v>
      </c>
      <c r="BY45" s="295" t="s">
        <v>2265</v>
      </c>
      <c r="BZ45" s="295" t="s">
        <v>2265</v>
      </c>
      <c r="CA45" s="295" t="s">
        <v>2265</v>
      </c>
      <c r="CB45" s="295" t="s">
        <v>2265</v>
      </c>
      <c r="CC45" s="295" t="s">
        <v>2265</v>
      </c>
      <c r="CD45" s="295" t="s">
        <v>2265</v>
      </c>
      <c r="CE45" s="295" t="s">
        <v>2265</v>
      </c>
      <c r="CF45" s="295" t="s">
        <v>2265</v>
      </c>
      <c r="CG45" s="295" t="s">
        <v>2265</v>
      </c>
      <c r="CH45" s="295" t="s">
        <v>2265</v>
      </c>
      <c r="CI45" s="295" t="s">
        <v>2265</v>
      </c>
      <c r="CJ45" s="295" t="s">
        <v>2265</v>
      </c>
      <c r="CK45" s="295" t="s">
        <v>2265</v>
      </c>
      <c r="CL45" s="295" t="s">
        <v>2265</v>
      </c>
      <c r="CM45" s="295" t="s">
        <v>2265</v>
      </c>
      <c r="CN45" s="295" t="s">
        <v>2265</v>
      </c>
      <c r="CO45" s="295" t="s">
        <v>2265</v>
      </c>
      <c r="CP45" s="295" t="s">
        <v>2265</v>
      </c>
      <c r="CQ45" s="295" t="s">
        <v>2265</v>
      </c>
      <c r="CR45" s="295" t="s">
        <v>2265</v>
      </c>
      <c r="CS45" s="295" t="s">
        <v>2265</v>
      </c>
      <c r="CT45" s="295" t="s">
        <v>2265</v>
      </c>
      <c r="CU45" s="295" t="s">
        <v>2265</v>
      </c>
      <c r="CV45" s="295" t="s">
        <v>2265</v>
      </c>
      <c r="CW45" s="295" t="s">
        <v>2265</v>
      </c>
      <c r="CX45" s="295" t="s">
        <v>2265</v>
      </c>
      <c r="CY45" s="295" t="s">
        <v>2265</v>
      </c>
      <c r="CZ45" s="295" t="s">
        <v>2265</v>
      </c>
      <c r="DA45" s="295" t="s">
        <v>2265</v>
      </c>
      <c r="DB45" s="295" t="s">
        <v>2265</v>
      </c>
      <c r="DC45" s="295" t="s">
        <v>2265</v>
      </c>
      <c r="DD45" s="295" t="s">
        <v>2265</v>
      </c>
      <c r="DE45" s="295" t="s">
        <v>2265</v>
      </c>
      <c r="DF45" s="295" t="s">
        <v>2265</v>
      </c>
      <c r="DG45" s="295" t="s">
        <v>2265</v>
      </c>
      <c r="DH45" s="295" t="s">
        <v>2265</v>
      </c>
      <c r="DI45" s="295" t="s">
        <v>2265</v>
      </c>
      <c r="DJ45" s="295" t="s">
        <v>2265</v>
      </c>
      <c r="DK45" s="295" t="s">
        <v>2265</v>
      </c>
      <c r="DL45" s="295" t="s">
        <v>2265</v>
      </c>
      <c r="DM45" s="295" t="s">
        <v>2265</v>
      </c>
      <c r="DN45" s="295" t="s">
        <v>2265</v>
      </c>
      <c r="DO45" s="295" t="s">
        <v>2265</v>
      </c>
      <c r="DP45" s="295" t="s">
        <v>2265</v>
      </c>
      <c r="DQ45" s="295" t="s">
        <v>2265</v>
      </c>
      <c r="DR45" s="295" t="s">
        <v>2265</v>
      </c>
      <c r="DS45" s="295" t="s">
        <v>2265</v>
      </c>
      <c r="DT45" s="295" t="s">
        <v>2265</v>
      </c>
      <c r="DU45" s="295" t="s">
        <v>2265</v>
      </c>
      <c r="DV45" s="295">
        <v>7756.0</v>
      </c>
      <c r="DW45" s="295" t="s">
        <v>2265</v>
      </c>
      <c r="DX45" s="295" t="s">
        <v>2265</v>
      </c>
      <c r="DY45" s="295">
        <v>33.0</v>
      </c>
      <c r="DZ45" s="295" t="s">
        <v>2265</v>
      </c>
      <c r="EA45" s="295" t="s">
        <v>2265</v>
      </c>
      <c r="EB45" s="295">
        <v>3404.0</v>
      </c>
      <c r="EC45" s="295" t="s">
        <v>2265</v>
      </c>
      <c r="ED45" s="295" t="s">
        <v>2265</v>
      </c>
      <c r="EE45" s="295" t="s">
        <v>2265</v>
      </c>
      <c r="EF45" s="295" t="s">
        <v>2265</v>
      </c>
      <c r="EG45" s="295" t="s">
        <v>2265</v>
      </c>
      <c r="EH45" s="295" t="s">
        <v>2265</v>
      </c>
      <c r="EI45" s="295" t="s">
        <v>2265</v>
      </c>
      <c r="EJ45" s="295" t="s">
        <v>2265</v>
      </c>
      <c r="EK45" s="295" t="s">
        <v>2265</v>
      </c>
      <c r="EL45" s="295" t="s">
        <v>2265</v>
      </c>
      <c r="EM45" s="295" t="s">
        <v>2265</v>
      </c>
      <c r="EN45" s="295" t="s">
        <v>2265</v>
      </c>
      <c r="EO45" s="295" t="s">
        <v>2265</v>
      </c>
      <c r="EP45" s="295" t="s">
        <v>2265</v>
      </c>
      <c r="EQ45" s="295" t="s">
        <v>2265</v>
      </c>
      <c r="ER45" s="295" t="s">
        <v>2265</v>
      </c>
      <c r="ES45" s="295">
        <v>539.0</v>
      </c>
      <c r="ET45" s="295" t="s">
        <v>2265</v>
      </c>
      <c r="EU45" s="295" t="s">
        <v>2265</v>
      </c>
      <c r="EV45" s="295" t="s">
        <v>2265</v>
      </c>
      <c r="EW45" s="295" t="s">
        <v>2265</v>
      </c>
      <c r="EX45" s="295" t="s">
        <v>2265</v>
      </c>
      <c r="EY45" s="295" t="s">
        <v>2265</v>
      </c>
      <c r="EZ45" s="295" t="s">
        <v>2265</v>
      </c>
      <c r="FA45" s="295" t="s">
        <v>2265</v>
      </c>
      <c r="FB45" s="295" t="s">
        <v>2265</v>
      </c>
      <c r="FC45" s="295" t="s">
        <v>2265</v>
      </c>
      <c r="FD45" s="295" t="s">
        <v>2265</v>
      </c>
      <c r="FE45" s="295" t="s">
        <v>2265</v>
      </c>
      <c r="FF45" s="295" t="s">
        <v>2265</v>
      </c>
      <c r="FG45" s="295" t="s">
        <v>2265</v>
      </c>
      <c r="FH45" s="295" t="s">
        <v>2265</v>
      </c>
      <c r="FI45" s="295" t="s">
        <v>2265</v>
      </c>
      <c r="FJ45" s="295" t="s">
        <v>2265</v>
      </c>
      <c r="FK45" s="295" t="s">
        <v>2265</v>
      </c>
      <c r="FL45" s="295" t="s">
        <v>2265</v>
      </c>
      <c r="FM45" s="295" t="s">
        <v>2265</v>
      </c>
      <c r="FN45" s="295" t="s">
        <v>2265</v>
      </c>
      <c r="FO45" s="295" t="s">
        <v>2265</v>
      </c>
      <c r="FP45" s="295" t="s">
        <v>2265</v>
      </c>
      <c r="FQ45" s="295" t="s">
        <v>2265</v>
      </c>
      <c r="FR45" s="295" t="s">
        <v>2265</v>
      </c>
      <c r="FS45" s="295" t="s">
        <v>2265</v>
      </c>
      <c r="FT45" s="295" t="s">
        <v>2265</v>
      </c>
      <c r="FU45" s="295" t="s">
        <v>2265</v>
      </c>
      <c r="FV45" s="295" t="s">
        <v>2265</v>
      </c>
      <c r="FW45" s="295" t="s">
        <v>2265</v>
      </c>
    </row>
    <row r="46">
      <c r="A46" s="297" t="s">
        <v>2323</v>
      </c>
      <c r="B46" s="295" t="s">
        <v>2261</v>
      </c>
      <c r="C46" s="295">
        <v>2.0</v>
      </c>
      <c r="D46" s="295" t="s">
        <v>2262</v>
      </c>
      <c r="E46" s="295" t="s">
        <v>2324</v>
      </c>
      <c r="F46" s="295" t="s">
        <v>2264</v>
      </c>
      <c r="G46" s="295">
        <v>4650.0</v>
      </c>
      <c r="H46" s="295">
        <v>-29.0</v>
      </c>
      <c r="I46" s="295">
        <v>3.3</v>
      </c>
      <c r="J46" s="295">
        <v>15.0</v>
      </c>
      <c r="K46" s="295">
        <v>1.0</v>
      </c>
      <c r="L46" s="295">
        <v>0.13</v>
      </c>
      <c r="M46" s="295" t="s">
        <v>2265</v>
      </c>
      <c r="N46" s="295">
        <v>80.0</v>
      </c>
      <c r="O46" s="295">
        <v>1.0</v>
      </c>
      <c r="P46" s="295">
        <v>4.0</v>
      </c>
      <c r="Q46" s="295">
        <v>0.0</v>
      </c>
      <c r="R46" s="295" t="s">
        <v>2265</v>
      </c>
      <c r="S46" s="295" t="s">
        <v>2265</v>
      </c>
      <c r="T46" s="295" t="s">
        <v>2265</v>
      </c>
      <c r="U46" s="295" t="s">
        <v>2265</v>
      </c>
      <c r="V46" s="295" t="s">
        <v>2265</v>
      </c>
      <c r="W46" s="295" t="s">
        <v>2265</v>
      </c>
      <c r="X46" s="295" t="s">
        <v>2265</v>
      </c>
      <c r="Y46" s="295" t="s">
        <v>2265</v>
      </c>
      <c r="Z46" s="295" t="s">
        <v>2265</v>
      </c>
      <c r="AA46" s="295" t="s">
        <v>2265</v>
      </c>
      <c r="AB46" s="295" t="s">
        <v>2265</v>
      </c>
      <c r="AC46" s="295" t="s">
        <v>2265</v>
      </c>
      <c r="AD46" s="295" t="s">
        <v>2265</v>
      </c>
      <c r="AE46" s="295" t="s">
        <v>2265</v>
      </c>
      <c r="AF46" s="295" t="s">
        <v>2265</v>
      </c>
      <c r="AG46" s="295" t="s">
        <v>2265</v>
      </c>
      <c r="AH46" s="295" t="s">
        <v>2265</v>
      </c>
      <c r="AI46" s="295" t="s">
        <v>2265</v>
      </c>
      <c r="AJ46" s="295" t="s">
        <v>2265</v>
      </c>
      <c r="AK46" s="295" t="s">
        <v>2265</v>
      </c>
      <c r="AL46" s="295" t="s">
        <v>2265</v>
      </c>
      <c r="AM46" s="295" t="s">
        <v>2265</v>
      </c>
      <c r="AN46" s="295" t="s">
        <v>2265</v>
      </c>
      <c r="AO46" s="295" t="s">
        <v>2265</v>
      </c>
      <c r="AP46" s="295" t="s">
        <v>2265</v>
      </c>
      <c r="AQ46" s="295" t="s">
        <v>2265</v>
      </c>
      <c r="AR46" s="295" t="s">
        <v>2265</v>
      </c>
      <c r="AS46" s="295" t="s">
        <v>2265</v>
      </c>
      <c r="AT46" s="295" t="s">
        <v>2265</v>
      </c>
      <c r="AU46" s="295" t="s">
        <v>2265</v>
      </c>
      <c r="AV46" s="295" t="s">
        <v>2265</v>
      </c>
      <c r="AW46" s="295" t="s">
        <v>2265</v>
      </c>
      <c r="AX46" s="295" t="s">
        <v>2265</v>
      </c>
      <c r="AY46" s="295" t="s">
        <v>2265</v>
      </c>
      <c r="AZ46" s="295" t="s">
        <v>2265</v>
      </c>
      <c r="BA46" s="295" t="s">
        <v>2265</v>
      </c>
      <c r="BB46" s="295" t="s">
        <v>2265</v>
      </c>
      <c r="BC46" s="295" t="s">
        <v>2265</v>
      </c>
      <c r="BD46" s="295" t="s">
        <v>2265</v>
      </c>
      <c r="BE46" s="295" t="s">
        <v>2265</v>
      </c>
      <c r="BF46" s="295" t="s">
        <v>2265</v>
      </c>
      <c r="BG46" s="295" t="s">
        <v>2265</v>
      </c>
      <c r="BH46" s="295" t="s">
        <v>2265</v>
      </c>
      <c r="BI46" s="295" t="s">
        <v>2265</v>
      </c>
      <c r="BJ46" s="295" t="s">
        <v>2265</v>
      </c>
      <c r="BK46" s="295" t="s">
        <v>2265</v>
      </c>
      <c r="BL46" s="295" t="s">
        <v>2265</v>
      </c>
      <c r="BM46" s="295" t="s">
        <v>2265</v>
      </c>
      <c r="BN46" s="295">
        <v>5.0</v>
      </c>
      <c r="BO46" s="295">
        <v>4.0</v>
      </c>
      <c r="BP46" s="295">
        <v>7.0</v>
      </c>
      <c r="BQ46" s="295">
        <v>2.0</v>
      </c>
      <c r="BR46" s="295" t="s">
        <v>2265</v>
      </c>
      <c r="BS46" s="295">
        <v>17.0</v>
      </c>
      <c r="BT46" s="295" t="s">
        <v>2265</v>
      </c>
      <c r="BU46" s="295">
        <v>2.0</v>
      </c>
      <c r="BV46" s="295" t="s">
        <v>2265</v>
      </c>
      <c r="BW46" s="295" t="s">
        <v>2265</v>
      </c>
      <c r="BX46" s="295" t="s">
        <v>2265</v>
      </c>
      <c r="BY46" s="295" t="s">
        <v>2265</v>
      </c>
      <c r="BZ46" s="295" t="s">
        <v>2265</v>
      </c>
      <c r="CA46" s="295">
        <v>4.0</v>
      </c>
      <c r="CB46" s="295" t="s">
        <v>2265</v>
      </c>
      <c r="CC46" s="295">
        <v>4.0</v>
      </c>
      <c r="CD46" s="295">
        <v>2.0</v>
      </c>
      <c r="CE46" s="295" t="s">
        <v>2265</v>
      </c>
      <c r="CF46" s="295" t="s">
        <v>2265</v>
      </c>
      <c r="CG46" s="295" t="s">
        <v>2265</v>
      </c>
      <c r="CH46" s="295" t="s">
        <v>2265</v>
      </c>
      <c r="CI46" s="295" t="s">
        <v>2265</v>
      </c>
      <c r="CJ46" s="295" t="s">
        <v>2265</v>
      </c>
      <c r="CK46" s="295" t="s">
        <v>2265</v>
      </c>
      <c r="CL46" s="295" t="s">
        <v>2265</v>
      </c>
      <c r="CM46" s="295" t="s">
        <v>2265</v>
      </c>
      <c r="CN46" s="295" t="s">
        <v>2265</v>
      </c>
      <c r="CO46" s="295" t="s">
        <v>2265</v>
      </c>
      <c r="CP46" s="295" t="s">
        <v>2265</v>
      </c>
      <c r="CQ46" s="295" t="s">
        <v>2265</v>
      </c>
      <c r="CR46" s="295" t="s">
        <v>2265</v>
      </c>
      <c r="CS46" s="295" t="s">
        <v>2265</v>
      </c>
      <c r="CT46" s="295" t="s">
        <v>2265</v>
      </c>
      <c r="CU46" s="295" t="s">
        <v>2265</v>
      </c>
      <c r="CV46" s="295" t="s">
        <v>2265</v>
      </c>
      <c r="CW46" s="295" t="s">
        <v>2265</v>
      </c>
      <c r="CX46" s="295" t="s">
        <v>2265</v>
      </c>
      <c r="CY46" s="295" t="s">
        <v>2265</v>
      </c>
      <c r="CZ46" s="295" t="s">
        <v>2265</v>
      </c>
      <c r="DA46" s="295" t="s">
        <v>2265</v>
      </c>
      <c r="DB46" s="295" t="s">
        <v>2265</v>
      </c>
      <c r="DC46" s="295" t="s">
        <v>2265</v>
      </c>
      <c r="DD46" s="295" t="s">
        <v>2265</v>
      </c>
      <c r="DE46" s="295" t="s">
        <v>2265</v>
      </c>
      <c r="DF46" s="295" t="s">
        <v>2265</v>
      </c>
      <c r="DG46" s="295" t="s">
        <v>2265</v>
      </c>
      <c r="DH46" s="295" t="s">
        <v>2265</v>
      </c>
      <c r="DI46" s="295" t="s">
        <v>2265</v>
      </c>
      <c r="DJ46" s="295" t="s">
        <v>2265</v>
      </c>
      <c r="DK46" s="295" t="s">
        <v>2265</v>
      </c>
      <c r="DL46" s="295" t="s">
        <v>2265</v>
      </c>
      <c r="DM46" s="295" t="s">
        <v>2265</v>
      </c>
      <c r="DN46" s="295" t="s">
        <v>2265</v>
      </c>
      <c r="DO46" s="295" t="s">
        <v>2265</v>
      </c>
      <c r="DP46" s="295" t="s">
        <v>2265</v>
      </c>
      <c r="DQ46" s="295" t="s">
        <v>2265</v>
      </c>
      <c r="DR46" s="295" t="s">
        <v>2265</v>
      </c>
      <c r="DS46" s="295" t="s">
        <v>2265</v>
      </c>
      <c r="DT46" s="295" t="s">
        <v>2265</v>
      </c>
      <c r="DU46" s="295" t="s">
        <v>2265</v>
      </c>
      <c r="DV46" s="295" t="s">
        <v>2265</v>
      </c>
      <c r="DW46" s="295" t="s">
        <v>2265</v>
      </c>
      <c r="DX46" s="295" t="s">
        <v>2265</v>
      </c>
      <c r="DY46" s="295" t="s">
        <v>2265</v>
      </c>
      <c r="DZ46" s="295" t="s">
        <v>2265</v>
      </c>
      <c r="EA46" s="295" t="s">
        <v>2265</v>
      </c>
      <c r="EB46" s="295" t="s">
        <v>2265</v>
      </c>
      <c r="EC46" s="295" t="s">
        <v>2265</v>
      </c>
      <c r="ED46" s="295" t="s">
        <v>2265</v>
      </c>
      <c r="EE46" s="295" t="s">
        <v>2265</v>
      </c>
      <c r="EF46" s="295" t="s">
        <v>2265</v>
      </c>
      <c r="EG46" s="295" t="s">
        <v>2265</v>
      </c>
      <c r="EH46" s="295" t="s">
        <v>2265</v>
      </c>
      <c r="EI46" s="295" t="s">
        <v>2265</v>
      </c>
      <c r="EJ46" s="295" t="s">
        <v>2265</v>
      </c>
      <c r="EK46" s="295" t="s">
        <v>2265</v>
      </c>
      <c r="EL46" s="295" t="s">
        <v>2265</v>
      </c>
      <c r="EM46" s="295" t="s">
        <v>2265</v>
      </c>
      <c r="EN46" s="295" t="s">
        <v>2265</v>
      </c>
      <c r="EO46" s="295" t="s">
        <v>2265</v>
      </c>
      <c r="EP46" s="295" t="s">
        <v>2265</v>
      </c>
      <c r="EQ46" s="295" t="s">
        <v>2265</v>
      </c>
      <c r="ER46" s="295">
        <v>42.0</v>
      </c>
      <c r="ES46" s="295" t="s">
        <v>2265</v>
      </c>
      <c r="ET46" s="295" t="s">
        <v>2265</v>
      </c>
      <c r="EU46" s="295" t="s">
        <v>2265</v>
      </c>
      <c r="EV46" s="295" t="s">
        <v>2265</v>
      </c>
      <c r="EW46" s="295" t="s">
        <v>2265</v>
      </c>
      <c r="EX46" s="295" t="s">
        <v>2265</v>
      </c>
      <c r="EY46" s="295" t="s">
        <v>2265</v>
      </c>
      <c r="EZ46" s="295" t="s">
        <v>2265</v>
      </c>
      <c r="FA46" s="295" t="s">
        <v>2265</v>
      </c>
      <c r="FB46" s="295" t="s">
        <v>2265</v>
      </c>
      <c r="FC46" s="295">
        <v>6.0</v>
      </c>
      <c r="FD46" s="295">
        <v>1.0</v>
      </c>
      <c r="FE46" s="295">
        <v>1.0</v>
      </c>
      <c r="FF46" s="295" t="s">
        <v>2265</v>
      </c>
      <c r="FG46" s="295">
        <v>22.0</v>
      </c>
      <c r="FH46" s="295">
        <v>11.0</v>
      </c>
      <c r="FI46" s="295">
        <v>3.0</v>
      </c>
      <c r="FJ46" s="295" t="s">
        <v>2265</v>
      </c>
      <c r="FK46" s="295" t="s">
        <v>2265</v>
      </c>
      <c r="FL46" s="295" t="s">
        <v>2265</v>
      </c>
      <c r="FM46" s="295">
        <v>8.0</v>
      </c>
      <c r="FN46" s="295" t="s">
        <v>2265</v>
      </c>
      <c r="FO46" s="295">
        <v>7.0</v>
      </c>
      <c r="FP46" s="295">
        <v>28.0</v>
      </c>
      <c r="FQ46" s="295" t="s">
        <v>2265</v>
      </c>
      <c r="FR46" s="295" t="s">
        <v>2265</v>
      </c>
      <c r="FS46" s="295" t="s">
        <v>2265</v>
      </c>
      <c r="FT46" s="295" t="s">
        <v>2265</v>
      </c>
      <c r="FU46" s="295" t="s">
        <v>2265</v>
      </c>
      <c r="FV46" s="295" t="s">
        <v>2265</v>
      </c>
      <c r="FW46" s="295" t="s">
        <v>2265</v>
      </c>
    </row>
    <row r="47">
      <c r="A47" s="297" t="s">
        <v>2325</v>
      </c>
      <c r="B47" s="295" t="s">
        <v>2261</v>
      </c>
      <c r="C47" s="295">
        <v>2.0</v>
      </c>
      <c r="D47" s="295" t="s">
        <v>2262</v>
      </c>
      <c r="E47" s="295" t="s">
        <v>2326</v>
      </c>
      <c r="F47" s="295" t="s">
        <v>2264</v>
      </c>
      <c r="G47" s="295">
        <v>8950.0</v>
      </c>
      <c r="H47" s="295">
        <v>-29.0</v>
      </c>
      <c r="I47" s="295">
        <v>3.2</v>
      </c>
      <c r="J47" s="295">
        <v>10.0</v>
      </c>
      <c r="K47" s="295">
        <v>1.0</v>
      </c>
      <c r="L47" s="295">
        <v>0.22</v>
      </c>
      <c r="M47" s="295" t="s">
        <v>2265</v>
      </c>
      <c r="N47" s="295">
        <v>75.0</v>
      </c>
      <c r="O47" s="295">
        <v>1.0</v>
      </c>
      <c r="P47" s="295">
        <v>3.0</v>
      </c>
      <c r="Q47" s="295">
        <v>0.0</v>
      </c>
      <c r="R47" s="295" t="s">
        <v>2265</v>
      </c>
      <c r="S47" s="295" t="s">
        <v>2265</v>
      </c>
      <c r="T47" s="295" t="s">
        <v>2265</v>
      </c>
      <c r="U47" s="295" t="s">
        <v>2265</v>
      </c>
      <c r="V47" s="295" t="s">
        <v>2265</v>
      </c>
      <c r="W47" s="295" t="s">
        <v>2265</v>
      </c>
      <c r="X47" s="295" t="s">
        <v>2265</v>
      </c>
      <c r="Y47" s="295" t="s">
        <v>2265</v>
      </c>
      <c r="Z47" s="295" t="s">
        <v>2265</v>
      </c>
      <c r="AA47" s="295" t="s">
        <v>2265</v>
      </c>
      <c r="AB47" s="295" t="s">
        <v>2265</v>
      </c>
      <c r="AC47" s="295" t="s">
        <v>2265</v>
      </c>
      <c r="AD47" s="295" t="s">
        <v>2265</v>
      </c>
      <c r="AE47" s="295" t="s">
        <v>2265</v>
      </c>
      <c r="AF47" s="295" t="s">
        <v>2265</v>
      </c>
      <c r="AG47" s="295" t="s">
        <v>2265</v>
      </c>
      <c r="AH47" s="295">
        <v>1.0</v>
      </c>
      <c r="AI47" s="295" t="s">
        <v>2265</v>
      </c>
      <c r="AJ47" s="295" t="s">
        <v>2265</v>
      </c>
      <c r="AK47" s="295" t="s">
        <v>2265</v>
      </c>
      <c r="AL47" s="295" t="s">
        <v>2265</v>
      </c>
      <c r="AM47" s="295" t="s">
        <v>2265</v>
      </c>
      <c r="AN47" s="295" t="s">
        <v>2265</v>
      </c>
      <c r="AO47" s="295" t="s">
        <v>2265</v>
      </c>
      <c r="AP47" s="295" t="s">
        <v>2265</v>
      </c>
      <c r="AQ47" s="295" t="s">
        <v>2265</v>
      </c>
      <c r="AR47" s="295" t="s">
        <v>2265</v>
      </c>
      <c r="AS47" s="295" t="s">
        <v>2265</v>
      </c>
      <c r="AT47" s="295" t="s">
        <v>2265</v>
      </c>
      <c r="AU47" s="295" t="s">
        <v>2265</v>
      </c>
      <c r="AV47" s="295" t="s">
        <v>2265</v>
      </c>
      <c r="AW47" s="295" t="s">
        <v>2265</v>
      </c>
      <c r="AX47" s="295" t="s">
        <v>2265</v>
      </c>
      <c r="AY47" s="295" t="s">
        <v>2265</v>
      </c>
      <c r="AZ47" s="295" t="s">
        <v>2265</v>
      </c>
      <c r="BA47" s="295" t="s">
        <v>2265</v>
      </c>
      <c r="BB47" s="295" t="s">
        <v>2265</v>
      </c>
      <c r="BC47" s="295" t="s">
        <v>2265</v>
      </c>
      <c r="BD47" s="295" t="s">
        <v>2265</v>
      </c>
      <c r="BE47" s="295" t="s">
        <v>2265</v>
      </c>
      <c r="BF47" s="295" t="s">
        <v>2265</v>
      </c>
      <c r="BG47" s="295" t="s">
        <v>2265</v>
      </c>
      <c r="BH47" s="295" t="s">
        <v>2265</v>
      </c>
      <c r="BI47" s="295" t="s">
        <v>2265</v>
      </c>
      <c r="BJ47" s="295" t="s">
        <v>2265</v>
      </c>
      <c r="BK47" s="295" t="s">
        <v>2265</v>
      </c>
      <c r="BL47" s="295" t="s">
        <v>2265</v>
      </c>
      <c r="BM47" s="295" t="s">
        <v>2265</v>
      </c>
      <c r="BN47" s="295">
        <v>1.0</v>
      </c>
      <c r="BO47" s="295" t="s">
        <v>2265</v>
      </c>
      <c r="BP47" s="295">
        <v>2.0</v>
      </c>
      <c r="BQ47" s="295" t="s">
        <v>2265</v>
      </c>
      <c r="BR47" s="295" t="s">
        <v>2265</v>
      </c>
      <c r="BS47" s="295">
        <v>6.0</v>
      </c>
      <c r="BT47" s="295" t="s">
        <v>2265</v>
      </c>
      <c r="BU47" s="295" t="s">
        <v>2265</v>
      </c>
      <c r="BV47" s="295" t="s">
        <v>2265</v>
      </c>
      <c r="BW47" s="295" t="s">
        <v>2265</v>
      </c>
      <c r="BX47" s="295" t="s">
        <v>2265</v>
      </c>
      <c r="BY47" s="295" t="s">
        <v>2265</v>
      </c>
      <c r="BZ47" s="295" t="s">
        <v>2265</v>
      </c>
      <c r="CA47" s="295">
        <v>160.0</v>
      </c>
      <c r="CB47" s="295" t="s">
        <v>2265</v>
      </c>
      <c r="CC47" s="295" t="s">
        <v>2265</v>
      </c>
      <c r="CD47" s="295">
        <v>2.0</v>
      </c>
      <c r="CE47" s="295" t="s">
        <v>2265</v>
      </c>
      <c r="CF47" s="295" t="s">
        <v>2265</v>
      </c>
      <c r="CG47" s="295" t="s">
        <v>2265</v>
      </c>
      <c r="CH47" s="295" t="s">
        <v>2265</v>
      </c>
      <c r="CI47" s="295" t="s">
        <v>2265</v>
      </c>
      <c r="CJ47" s="295" t="s">
        <v>2265</v>
      </c>
      <c r="CK47" s="295" t="s">
        <v>2265</v>
      </c>
      <c r="CL47" s="295" t="s">
        <v>2265</v>
      </c>
      <c r="CM47" s="295" t="s">
        <v>2265</v>
      </c>
      <c r="CN47" s="295" t="s">
        <v>2265</v>
      </c>
      <c r="CO47" s="295" t="s">
        <v>2265</v>
      </c>
      <c r="CP47" s="295" t="s">
        <v>2265</v>
      </c>
      <c r="CQ47" s="295" t="s">
        <v>2265</v>
      </c>
      <c r="CR47" s="295" t="s">
        <v>2265</v>
      </c>
      <c r="CS47" s="295" t="s">
        <v>2265</v>
      </c>
      <c r="CT47" s="295" t="s">
        <v>2265</v>
      </c>
      <c r="CU47" s="295" t="s">
        <v>2265</v>
      </c>
      <c r="CV47" s="295" t="s">
        <v>2265</v>
      </c>
      <c r="CW47" s="295" t="s">
        <v>2265</v>
      </c>
      <c r="CX47" s="295" t="s">
        <v>2265</v>
      </c>
      <c r="CY47" s="295" t="s">
        <v>2265</v>
      </c>
      <c r="CZ47" s="295" t="s">
        <v>2265</v>
      </c>
      <c r="DA47" s="295" t="s">
        <v>2265</v>
      </c>
      <c r="DB47" s="295" t="s">
        <v>2265</v>
      </c>
      <c r="DC47" s="295" t="s">
        <v>2265</v>
      </c>
      <c r="DD47" s="295" t="s">
        <v>2265</v>
      </c>
      <c r="DE47" s="295" t="s">
        <v>2265</v>
      </c>
      <c r="DF47" s="295" t="s">
        <v>2265</v>
      </c>
      <c r="DG47" s="295" t="s">
        <v>2265</v>
      </c>
      <c r="DH47" s="295" t="s">
        <v>2265</v>
      </c>
      <c r="DI47" s="295" t="s">
        <v>2265</v>
      </c>
      <c r="DJ47" s="295" t="s">
        <v>2265</v>
      </c>
      <c r="DK47" s="295" t="s">
        <v>2265</v>
      </c>
      <c r="DL47" s="295" t="s">
        <v>2265</v>
      </c>
      <c r="DM47" s="295" t="s">
        <v>2265</v>
      </c>
      <c r="DN47" s="295" t="s">
        <v>2265</v>
      </c>
      <c r="DO47" s="295" t="s">
        <v>2265</v>
      </c>
      <c r="DP47" s="295" t="s">
        <v>2265</v>
      </c>
      <c r="DQ47" s="295" t="s">
        <v>2265</v>
      </c>
      <c r="DR47" s="295" t="s">
        <v>2265</v>
      </c>
      <c r="DS47" s="295" t="s">
        <v>2265</v>
      </c>
      <c r="DT47" s="295" t="s">
        <v>2265</v>
      </c>
      <c r="DU47" s="295" t="s">
        <v>2265</v>
      </c>
      <c r="DV47" s="295" t="s">
        <v>2265</v>
      </c>
      <c r="DW47" s="295" t="s">
        <v>2265</v>
      </c>
      <c r="DX47" s="295" t="s">
        <v>2265</v>
      </c>
      <c r="DY47" s="295" t="s">
        <v>2265</v>
      </c>
      <c r="DZ47" s="295" t="s">
        <v>2265</v>
      </c>
      <c r="EA47" s="295" t="s">
        <v>2265</v>
      </c>
      <c r="EB47" s="295" t="s">
        <v>2265</v>
      </c>
      <c r="EC47" s="295" t="s">
        <v>2265</v>
      </c>
      <c r="ED47" s="295" t="s">
        <v>2265</v>
      </c>
      <c r="EE47" s="295" t="s">
        <v>2265</v>
      </c>
      <c r="EF47" s="295" t="s">
        <v>2265</v>
      </c>
      <c r="EG47" s="295" t="s">
        <v>2265</v>
      </c>
      <c r="EH47" s="295" t="s">
        <v>2265</v>
      </c>
      <c r="EI47" s="295" t="s">
        <v>2265</v>
      </c>
      <c r="EJ47" s="295" t="s">
        <v>2265</v>
      </c>
      <c r="EK47" s="295" t="s">
        <v>2265</v>
      </c>
      <c r="EL47" s="295" t="s">
        <v>2265</v>
      </c>
      <c r="EM47" s="295" t="s">
        <v>2265</v>
      </c>
      <c r="EN47" s="295" t="s">
        <v>2265</v>
      </c>
      <c r="EO47" s="295" t="s">
        <v>2265</v>
      </c>
      <c r="EP47" s="295" t="s">
        <v>2265</v>
      </c>
      <c r="EQ47" s="295" t="s">
        <v>2265</v>
      </c>
      <c r="ER47" s="295">
        <v>12.0</v>
      </c>
      <c r="ES47" s="295" t="s">
        <v>2265</v>
      </c>
      <c r="ET47" s="295" t="s">
        <v>2265</v>
      </c>
      <c r="EU47" s="295" t="s">
        <v>2265</v>
      </c>
      <c r="EV47" s="295" t="s">
        <v>2265</v>
      </c>
      <c r="EW47" s="295" t="s">
        <v>2265</v>
      </c>
      <c r="EX47" s="295" t="s">
        <v>2265</v>
      </c>
      <c r="EY47" s="295" t="s">
        <v>2265</v>
      </c>
      <c r="EZ47" s="295" t="s">
        <v>2265</v>
      </c>
      <c r="FA47" s="295" t="s">
        <v>2265</v>
      </c>
      <c r="FB47" s="295" t="s">
        <v>2265</v>
      </c>
      <c r="FC47" s="295" t="s">
        <v>2265</v>
      </c>
      <c r="FD47" s="295">
        <v>1.0</v>
      </c>
      <c r="FE47" s="295" t="s">
        <v>2265</v>
      </c>
      <c r="FF47" s="295" t="s">
        <v>2265</v>
      </c>
      <c r="FG47" s="295">
        <v>2.0</v>
      </c>
      <c r="FH47" s="295">
        <v>2.0</v>
      </c>
      <c r="FI47" s="295" t="s">
        <v>2265</v>
      </c>
      <c r="FJ47" s="295" t="s">
        <v>2265</v>
      </c>
      <c r="FK47" s="295" t="s">
        <v>2265</v>
      </c>
      <c r="FL47" s="295" t="s">
        <v>2265</v>
      </c>
      <c r="FM47" s="295">
        <v>1.0</v>
      </c>
      <c r="FN47" s="295" t="s">
        <v>2265</v>
      </c>
      <c r="FO47" s="295" t="s">
        <v>2265</v>
      </c>
      <c r="FP47" s="295">
        <v>12.0</v>
      </c>
      <c r="FQ47" s="295" t="s">
        <v>2265</v>
      </c>
      <c r="FR47" s="295" t="s">
        <v>2265</v>
      </c>
      <c r="FS47" s="295" t="s">
        <v>2265</v>
      </c>
      <c r="FT47" s="295" t="s">
        <v>2265</v>
      </c>
      <c r="FU47" s="295" t="s">
        <v>2265</v>
      </c>
      <c r="FV47" s="295" t="s">
        <v>2265</v>
      </c>
      <c r="FW47" s="295" t="s">
        <v>2265</v>
      </c>
    </row>
    <row r="48">
      <c r="A48" s="297" t="s">
        <v>486</v>
      </c>
      <c r="B48" s="295" t="s">
        <v>2261</v>
      </c>
      <c r="C48" s="295">
        <v>5.0</v>
      </c>
      <c r="D48" s="295" t="s">
        <v>2262</v>
      </c>
      <c r="E48" s="295" t="s">
        <v>2327</v>
      </c>
      <c r="F48" s="295" t="s">
        <v>2267</v>
      </c>
      <c r="G48" s="295" t="s">
        <v>2265</v>
      </c>
      <c r="H48" s="295">
        <v>-27.0</v>
      </c>
      <c r="I48" s="295">
        <v>4.3</v>
      </c>
      <c r="J48" s="295">
        <v>12.0</v>
      </c>
      <c r="K48" s="295">
        <v>10.0</v>
      </c>
      <c r="L48" s="295">
        <v>65.17</v>
      </c>
      <c r="M48" s="295" t="s">
        <v>2265</v>
      </c>
      <c r="N48" s="295">
        <v>40.0</v>
      </c>
      <c r="O48" s="295">
        <v>3.0</v>
      </c>
      <c r="P48" s="295">
        <v>4.0</v>
      </c>
      <c r="Q48" s="295">
        <v>3.0</v>
      </c>
      <c r="R48" s="295">
        <v>1.0</v>
      </c>
      <c r="S48" s="295" t="s">
        <v>2265</v>
      </c>
      <c r="T48" s="295" t="s">
        <v>2265</v>
      </c>
      <c r="U48" s="295" t="s">
        <v>2265</v>
      </c>
      <c r="V48" s="295" t="s">
        <v>2265</v>
      </c>
      <c r="W48" s="295" t="s">
        <v>2265</v>
      </c>
      <c r="X48" s="295" t="s">
        <v>2265</v>
      </c>
      <c r="Y48" s="295" t="s">
        <v>2265</v>
      </c>
      <c r="Z48" s="295" t="s">
        <v>2265</v>
      </c>
      <c r="AA48" s="295" t="s">
        <v>2265</v>
      </c>
      <c r="AB48" s="295" t="s">
        <v>2265</v>
      </c>
      <c r="AC48" s="295" t="s">
        <v>2265</v>
      </c>
      <c r="AD48" s="295" t="s">
        <v>2265</v>
      </c>
      <c r="AE48" s="295" t="s">
        <v>2265</v>
      </c>
      <c r="AF48" s="295" t="s">
        <v>2265</v>
      </c>
      <c r="AG48" s="295">
        <v>31.0</v>
      </c>
      <c r="AH48" s="295" t="s">
        <v>2265</v>
      </c>
      <c r="AI48" s="295" t="s">
        <v>2265</v>
      </c>
      <c r="AJ48" s="295">
        <v>30.0</v>
      </c>
      <c r="AK48" s="295">
        <v>4.0</v>
      </c>
      <c r="AL48" s="295">
        <v>2.0</v>
      </c>
      <c r="AM48" s="295" t="s">
        <v>2265</v>
      </c>
      <c r="AN48" s="295" t="s">
        <v>2265</v>
      </c>
      <c r="AO48" s="295" t="s">
        <v>2265</v>
      </c>
      <c r="AP48" s="295" t="s">
        <v>2265</v>
      </c>
      <c r="AQ48" s="295" t="s">
        <v>2265</v>
      </c>
      <c r="AR48" s="295" t="s">
        <v>2265</v>
      </c>
      <c r="AS48" s="295" t="s">
        <v>2265</v>
      </c>
      <c r="AT48" s="295" t="s">
        <v>2265</v>
      </c>
      <c r="AU48" s="295">
        <v>1.0</v>
      </c>
      <c r="AV48" s="295" t="s">
        <v>2265</v>
      </c>
      <c r="AW48" s="295" t="s">
        <v>2265</v>
      </c>
      <c r="AX48" s="295">
        <v>1.0</v>
      </c>
      <c r="AY48" s="295" t="s">
        <v>2265</v>
      </c>
      <c r="AZ48" s="295" t="s">
        <v>2265</v>
      </c>
      <c r="BA48" s="295" t="s">
        <v>2265</v>
      </c>
      <c r="BB48" s="295">
        <v>23.0</v>
      </c>
      <c r="BC48" s="295">
        <v>28.0</v>
      </c>
      <c r="BD48" s="295" t="s">
        <v>2265</v>
      </c>
      <c r="BE48" s="295" t="s">
        <v>2265</v>
      </c>
      <c r="BF48" s="295">
        <v>13.0</v>
      </c>
      <c r="BG48" s="295" t="s">
        <v>2265</v>
      </c>
      <c r="BH48" s="295" t="s">
        <v>2265</v>
      </c>
      <c r="BI48" s="295" t="s">
        <v>2265</v>
      </c>
      <c r="BJ48" s="295" t="s">
        <v>2265</v>
      </c>
      <c r="BK48" s="295" t="s">
        <v>2265</v>
      </c>
      <c r="BL48" s="295" t="s">
        <v>2265</v>
      </c>
      <c r="BM48" s="295" t="s">
        <v>2265</v>
      </c>
      <c r="BN48" s="295" t="s">
        <v>2265</v>
      </c>
      <c r="BO48" s="295" t="s">
        <v>2265</v>
      </c>
      <c r="BP48" s="295" t="s">
        <v>2265</v>
      </c>
      <c r="BQ48" s="295" t="s">
        <v>2265</v>
      </c>
      <c r="BR48" s="295" t="s">
        <v>2265</v>
      </c>
      <c r="BS48" s="295" t="s">
        <v>2265</v>
      </c>
      <c r="BT48" s="295" t="s">
        <v>2265</v>
      </c>
      <c r="BU48" s="295" t="s">
        <v>2265</v>
      </c>
      <c r="BV48" s="295" t="s">
        <v>2265</v>
      </c>
      <c r="BW48" s="295" t="s">
        <v>2265</v>
      </c>
      <c r="BX48" s="295" t="s">
        <v>2265</v>
      </c>
      <c r="BY48" s="295">
        <v>2.0</v>
      </c>
      <c r="BZ48" s="295" t="s">
        <v>2265</v>
      </c>
      <c r="CA48" s="295" t="s">
        <v>2265</v>
      </c>
      <c r="CB48" s="295" t="s">
        <v>2265</v>
      </c>
      <c r="CC48" s="295" t="s">
        <v>2265</v>
      </c>
      <c r="CD48" s="295" t="s">
        <v>2265</v>
      </c>
      <c r="CE48" s="295" t="s">
        <v>2265</v>
      </c>
      <c r="CF48" s="295" t="s">
        <v>2265</v>
      </c>
      <c r="CG48" s="295" t="s">
        <v>2265</v>
      </c>
      <c r="CH48" s="295" t="s">
        <v>2265</v>
      </c>
      <c r="CI48" s="295" t="s">
        <v>2265</v>
      </c>
      <c r="CJ48" s="295" t="s">
        <v>2265</v>
      </c>
      <c r="CK48" s="295" t="s">
        <v>2265</v>
      </c>
      <c r="CL48" s="295" t="s">
        <v>2265</v>
      </c>
      <c r="CM48" s="295" t="s">
        <v>2265</v>
      </c>
      <c r="CN48" s="295" t="s">
        <v>2265</v>
      </c>
      <c r="CO48" s="295" t="s">
        <v>2265</v>
      </c>
      <c r="CP48" s="295" t="s">
        <v>2265</v>
      </c>
      <c r="CQ48" s="295" t="s">
        <v>2265</v>
      </c>
      <c r="CR48" s="295" t="s">
        <v>2265</v>
      </c>
      <c r="CS48" s="295" t="s">
        <v>2265</v>
      </c>
      <c r="CT48" s="295" t="s">
        <v>2265</v>
      </c>
      <c r="CU48" s="295" t="s">
        <v>2265</v>
      </c>
      <c r="CV48" s="295" t="s">
        <v>2265</v>
      </c>
      <c r="CW48" s="295" t="s">
        <v>2265</v>
      </c>
      <c r="CX48" s="295" t="s">
        <v>2265</v>
      </c>
      <c r="CY48" s="295" t="s">
        <v>2265</v>
      </c>
      <c r="CZ48" s="295" t="s">
        <v>2265</v>
      </c>
      <c r="DA48" s="295" t="s">
        <v>2265</v>
      </c>
      <c r="DB48" s="295" t="s">
        <v>2265</v>
      </c>
      <c r="DC48" s="295" t="s">
        <v>2265</v>
      </c>
      <c r="DD48" s="295" t="s">
        <v>2265</v>
      </c>
      <c r="DE48" s="295" t="s">
        <v>2265</v>
      </c>
      <c r="DF48" s="295" t="s">
        <v>2265</v>
      </c>
      <c r="DG48" s="295" t="s">
        <v>2265</v>
      </c>
      <c r="DH48" s="295" t="s">
        <v>2265</v>
      </c>
      <c r="DI48" s="295" t="s">
        <v>2265</v>
      </c>
      <c r="DJ48" s="295" t="s">
        <v>2265</v>
      </c>
      <c r="DK48" s="295" t="s">
        <v>2265</v>
      </c>
      <c r="DL48" s="295" t="s">
        <v>2265</v>
      </c>
      <c r="DM48" s="295" t="s">
        <v>2265</v>
      </c>
      <c r="DN48" s="295" t="s">
        <v>2265</v>
      </c>
      <c r="DO48" s="295" t="s">
        <v>2265</v>
      </c>
      <c r="DP48" s="295" t="s">
        <v>2265</v>
      </c>
      <c r="DQ48" s="295" t="s">
        <v>2265</v>
      </c>
      <c r="DR48" s="295" t="s">
        <v>2265</v>
      </c>
      <c r="DS48" s="295" t="s">
        <v>2265</v>
      </c>
      <c r="DT48" s="295" t="s">
        <v>2265</v>
      </c>
      <c r="DU48" s="295" t="s">
        <v>2265</v>
      </c>
      <c r="DV48" s="295" t="s">
        <v>2265</v>
      </c>
      <c r="DW48" s="295" t="s">
        <v>2265</v>
      </c>
      <c r="DX48" s="295" t="s">
        <v>2265</v>
      </c>
      <c r="DY48" s="295" t="s">
        <v>2265</v>
      </c>
      <c r="DZ48" s="295" t="s">
        <v>2265</v>
      </c>
      <c r="EA48" s="295" t="s">
        <v>2265</v>
      </c>
      <c r="EB48" s="295" t="s">
        <v>2265</v>
      </c>
      <c r="EC48" s="295" t="s">
        <v>2265</v>
      </c>
      <c r="ED48" s="295" t="s">
        <v>2265</v>
      </c>
      <c r="EE48" s="295" t="s">
        <v>2265</v>
      </c>
      <c r="EF48" s="295" t="s">
        <v>2265</v>
      </c>
      <c r="EG48" s="295" t="s">
        <v>2265</v>
      </c>
      <c r="EH48" s="295" t="s">
        <v>2265</v>
      </c>
      <c r="EI48" s="295" t="s">
        <v>2265</v>
      </c>
      <c r="EJ48" s="295" t="s">
        <v>2265</v>
      </c>
      <c r="EK48" s="295" t="s">
        <v>2265</v>
      </c>
      <c r="EL48" s="295" t="s">
        <v>2265</v>
      </c>
      <c r="EM48" s="295" t="s">
        <v>2265</v>
      </c>
      <c r="EN48" s="295" t="s">
        <v>2265</v>
      </c>
      <c r="EO48" s="295" t="s">
        <v>2265</v>
      </c>
      <c r="EP48" s="295" t="s">
        <v>2265</v>
      </c>
      <c r="EQ48" s="295" t="s">
        <v>2265</v>
      </c>
      <c r="ER48" s="295" t="s">
        <v>2265</v>
      </c>
      <c r="ES48" s="295" t="s">
        <v>2265</v>
      </c>
      <c r="ET48" s="295" t="s">
        <v>2265</v>
      </c>
      <c r="EU48" s="295" t="s">
        <v>2265</v>
      </c>
      <c r="EV48" s="295" t="s">
        <v>2265</v>
      </c>
      <c r="EW48" s="295">
        <v>17.0</v>
      </c>
      <c r="EX48" s="295" t="s">
        <v>2265</v>
      </c>
      <c r="EY48" s="295" t="s">
        <v>2265</v>
      </c>
      <c r="EZ48" s="295" t="s">
        <v>2265</v>
      </c>
      <c r="FA48" s="295" t="s">
        <v>2265</v>
      </c>
      <c r="FB48" s="295" t="s">
        <v>2265</v>
      </c>
      <c r="FC48" s="295" t="s">
        <v>2265</v>
      </c>
      <c r="FD48" s="295" t="s">
        <v>2265</v>
      </c>
      <c r="FE48" s="295" t="s">
        <v>2265</v>
      </c>
      <c r="FF48" s="295" t="s">
        <v>2265</v>
      </c>
      <c r="FG48" s="295" t="s">
        <v>2265</v>
      </c>
      <c r="FH48" s="295" t="s">
        <v>2265</v>
      </c>
      <c r="FI48" s="295" t="s">
        <v>2265</v>
      </c>
      <c r="FJ48" s="295" t="s">
        <v>2265</v>
      </c>
      <c r="FK48" s="295" t="s">
        <v>2265</v>
      </c>
      <c r="FL48" s="295" t="s">
        <v>2265</v>
      </c>
      <c r="FM48" s="295" t="s">
        <v>2265</v>
      </c>
      <c r="FN48" s="295" t="s">
        <v>2265</v>
      </c>
      <c r="FO48" s="295" t="s">
        <v>2265</v>
      </c>
      <c r="FP48" s="295" t="s">
        <v>2265</v>
      </c>
      <c r="FQ48" s="295" t="s">
        <v>2265</v>
      </c>
      <c r="FR48" s="295" t="s">
        <v>2265</v>
      </c>
      <c r="FS48" s="295" t="s">
        <v>2265</v>
      </c>
      <c r="FT48" s="295" t="s">
        <v>2265</v>
      </c>
      <c r="FU48" s="295" t="s">
        <v>2265</v>
      </c>
      <c r="FV48" s="295" t="s">
        <v>2265</v>
      </c>
      <c r="FW48" s="295" t="s">
        <v>2265</v>
      </c>
    </row>
    <row r="49">
      <c r="A49" s="297" t="s">
        <v>490</v>
      </c>
      <c r="B49" s="295" t="s">
        <v>2269</v>
      </c>
      <c r="C49" s="295" t="s">
        <v>2269</v>
      </c>
      <c r="D49" s="295" t="s">
        <v>2262</v>
      </c>
      <c r="E49" s="295" t="s">
        <v>2328</v>
      </c>
      <c r="F49" s="295" t="s">
        <v>2267</v>
      </c>
      <c r="G49" s="295" t="s">
        <v>2265</v>
      </c>
      <c r="H49" s="295">
        <v>-27.0</v>
      </c>
      <c r="I49" s="295">
        <v>3.7</v>
      </c>
      <c r="J49" s="295">
        <v>6.0</v>
      </c>
      <c r="K49" s="295">
        <v>4.0</v>
      </c>
      <c r="L49" s="295">
        <v>63.68</v>
      </c>
      <c r="M49" s="295" t="s">
        <v>2265</v>
      </c>
      <c r="N49" s="295">
        <v>33.0</v>
      </c>
      <c r="O49" s="295">
        <v>1.0</v>
      </c>
      <c r="P49" s="295">
        <v>1.0</v>
      </c>
      <c r="Q49" s="295">
        <v>1.0</v>
      </c>
      <c r="R49" s="295">
        <v>19.0</v>
      </c>
      <c r="S49" s="295" t="s">
        <v>2265</v>
      </c>
      <c r="T49" s="295" t="s">
        <v>2265</v>
      </c>
      <c r="U49" s="295" t="s">
        <v>2265</v>
      </c>
      <c r="V49" s="295" t="s">
        <v>2265</v>
      </c>
      <c r="W49" s="295" t="s">
        <v>2265</v>
      </c>
      <c r="X49" s="295" t="s">
        <v>2265</v>
      </c>
      <c r="Y49" s="295" t="s">
        <v>2265</v>
      </c>
      <c r="Z49" s="295" t="s">
        <v>2265</v>
      </c>
      <c r="AA49" s="295" t="s">
        <v>2265</v>
      </c>
      <c r="AB49" s="295" t="s">
        <v>2265</v>
      </c>
      <c r="AC49" s="295" t="s">
        <v>2265</v>
      </c>
      <c r="AD49" s="295" t="s">
        <v>2265</v>
      </c>
      <c r="AE49" s="295" t="s">
        <v>2265</v>
      </c>
      <c r="AF49" s="295" t="s">
        <v>2265</v>
      </c>
      <c r="AG49" s="295" t="s">
        <v>2265</v>
      </c>
      <c r="AH49" s="295" t="s">
        <v>2265</v>
      </c>
      <c r="AI49" s="295" t="s">
        <v>2265</v>
      </c>
      <c r="AJ49" s="295" t="s">
        <v>2265</v>
      </c>
      <c r="AK49" s="295" t="s">
        <v>2265</v>
      </c>
      <c r="AL49" s="295" t="s">
        <v>2265</v>
      </c>
      <c r="AM49" s="295" t="s">
        <v>2265</v>
      </c>
      <c r="AN49" s="295" t="s">
        <v>2265</v>
      </c>
      <c r="AO49" s="295" t="s">
        <v>2265</v>
      </c>
      <c r="AP49" s="295" t="s">
        <v>2265</v>
      </c>
      <c r="AQ49" s="295" t="s">
        <v>2265</v>
      </c>
      <c r="AR49" s="295">
        <v>1.0</v>
      </c>
      <c r="AS49" s="295" t="s">
        <v>2265</v>
      </c>
      <c r="AT49" s="295" t="s">
        <v>2265</v>
      </c>
      <c r="AU49" s="295" t="s">
        <v>2265</v>
      </c>
      <c r="AV49" s="295" t="s">
        <v>2265</v>
      </c>
      <c r="AW49" s="295" t="s">
        <v>2265</v>
      </c>
      <c r="AX49" s="295" t="s">
        <v>2265</v>
      </c>
      <c r="AY49" s="295" t="s">
        <v>2265</v>
      </c>
      <c r="AZ49" s="295" t="s">
        <v>2265</v>
      </c>
      <c r="BA49" s="295" t="s">
        <v>2265</v>
      </c>
      <c r="BB49" s="295" t="s">
        <v>2265</v>
      </c>
      <c r="BC49" s="295" t="s">
        <v>2265</v>
      </c>
      <c r="BD49" s="295" t="s">
        <v>2265</v>
      </c>
      <c r="BE49" s="295" t="s">
        <v>2265</v>
      </c>
      <c r="BF49" s="295">
        <v>1.0</v>
      </c>
      <c r="BG49" s="295" t="s">
        <v>2265</v>
      </c>
      <c r="BH49" s="295">
        <v>1.0</v>
      </c>
      <c r="BI49" s="295" t="s">
        <v>2265</v>
      </c>
      <c r="BJ49" s="295" t="s">
        <v>2265</v>
      </c>
      <c r="BK49" s="295" t="s">
        <v>2265</v>
      </c>
      <c r="BL49" s="295" t="s">
        <v>2265</v>
      </c>
      <c r="BM49" s="295" t="s">
        <v>2265</v>
      </c>
      <c r="BN49" s="295" t="s">
        <v>2265</v>
      </c>
      <c r="BO49" s="295" t="s">
        <v>2265</v>
      </c>
      <c r="BP49" s="295" t="s">
        <v>2265</v>
      </c>
      <c r="BQ49" s="295" t="s">
        <v>2265</v>
      </c>
      <c r="BR49" s="295" t="s">
        <v>2265</v>
      </c>
      <c r="BS49" s="295" t="s">
        <v>2265</v>
      </c>
      <c r="BT49" s="295" t="s">
        <v>2265</v>
      </c>
      <c r="BU49" s="295" t="s">
        <v>2265</v>
      </c>
      <c r="BV49" s="295" t="s">
        <v>2265</v>
      </c>
      <c r="BW49" s="295" t="s">
        <v>2265</v>
      </c>
      <c r="BX49" s="295" t="s">
        <v>2265</v>
      </c>
      <c r="BY49" s="295">
        <v>17.0</v>
      </c>
      <c r="BZ49" s="295" t="s">
        <v>2265</v>
      </c>
      <c r="CA49" s="295" t="s">
        <v>2265</v>
      </c>
      <c r="CB49" s="295" t="s">
        <v>2265</v>
      </c>
      <c r="CC49" s="295" t="s">
        <v>2265</v>
      </c>
      <c r="CD49" s="295" t="s">
        <v>2265</v>
      </c>
      <c r="CE49" s="295" t="s">
        <v>2265</v>
      </c>
      <c r="CF49" s="295" t="s">
        <v>2265</v>
      </c>
      <c r="CG49" s="295" t="s">
        <v>2265</v>
      </c>
      <c r="CH49" s="295" t="s">
        <v>2265</v>
      </c>
      <c r="CI49" s="295" t="s">
        <v>2265</v>
      </c>
      <c r="CJ49" s="295" t="s">
        <v>2265</v>
      </c>
      <c r="CK49" s="295" t="s">
        <v>2265</v>
      </c>
      <c r="CL49" s="295" t="s">
        <v>2265</v>
      </c>
      <c r="CM49" s="295" t="s">
        <v>2265</v>
      </c>
      <c r="CN49" s="295" t="s">
        <v>2265</v>
      </c>
      <c r="CO49" s="295" t="s">
        <v>2265</v>
      </c>
      <c r="CP49" s="295" t="s">
        <v>2265</v>
      </c>
      <c r="CQ49" s="295" t="s">
        <v>2265</v>
      </c>
      <c r="CR49" s="295" t="s">
        <v>2265</v>
      </c>
      <c r="CS49" s="295" t="s">
        <v>2265</v>
      </c>
      <c r="CT49" s="295" t="s">
        <v>2265</v>
      </c>
      <c r="CU49" s="295" t="s">
        <v>2265</v>
      </c>
      <c r="CV49" s="295" t="s">
        <v>2265</v>
      </c>
      <c r="CW49" s="295" t="s">
        <v>2265</v>
      </c>
      <c r="CX49" s="295" t="s">
        <v>2265</v>
      </c>
      <c r="CY49" s="295" t="s">
        <v>2265</v>
      </c>
      <c r="CZ49" s="295" t="s">
        <v>2265</v>
      </c>
      <c r="DA49" s="295" t="s">
        <v>2265</v>
      </c>
      <c r="DB49" s="295" t="s">
        <v>2265</v>
      </c>
      <c r="DC49" s="295" t="s">
        <v>2265</v>
      </c>
      <c r="DD49" s="295" t="s">
        <v>2265</v>
      </c>
      <c r="DE49" s="295" t="s">
        <v>2265</v>
      </c>
      <c r="DF49" s="295" t="s">
        <v>2265</v>
      </c>
      <c r="DG49" s="295" t="s">
        <v>2265</v>
      </c>
      <c r="DH49" s="295" t="s">
        <v>2265</v>
      </c>
      <c r="DI49" s="295" t="s">
        <v>2265</v>
      </c>
      <c r="DJ49" s="295" t="s">
        <v>2265</v>
      </c>
      <c r="DK49" s="295" t="s">
        <v>2265</v>
      </c>
      <c r="DL49" s="295" t="s">
        <v>2265</v>
      </c>
      <c r="DM49" s="295" t="s">
        <v>2265</v>
      </c>
      <c r="DN49" s="295" t="s">
        <v>2265</v>
      </c>
      <c r="DO49" s="295" t="s">
        <v>2265</v>
      </c>
      <c r="DP49" s="295" t="s">
        <v>2265</v>
      </c>
      <c r="DQ49" s="295" t="s">
        <v>2265</v>
      </c>
      <c r="DR49" s="295" t="s">
        <v>2265</v>
      </c>
      <c r="DS49" s="295" t="s">
        <v>2265</v>
      </c>
      <c r="DT49" s="295" t="s">
        <v>2265</v>
      </c>
      <c r="DU49" s="295" t="s">
        <v>2265</v>
      </c>
      <c r="DV49" s="295" t="s">
        <v>2265</v>
      </c>
      <c r="DW49" s="295" t="s">
        <v>2265</v>
      </c>
      <c r="DX49" s="295" t="s">
        <v>2265</v>
      </c>
      <c r="DY49" s="295" t="s">
        <v>2265</v>
      </c>
      <c r="DZ49" s="295" t="s">
        <v>2265</v>
      </c>
      <c r="EA49" s="295" t="s">
        <v>2265</v>
      </c>
      <c r="EB49" s="295" t="s">
        <v>2265</v>
      </c>
      <c r="EC49" s="295" t="s">
        <v>2265</v>
      </c>
      <c r="ED49" s="295" t="s">
        <v>2265</v>
      </c>
      <c r="EE49" s="295" t="s">
        <v>2265</v>
      </c>
      <c r="EF49" s="295" t="s">
        <v>2265</v>
      </c>
      <c r="EG49" s="295" t="s">
        <v>2265</v>
      </c>
      <c r="EH49" s="295" t="s">
        <v>2265</v>
      </c>
      <c r="EI49" s="295" t="s">
        <v>2265</v>
      </c>
      <c r="EJ49" s="295" t="s">
        <v>2265</v>
      </c>
      <c r="EK49" s="295" t="s">
        <v>2265</v>
      </c>
      <c r="EL49" s="295" t="s">
        <v>2265</v>
      </c>
      <c r="EM49" s="295" t="s">
        <v>2265</v>
      </c>
      <c r="EN49" s="295" t="s">
        <v>2265</v>
      </c>
      <c r="EO49" s="295" t="s">
        <v>2265</v>
      </c>
      <c r="EP49" s="295" t="s">
        <v>2265</v>
      </c>
      <c r="EQ49" s="295" t="s">
        <v>2265</v>
      </c>
      <c r="ER49" s="295" t="s">
        <v>2265</v>
      </c>
      <c r="ES49" s="295" t="s">
        <v>2265</v>
      </c>
      <c r="ET49" s="295" t="s">
        <v>2265</v>
      </c>
      <c r="EU49" s="295" t="s">
        <v>2265</v>
      </c>
      <c r="EV49" s="295" t="s">
        <v>2265</v>
      </c>
      <c r="EW49" s="295">
        <v>79.0</v>
      </c>
      <c r="EX49" s="295" t="s">
        <v>2265</v>
      </c>
      <c r="EY49" s="295" t="s">
        <v>2265</v>
      </c>
      <c r="EZ49" s="295" t="s">
        <v>2265</v>
      </c>
      <c r="FA49" s="295" t="s">
        <v>2265</v>
      </c>
      <c r="FB49" s="295" t="s">
        <v>2265</v>
      </c>
      <c r="FC49" s="295" t="s">
        <v>2265</v>
      </c>
      <c r="FD49" s="295" t="s">
        <v>2265</v>
      </c>
      <c r="FE49" s="295" t="s">
        <v>2265</v>
      </c>
      <c r="FF49" s="295" t="s">
        <v>2265</v>
      </c>
      <c r="FG49" s="295" t="s">
        <v>2265</v>
      </c>
      <c r="FH49" s="295" t="s">
        <v>2265</v>
      </c>
      <c r="FI49" s="295" t="s">
        <v>2265</v>
      </c>
      <c r="FJ49" s="295" t="s">
        <v>2265</v>
      </c>
      <c r="FK49" s="295" t="s">
        <v>2265</v>
      </c>
      <c r="FL49" s="295" t="s">
        <v>2265</v>
      </c>
      <c r="FM49" s="295" t="s">
        <v>2265</v>
      </c>
      <c r="FN49" s="295" t="s">
        <v>2265</v>
      </c>
      <c r="FO49" s="295" t="s">
        <v>2265</v>
      </c>
      <c r="FP49" s="295" t="s">
        <v>2265</v>
      </c>
      <c r="FQ49" s="295" t="s">
        <v>2265</v>
      </c>
      <c r="FR49" s="295" t="s">
        <v>2265</v>
      </c>
      <c r="FS49" s="295" t="s">
        <v>2265</v>
      </c>
      <c r="FT49" s="295" t="s">
        <v>2265</v>
      </c>
      <c r="FU49" s="295" t="s">
        <v>2265</v>
      </c>
      <c r="FV49" s="295" t="s">
        <v>2265</v>
      </c>
      <c r="FW49" s="295" t="s">
        <v>2265</v>
      </c>
    </row>
    <row r="50">
      <c r="A50" s="297" t="s">
        <v>1364</v>
      </c>
      <c r="B50" s="295" t="s">
        <v>2261</v>
      </c>
      <c r="C50" s="295">
        <v>2.0</v>
      </c>
      <c r="D50" s="295" t="s">
        <v>2262</v>
      </c>
      <c r="E50" s="295" t="s">
        <v>2329</v>
      </c>
      <c r="F50" s="295" t="s">
        <v>2267</v>
      </c>
      <c r="G50" s="295">
        <v>850.0</v>
      </c>
      <c r="H50" s="295">
        <v>-28.0</v>
      </c>
      <c r="I50" s="295">
        <v>2.8</v>
      </c>
      <c r="J50" s="295">
        <v>13.0</v>
      </c>
      <c r="K50" s="295" t="s">
        <v>2265</v>
      </c>
      <c r="L50" s="295" t="s">
        <v>2265</v>
      </c>
      <c r="M50" s="295">
        <v>18.37</v>
      </c>
      <c r="N50" s="295">
        <v>11.0</v>
      </c>
      <c r="O50" s="295">
        <v>7.0</v>
      </c>
      <c r="P50" s="295">
        <v>1.0</v>
      </c>
      <c r="Q50" s="295">
        <v>1.0</v>
      </c>
      <c r="R50" s="295" t="s">
        <v>2265</v>
      </c>
      <c r="S50" s="295" t="s">
        <v>2265</v>
      </c>
      <c r="T50" s="295" t="s">
        <v>2265</v>
      </c>
      <c r="U50" s="295" t="s">
        <v>2265</v>
      </c>
      <c r="V50" s="295" t="s">
        <v>2265</v>
      </c>
      <c r="W50" s="295" t="s">
        <v>2265</v>
      </c>
      <c r="X50" s="295" t="s">
        <v>2265</v>
      </c>
      <c r="Y50" s="295" t="s">
        <v>2265</v>
      </c>
      <c r="Z50" s="295" t="s">
        <v>2265</v>
      </c>
      <c r="AA50" s="295" t="s">
        <v>2265</v>
      </c>
      <c r="AB50" s="295" t="s">
        <v>2265</v>
      </c>
      <c r="AC50" s="295" t="s">
        <v>2265</v>
      </c>
      <c r="AD50" s="295" t="s">
        <v>2265</v>
      </c>
      <c r="AE50" s="295" t="s">
        <v>2265</v>
      </c>
      <c r="AF50" s="295" t="s">
        <v>2265</v>
      </c>
      <c r="AG50" s="295" t="s">
        <v>2265</v>
      </c>
      <c r="AH50" s="295" t="s">
        <v>2265</v>
      </c>
      <c r="AI50" s="295" t="s">
        <v>2265</v>
      </c>
      <c r="AJ50" s="295" t="s">
        <v>2265</v>
      </c>
      <c r="AK50" s="295" t="s">
        <v>2265</v>
      </c>
      <c r="AL50" s="295" t="s">
        <v>2265</v>
      </c>
      <c r="AM50" s="295" t="s">
        <v>2265</v>
      </c>
      <c r="AN50" s="295" t="s">
        <v>2265</v>
      </c>
      <c r="AO50" s="295" t="s">
        <v>2265</v>
      </c>
      <c r="AP50" s="295" t="s">
        <v>2265</v>
      </c>
      <c r="AQ50" s="295" t="s">
        <v>2265</v>
      </c>
      <c r="AR50" s="295" t="s">
        <v>2265</v>
      </c>
      <c r="AS50" s="295" t="s">
        <v>2265</v>
      </c>
      <c r="AT50" s="295" t="s">
        <v>2265</v>
      </c>
      <c r="AU50" s="295" t="s">
        <v>2265</v>
      </c>
      <c r="AV50" s="295" t="s">
        <v>2265</v>
      </c>
      <c r="AW50" s="295" t="s">
        <v>2265</v>
      </c>
      <c r="AX50" s="295" t="s">
        <v>2265</v>
      </c>
      <c r="AY50" s="295" t="s">
        <v>2265</v>
      </c>
      <c r="AZ50" s="295" t="s">
        <v>2265</v>
      </c>
      <c r="BA50" s="295" t="s">
        <v>2265</v>
      </c>
      <c r="BB50" s="295" t="s">
        <v>2265</v>
      </c>
      <c r="BC50" s="295" t="s">
        <v>2265</v>
      </c>
      <c r="BD50" s="295" t="s">
        <v>2265</v>
      </c>
      <c r="BE50" s="295" t="s">
        <v>2265</v>
      </c>
      <c r="BF50" s="295" t="s">
        <v>2265</v>
      </c>
      <c r="BG50" s="295" t="s">
        <v>2265</v>
      </c>
      <c r="BH50" s="295" t="s">
        <v>2265</v>
      </c>
      <c r="BI50" s="295" t="s">
        <v>2265</v>
      </c>
      <c r="BJ50" s="295" t="s">
        <v>2265</v>
      </c>
      <c r="BK50" s="295" t="s">
        <v>2265</v>
      </c>
      <c r="BL50" s="295" t="s">
        <v>2265</v>
      </c>
      <c r="BM50" s="295" t="s">
        <v>2265</v>
      </c>
      <c r="BN50" s="295" t="s">
        <v>2265</v>
      </c>
      <c r="BO50" s="295" t="s">
        <v>2265</v>
      </c>
      <c r="BP50" s="295" t="s">
        <v>2265</v>
      </c>
      <c r="BQ50" s="295" t="s">
        <v>2265</v>
      </c>
      <c r="BR50" s="295" t="s">
        <v>2265</v>
      </c>
      <c r="BS50" s="295" t="s">
        <v>2265</v>
      </c>
      <c r="BT50" s="295" t="s">
        <v>2265</v>
      </c>
      <c r="BU50" s="295" t="s">
        <v>2265</v>
      </c>
      <c r="BV50" s="295" t="s">
        <v>2265</v>
      </c>
      <c r="BW50" s="295" t="s">
        <v>2265</v>
      </c>
      <c r="BX50" s="295" t="s">
        <v>2265</v>
      </c>
      <c r="BY50" s="295" t="s">
        <v>2265</v>
      </c>
      <c r="BZ50" s="295" t="s">
        <v>2265</v>
      </c>
      <c r="CA50" s="295" t="s">
        <v>2265</v>
      </c>
      <c r="CB50" s="295" t="s">
        <v>2265</v>
      </c>
      <c r="CC50" s="295" t="s">
        <v>2265</v>
      </c>
      <c r="CD50" s="295" t="s">
        <v>2265</v>
      </c>
      <c r="CE50" s="295" t="s">
        <v>2265</v>
      </c>
      <c r="CF50" s="295" t="s">
        <v>2265</v>
      </c>
      <c r="CG50" s="295" t="s">
        <v>2265</v>
      </c>
      <c r="CH50" s="295" t="s">
        <v>2265</v>
      </c>
      <c r="CI50" s="295" t="s">
        <v>2265</v>
      </c>
      <c r="CJ50" s="295" t="s">
        <v>2265</v>
      </c>
      <c r="CK50" s="295">
        <v>5.0</v>
      </c>
      <c r="CL50" s="295" t="s">
        <v>2265</v>
      </c>
      <c r="CM50" s="295" t="s">
        <v>2265</v>
      </c>
      <c r="CN50" s="295">
        <v>18.0</v>
      </c>
      <c r="CO50" s="295" t="s">
        <v>2265</v>
      </c>
      <c r="CP50" s="295" t="s">
        <v>2265</v>
      </c>
      <c r="CQ50" s="295" t="s">
        <v>2265</v>
      </c>
      <c r="CR50" s="295" t="s">
        <v>2265</v>
      </c>
      <c r="CS50" s="295" t="s">
        <v>2265</v>
      </c>
      <c r="CT50" s="295" t="s">
        <v>2265</v>
      </c>
      <c r="CU50" s="295" t="s">
        <v>2265</v>
      </c>
      <c r="CV50" s="295" t="s">
        <v>2265</v>
      </c>
      <c r="CW50" s="295" t="s">
        <v>2265</v>
      </c>
      <c r="CX50" s="295" t="s">
        <v>2265</v>
      </c>
      <c r="CY50" s="295" t="s">
        <v>2265</v>
      </c>
      <c r="CZ50" s="295" t="s">
        <v>2265</v>
      </c>
      <c r="DA50" s="295" t="s">
        <v>2265</v>
      </c>
      <c r="DB50" s="295" t="s">
        <v>2265</v>
      </c>
      <c r="DC50" s="295" t="s">
        <v>2265</v>
      </c>
      <c r="DD50" s="295" t="s">
        <v>2265</v>
      </c>
      <c r="DE50" s="295">
        <v>133.0</v>
      </c>
      <c r="DF50" s="295" t="s">
        <v>2265</v>
      </c>
      <c r="DG50" s="295" t="s">
        <v>2265</v>
      </c>
      <c r="DH50" s="295">
        <v>2.0</v>
      </c>
      <c r="DI50" s="295" t="s">
        <v>2265</v>
      </c>
      <c r="DJ50" s="295" t="s">
        <v>2265</v>
      </c>
      <c r="DK50" s="295">
        <v>3.0</v>
      </c>
      <c r="DL50" s="295" t="s">
        <v>2265</v>
      </c>
      <c r="DM50" s="295" t="s">
        <v>2265</v>
      </c>
      <c r="DN50" s="295" t="s">
        <v>2265</v>
      </c>
      <c r="DO50" s="295" t="s">
        <v>2265</v>
      </c>
      <c r="DP50" s="295" t="s">
        <v>2265</v>
      </c>
      <c r="DQ50" s="295" t="s">
        <v>2265</v>
      </c>
      <c r="DR50" s="295" t="s">
        <v>2265</v>
      </c>
      <c r="DS50" s="295">
        <v>6.0</v>
      </c>
      <c r="DT50" s="295" t="s">
        <v>2265</v>
      </c>
      <c r="DU50" s="295" t="s">
        <v>2265</v>
      </c>
      <c r="DV50" s="295">
        <v>54.0</v>
      </c>
      <c r="DW50" s="295" t="s">
        <v>2265</v>
      </c>
      <c r="DX50" s="295" t="s">
        <v>2265</v>
      </c>
      <c r="DY50" s="295">
        <v>8.0</v>
      </c>
      <c r="DZ50" s="295" t="s">
        <v>2265</v>
      </c>
      <c r="EA50" s="295" t="s">
        <v>2265</v>
      </c>
      <c r="EB50" s="295" t="s">
        <v>2265</v>
      </c>
      <c r="EC50" s="295">
        <v>1.0</v>
      </c>
      <c r="ED50" s="295" t="s">
        <v>2265</v>
      </c>
      <c r="EE50" s="295" t="s">
        <v>2265</v>
      </c>
      <c r="EF50" s="295" t="s">
        <v>2265</v>
      </c>
      <c r="EG50" s="295">
        <v>1.0</v>
      </c>
      <c r="EH50" s="295" t="s">
        <v>2265</v>
      </c>
      <c r="EI50" s="295" t="s">
        <v>2265</v>
      </c>
      <c r="EJ50" s="295" t="s">
        <v>2265</v>
      </c>
      <c r="EK50" s="295" t="s">
        <v>2265</v>
      </c>
      <c r="EL50" s="295">
        <v>1.0</v>
      </c>
      <c r="EM50" s="295" t="s">
        <v>2265</v>
      </c>
      <c r="EN50" s="295" t="s">
        <v>2265</v>
      </c>
      <c r="EO50" s="295" t="s">
        <v>2265</v>
      </c>
      <c r="EP50" s="295" t="s">
        <v>2265</v>
      </c>
      <c r="EQ50" s="295" t="s">
        <v>2265</v>
      </c>
      <c r="ER50" s="295" t="s">
        <v>2265</v>
      </c>
      <c r="ES50" s="295" t="s">
        <v>2265</v>
      </c>
      <c r="ET50" s="295" t="s">
        <v>2265</v>
      </c>
      <c r="EU50" s="295" t="s">
        <v>2265</v>
      </c>
      <c r="EV50" s="295" t="s">
        <v>2265</v>
      </c>
      <c r="EW50" s="295" t="s">
        <v>2265</v>
      </c>
      <c r="EX50" s="295">
        <v>11.0</v>
      </c>
      <c r="EY50" s="295">
        <v>51.0</v>
      </c>
      <c r="EZ50" s="295" t="s">
        <v>2265</v>
      </c>
      <c r="FA50" s="295" t="s">
        <v>2265</v>
      </c>
      <c r="FB50" s="295" t="s">
        <v>2265</v>
      </c>
      <c r="FC50" s="295" t="s">
        <v>2265</v>
      </c>
      <c r="FD50" s="295" t="s">
        <v>2265</v>
      </c>
      <c r="FE50" s="295" t="s">
        <v>2265</v>
      </c>
      <c r="FF50" s="295" t="s">
        <v>2265</v>
      </c>
      <c r="FG50" s="295" t="s">
        <v>2265</v>
      </c>
      <c r="FH50" s="295" t="s">
        <v>2265</v>
      </c>
      <c r="FI50" s="295" t="s">
        <v>2265</v>
      </c>
      <c r="FJ50" s="295" t="s">
        <v>2265</v>
      </c>
      <c r="FK50" s="295" t="s">
        <v>2265</v>
      </c>
      <c r="FL50" s="295" t="s">
        <v>2265</v>
      </c>
      <c r="FM50" s="295" t="s">
        <v>2265</v>
      </c>
      <c r="FN50" s="295" t="s">
        <v>2265</v>
      </c>
      <c r="FO50" s="295" t="s">
        <v>2265</v>
      </c>
      <c r="FP50" s="295" t="s">
        <v>2265</v>
      </c>
      <c r="FQ50" s="295" t="s">
        <v>2265</v>
      </c>
      <c r="FR50" s="295" t="s">
        <v>2265</v>
      </c>
      <c r="FS50" s="295" t="s">
        <v>2265</v>
      </c>
      <c r="FT50" s="295" t="s">
        <v>2265</v>
      </c>
      <c r="FU50" s="295" t="s">
        <v>2265</v>
      </c>
      <c r="FV50" s="295" t="s">
        <v>2265</v>
      </c>
      <c r="FW50" s="295" t="s">
        <v>2265</v>
      </c>
    </row>
    <row r="51">
      <c r="A51" s="297" t="s">
        <v>2330</v>
      </c>
      <c r="B51" s="295" t="s">
        <v>2261</v>
      </c>
      <c r="C51" s="295">
        <v>2.0</v>
      </c>
      <c r="D51" s="295" t="s">
        <v>2262</v>
      </c>
      <c r="E51" s="295" t="s">
        <v>2331</v>
      </c>
      <c r="F51" s="295" t="s">
        <v>2267</v>
      </c>
      <c r="G51" s="295">
        <v>400.0</v>
      </c>
      <c r="H51" s="295">
        <v>-28.0</v>
      </c>
      <c r="I51" s="295">
        <v>3.3</v>
      </c>
      <c r="J51" s="295">
        <v>8.0</v>
      </c>
      <c r="K51" s="295" t="s">
        <v>2265</v>
      </c>
      <c r="L51" s="295" t="s">
        <v>2265</v>
      </c>
      <c r="M51" s="295">
        <v>13.95</v>
      </c>
      <c r="N51" s="295">
        <v>0.0</v>
      </c>
      <c r="O51" s="295">
        <v>6.0</v>
      </c>
      <c r="P51" s="295">
        <v>0.0</v>
      </c>
      <c r="Q51" s="295">
        <v>0.0</v>
      </c>
      <c r="R51" s="295" t="s">
        <v>2265</v>
      </c>
      <c r="S51" s="295" t="s">
        <v>2265</v>
      </c>
      <c r="T51" s="295" t="s">
        <v>2265</v>
      </c>
      <c r="U51" s="295" t="s">
        <v>2265</v>
      </c>
      <c r="V51" s="295" t="s">
        <v>2265</v>
      </c>
      <c r="W51" s="295" t="s">
        <v>2265</v>
      </c>
      <c r="X51" s="295" t="s">
        <v>2265</v>
      </c>
      <c r="Y51" s="295" t="s">
        <v>2265</v>
      </c>
      <c r="Z51" s="295" t="s">
        <v>2265</v>
      </c>
      <c r="AA51" s="295" t="s">
        <v>2265</v>
      </c>
      <c r="AB51" s="295" t="s">
        <v>2265</v>
      </c>
      <c r="AC51" s="295" t="s">
        <v>2265</v>
      </c>
      <c r="AD51" s="295" t="s">
        <v>2265</v>
      </c>
      <c r="AE51" s="295" t="s">
        <v>2265</v>
      </c>
      <c r="AF51" s="295" t="s">
        <v>2265</v>
      </c>
      <c r="AG51" s="295" t="s">
        <v>2265</v>
      </c>
      <c r="AH51" s="295" t="s">
        <v>2265</v>
      </c>
      <c r="AI51" s="295" t="s">
        <v>2265</v>
      </c>
      <c r="AJ51" s="295" t="s">
        <v>2265</v>
      </c>
      <c r="AK51" s="295" t="s">
        <v>2265</v>
      </c>
      <c r="AL51" s="295" t="s">
        <v>2265</v>
      </c>
      <c r="AM51" s="295" t="s">
        <v>2265</v>
      </c>
      <c r="AN51" s="295" t="s">
        <v>2265</v>
      </c>
      <c r="AO51" s="295" t="s">
        <v>2265</v>
      </c>
      <c r="AP51" s="295" t="s">
        <v>2265</v>
      </c>
      <c r="AQ51" s="295" t="s">
        <v>2265</v>
      </c>
      <c r="AR51" s="295" t="s">
        <v>2265</v>
      </c>
      <c r="AS51" s="295" t="s">
        <v>2265</v>
      </c>
      <c r="AT51" s="295" t="s">
        <v>2265</v>
      </c>
      <c r="AU51" s="295" t="s">
        <v>2265</v>
      </c>
      <c r="AV51" s="295" t="s">
        <v>2265</v>
      </c>
      <c r="AW51" s="295" t="s">
        <v>2265</v>
      </c>
      <c r="AX51" s="295" t="s">
        <v>2265</v>
      </c>
      <c r="AY51" s="295" t="s">
        <v>2265</v>
      </c>
      <c r="AZ51" s="295" t="s">
        <v>2265</v>
      </c>
      <c r="BA51" s="295" t="s">
        <v>2265</v>
      </c>
      <c r="BB51" s="295" t="s">
        <v>2265</v>
      </c>
      <c r="BC51" s="295" t="s">
        <v>2265</v>
      </c>
      <c r="BD51" s="295" t="s">
        <v>2265</v>
      </c>
      <c r="BE51" s="295" t="s">
        <v>2265</v>
      </c>
      <c r="BF51" s="295" t="s">
        <v>2265</v>
      </c>
      <c r="BG51" s="295" t="s">
        <v>2265</v>
      </c>
      <c r="BH51" s="295" t="s">
        <v>2265</v>
      </c>
      <c r="BI51" s="295" t="s">
        <v>2265</v>
      </c>
      <c r="BJ51" s="295" t="s">
        <v>2265</v>
      </c>
      <c r="BK51" s="295" t="s">
        <v>2265</v>
      </c>
      <c r="BL51" s="295" t="s">
        <v>2265</v>
      </c>
      <c r="BM51" s="295" t="s">
        <v>2265</v>
      </c>
      <c r="BN51" s="295" t="s">
        <v>2265</v>
      </c>
      <c r="BO51" s="295" t="s">
        <v>2265</v>
      </c>
      <c r="BP51" s="295" t="s">
        <v>2265</v>
      </c>
      <c r="BQ51" s="295" t="s">
        <v>2265</v>
      </c>
      <c r="BR51" s="295" t="s">
        <v>2265</v>
      </c>
      <c r="BS51" s="295" t="s">
        <v>2265</v>
      </c>
      <c r="BT51" s="295" t="s">
        <v>2265</v>
      </c>
      <c r="BU51" s="295" t="s">
        <v>2265</v>
      </c>
      <c r="BV51" s="295" t="s">
        <v>2265</v>
      </c>
      <c r="BW51" s="295" t="s">
        <v>2265</v>
      </c>
      <c r="BX51" s="295" t="s">
        <v>2265</v>
      </c>
      <c r="BY51" s="295" t="s">
        <v>2265</v>
      </c>
      <c r="BZ51" s="295" t="s">
        <v>2265</v>
      </c>
      <c r="CA51" s="295" t="s">
        <v>2265</v>
      </c>
      <c r="CB51" s="295" t="s">
        <v>2265</v>
      </c>
      <c r="CC51" s="295" t="s">
        <v>2265</v>
      </c>
      <c r="CD51" s="295" t="s">
        <v>2265</v>
      </c>
      <c r="CE51" s="295" t="s">
        <v>2265</v>
      </c>
      <c r="CF51" s="295" t="s">
        <v>2265</v>
      </c>
      <c r="CG51" s="295" t="s">
        <v>2265</v>
      </c>
      <c r="CH51" s="295" t="s">
        <v>2265</v>
      </c>
      <c r="CI51" s="295" t="s">
        <v>2265</v>
      </c>
      <c r="CJ51" s="295" t="s">
        <v>2265</v>
      </c>
      <c r="CK51" s="295">
        <v>2.0</v>
      </c>
      <c r="CL51" s="295" t="s">
        <v>2265</v>
      </c>
      <c r="CM51" s="295" t="s">
        <v>2265</v>
      </c>
      <c r="CN51" s="295">
        <v>21.0</v>
      </c>
      <c r="CO51" s="295" t="s">
        <v>2265</v>
      </c>
      <c r="CP51" s="295" t="s">
        <v>2265</v>
      </c>
      <c r="CQ51" s="295" t="s">
        <v>2265</v>
      </c>
      <c r="CR51" s="295" t="s">
        <v>2265</v>
      </c>
      <c r="CS51" s="295" t="s">
        <v>2265</v>
      </c>
      <c r="CT51" s="295" t="s">
        <v>2265</v>
      </c>
      <c r="CU51" s="295" t="s">
        <v>2265</v>
      </c>
      <c r="CV51" s="295" t="s">
        <v>2265</v>
      </c>
      <c r="CW51" s="295" t="s">
        <v>2265</v>
      </c>
      <c r="CX51" s="295" t="s">
        <v>2265</v>
      </c>
      <c r="CY51" s="295" t="s">
        <v>2265</v>
      </c>
      <c r="CZ51" s="295" t="s">
        <v>2265</v>
      </c>
      <c r="DA51" s="295" t="s">
        <v>2265</v>
      </c>
      <c r="DB51" s="295" t="s">
        <v>2265</v>
      </c>
      <c r="DC51" s="295" t="s">
        <v>2265</v>
      </c>
      <c r="DD51" s="295" t="s">
        <v>2265</v>
      </c>
      <c r="DE51" s="295">
        <v>29.0</v>
      </c>
      <c r="DF51" s="295" t="s">
        <v>2265</v>
      </c>
      <c r="DG51" s="295" t="s">
        <v>2265</v>
      </c>
      <c r="DH51" s="295" t="s">
        <v>2265</v>
      </c>
      <c r="DI51" s="295" t="s">
        <v>2265</v>
      </c>
      <c r="DJ51" s="295" t="s">
        <v>2265</v>
      </c>
      <c r="DK51" s="295" t="s">
        <v>2265</v>
      </c>
      <c r="DL51" s="295" t="s">
        <v>2265</v>
      </c>
      <c r="DM51" s="295" t="s">
        <v>2265</v>
      </c>
      <c r="DN51" s="295" t="s">
        <v>2265</v>
      </c>
      <c r="DO51" s="295" t="s">
        <v>2265</v>
      </c>
      <c r="DP51" s="295" t="s">
        <v>2265</v>
      </c>
      <c r="DQ51" s="295" t="s">
        <v>2265</v>
      </c>
      <c r="DR51" s="295" t="s">
        <v>2265</v>
      </c>
      <c r="DS51" s="295">
        <v>1.0</v>
      </c>
      <c r="DT51" s="295" t="s">
        <v>2265</v>
      </c>
      <c r="DU51" s="295" t="s">
        <v>2265</v>
      </c>
      <c r="DV51" s="295">
        <v>18.0</v>
      </c>
      <c r="DW51" s="295" t="s">
        <v>2265</v>
      </c>
      <c r="DX51" s="295" t="s">
        <v>2265</v>
      </c>
      <c r="DY51" s="295">
        <v>2.0</v>
      </c>
      <c r="DZ51" s="295" t="s">
        <v>2265</v>
      </c>
      <c r="EA51" s="295" t="s">
        <v>2265</v>
      </c>
      <c r="EB51" s="295" t="s">
        <v>2265</v>
      </c>
      <c r="EC51" s="295" t="s">
        <v>2265</v>
      </c>
      <c r="ED51" s="295" t="s">
        <v>2265</v>
      </c>
      <c r="EE51" s="295" t="s">
        <v>2265</v>
      </c>
      <c r="EF51" s="295" t="s">
        <v>2265</v>
      </c>
      <c r="EG51" s="295" t="s">
        <v>2265</v>
      </c>
      <c r="EH51" s="295" t="s">
        <v>2265</v>
      </c>
      <c r="EI51" s="295" t="s">
        <v>2265</v>
      </c>
      <c r="EJ51" s="295" t="s">
        <v>2265</v>
      </c>
      <c r="EK51" s="295" t="s">
        <v>2265</v>
      </c>
      <c r="EL51" s="295" t="s">
        <v>2265</v>
      </c>
      <c r="EM51" s="295" t="s">
        <v>2265</v>
      </c>
      <c r="EN51" s="295" t="s">
        <v>2265</v>
      </c>
      <c r="EO51" s="295" t="s">
        <v>2265</v>
      </c>
      <c r="EP51" s="295" t="s">
        <v>2265</v>
      </c>
      <c r="EQ51" s="295" t="s">
        <v>2265</v>
      </c>
      <c r="ER51" s="295" t="s">
        <v>2265</v>
      </c>
      <c r="ES51" s="295" t="s">
        <v>2265</v>
      </c>
      <c r="ET51" s="295" t="s">
        <v>2265</v>
      </c>
      <c r="EU51" s="295" t="s">
        <v>2265</v>
      </c>
      <c r="EV51" s="295" t="s">
        <v>2265</v>
      </c>
      <c r="EW51" s="295" t="s">
        <v>2265</v>
      </c>
      <c r="EX51" s="295">
        <v>3.0</v>
      </c>
      <c r="EY51" s="295">
        <v>53.0</v>
      </c>
      <c r="EZ51" s="295" t="s">
        <v>2265</v>
      </c>
      <c r="FA51" s="295" t="s">
        <v>2265</v>
      </c>
      <c r="FB51" s="295" t="s">
        <v>2265</v>
      </c>
      <c r="FC51" s="295" t="s">
        <v>2265</v>
      </c>
      <c r="FD51" s="295" t="s">
        <v>2265</v>
      </c>
      <c r="FE51" s="295" t="s">
        <v>2265</v>
      </c>
      <c r="FF51" s="295" t="s">
        <v>2265</v>
      </c>
      <c r="FG51" s="295" t="s">
        <v>2265</v>
      </c>
      <c r="FH51" s="295" t="s">
        <v>2265</v>
      </c>
      <c r="FI51" s="295" t="s">
        <v>2265</v>
      </c>
      <c r="FJ51" s="295" t="s">
        <v>2265</v>
      </c>
      <c r="FK51" s="295" t="s">
        <v>2265</v>
      </c>
      <c r="FL51" s="295" t="s">
        <v>2265</v>
      </c>
      <c r="FM51" s="295" t="s">
        <v>2265</v>
      </c>
      <c r="FN51" s="295" t="s">
        <v>2265</v>
      </c>
      <c r="FO51" s="295" t="s">
        <v>2265</v>
      </c>
      <c r="FP51" s="295" t="s">
        <v>2265</v>
      </c>
      <c r="FQ51" s="295" t="s">
        <v>2265</v>
      </c>
      <c r="FR51" s="295" t="s">
        <v>2265</v>
      </c>
      <c r="FS51" s="295" t="s">
        <v>2265</v>
      </c>
      <c r="FT51" s="295" t="s">
        <v>2265</v>
      </c>
      <c r="FU51" s="295" t="s">
        <v>2265</v>
      </c>
      <c r="FV51" s="295" t="s">
        <v>2265</v>
      </c>
      <c r="FW51" s="295" t="s">
        <v>2265</v>
      </c>
    </row>
    <row r="52">
      <c r="A52" s="297" t="s">
        <v>650</v>
      </c>
      <c r="B52" s="295" t="s">
        <v>2269</v>
      </c>
      <c r="C52" s="295" t="s">
        <v>2269</v>
      </c>
      <c r="D52" s="295" t="s">
        <v>2262</v>
      </c>
      <c r="E52" s="295" t="s">
        <v>2332</v>
      </c>
      <c r="F52" s="295" t="s">
        <v>2264</v>
      </c>
      <c r="G52" s="295" t="s">
        <v>2265</v>
      </c>
      <c r="H52" s="295">
        <v>-29.0</v>
      </c>
      <c r="I52" s="295">
        <v>3.5</v>
      </c>
      <c r="J52" s="295">
        <v>13.0</v>
      </c>
      <c r="K52" s="295">
        <v>1.0</v>
      </c>
      <c r="L52" s="295">
        <v>1.64</v>
      </c>
      <c r="M52" s="295">
        <v>5.3</v>
      </c>
      <c r="N52" s="295">
        <v>13.0</v>
      </c>
      <c r="O52" s="295">
        <v>7.0</v>
      </c>
      <c r="P52" s="295">
        <v>1.0</v>
      </c>
      <c r="Q52" s="295">
        <v>0.0</v>
      </c>
      <c r="R52" s="295" t="s">
        <v>2265</v>
      </c>
      <c r="S52" s="295" t="s">
        <v>2265</v>
      </c>
      <c r="T52" s="295" t="s">
        <v>2265</v>
      </c>
      <c r="U52" s="295" t="s">
        <v>2265</v>
      </c>
      <c r="V52" s="295">
        <v>13.0</v>
      </c>
      <c r="W52" s="295" t="s">
        <v>2265</v>
      </c>
      <c r="X52" s="295" t="s">
        <v>2265</v>
      </c>
      <c r="Y52" s="295" t="s">
        <v>2265</v>
      </c>
      <c r="Z52" s="295" t="s">
        <v>2265</v>
      </c>
      <c r="AA52" s="295" t="s">
        <v>2265</v>
      </c>
      <c r="AB52" s="295" t="s">
        <v>2265</v>
      </c>
      <c r="AC52" s="295" t="s">
        <v>2265</v>
      </c>
      <c r="AD52" s="295" t="s">
        <v>2265</v>
      </c>
      <c r="AE52" s="295" t="s">
        <v>2265</v>
      </c>
      <c r="AF52" s="295" t="s">
        <v>2265</v>
      </c>
      <c r="AG52" s="295" t="s">
        <v>2265</v>
      </c>
      <c r="AH52" s="295" t="s">
        <v>2265</v>
      </c>
      <c r="AI52" s="295" t="s">
        <v>2265</v>
      </c>
      <c r="AJ52" s="295" t="s">
        <v>2265</v>
      </c>
      <c r="AK52" s="295" t="s">
        <v>2265</v>
      </c>
      <c r="AL52" s="295" t="s">
        <v>2265</v>
      </c>
      <c r="AM52" s="295" t="s">
        <v>2265</v>
      </c>
      <c r="AN52" s="295" t="s">
        <v>2265</v>
      </c>
      <c r="AO52" s="295" t="s">
        <v>2265</v>
      </c>
      <c r="AP52" s="295" t="s">
        <v>2265</v>
      </c>
      <c r="AQ52" s="295" t="s">
        <v>2265</v>
      </c>
      <c r="AR52" s="295" t="s">
        <v>2265</v>
      </c>
      <c r="AS52" s="295" t="s">
        <v>2265</v>
      </c>
      <c r="AT52" s="295" t="s">
        <v>2265</v>
      </c>
      <c r="AU52" s="295" t="s">
        <v>2265</v>
      </c>
      <c r="AV52" s="295" t="s">
        <v>2265</v>
      </c>
      <c r="AW52" s="295" t="s">
        <v>2265</v>
      </c>
      <c r="AX52" s="295" t="s">
        <v>2265</v>
      </c>
      <c r="AY52" s="295" t="s">
        <v>2265</v>
      </c>
      <c r="AZ52" s="295" t="s">
        <v>2265</v>
      </c>
      <c r="BA52" s="295" t="s">
        <v>2265</v>
      </c>
      <c r="BB52" s="295" t="s">
        <v>2265</v>
      </c>
      <c r="BC52" s="295" t="s">
        <v>2265</v>
      </c>
      <c r="BD52" s="295" t="s">
        <v>2265</v>
      </c>
      <c r="BE52" s="295" t="s">
        <v>2265</v>
      </c>
      <c r="BF52" s="295" t="s">
        <v>2265</v>
      </c>
      <c r="BG52" s="295" t="s">
        <v>2265</v>
      </c>
      <c r="BH52" s="295" t="s">
        <v>2265</v>
      </c>
      <c r="BI52" s="295" t="s">
        <v>2265</v>
      </c>
      <c r="BJ52" s="295" t="s">
        <v>2265</v>
      </c>
      <c r="BK52" s="295" t="s">
        <v>2265</v>
      </c>
      <c r="BL52" s="295" t="s">
        <v>2265</v>
      </c>
      <c r="BM52" s="295" t="s">
        <v>2265</v>
      </c>
      <c r="BN52" s="295" t="s">
        <v>2265</v>
      </c>
      <c r="BO52" s="295" t="s">
        <v>2265</v>
      </c>
      <c r="BP52" s="295" t="s">
        <v>2265</v>
      </c>
      <c r="BQ52" s="295" t="s">
        <v>2265</v>
      </c>
      <c r="BR52" s="295" t="s">
        <v>2265</v>
      </c>
      <c r="BS52" s="295">
        <v>6.0</v>
      </c>
      <c r="BT52" s="295" t="s">
        <v>2265</v>
      </c>
      <c r="BU52" s="295" t="s">
        <v>2265</v>
      </c>
      <c r="BV52" s="295" t="s">
        <v>2265</v>
      </c>
      <c r="BW52" s="295">
        <v>4.0</v>
      </c>
      <c r="BX52" s="295" t="s">
        <v>2265</v>
      </c>
      <c r="BY52" s="295">
        <v>106.0</v>
      </c>
      <c r="BZ52" s="295" t="s">
        <v>2265</v>
      </c>
      <c r="CA52" s="295" t="s">
        <v>2265</v>
      </c>
      <c r="CB52" s="295" t="s">
        <v>2265</v>
      </c>
      <c r="CC52" s="295" t="s">
        <v>2265</v>
      </c>
      <c r="CD52" s="295" t="s">
        <v>2265</v>
      </c>
      <c r="CE52" s="295" t="s">
        <v>2265</v>
      </c>
      <c r="CF52" s="295" t="s">
        <v>2265</v>
      </c>
      <c r="CG52" s="295" t="s">
        <v>2265</v>
      </c>
      <c r="CH52" s="295" t="s">
        <v>2265</v>
      </c>
      <c r="CI52" s="295" t="s">
        <v>2265</v>
      </c>
      <c r="CJ52" s="295" t="s">
        <v>2265</v>
      </c>
      <c r="CK52" s="295" t="s">
        <v>2265</v>
      </c>
      <c r="CL52" s="295" t="s">
        <v>2265</v>
      </c>
      <c r="CM52" s="295" t="s">
        <v>2265</v>
      </c>
      <c r="CN52" s="295" t="s">
        <v>2265</v>
      </c>
      <c r="CO52" s="295" t="s">
        <v>2265</v>
      </c>
      <c r="CP52" s="295" t="s">
        <v>2265</v>
      </c>
      <c r="CQ52" s="295" t="s">
        <v>2265</v>
      </c>
      <c r="CR52" s="295" t="s">
        <v>2265</v>
      </c>
      <c r="CS52" s="295" t="s">
        <v>2265</v>
      </c>
      <c r="CT52" s="295" t="s">
        <v>2265</v>
      </c>
      <c r="CU52" s="295" t="s">
        <v>2265</v>
      </c>
      <c r="CV52" s="295" t="s">
        <v>2265</v>
      </c>
      <c r="CW52" s="295" t="s">
        <v>2265</v>
      </c>
      <c r="CX52" s="295" t="s">
        <v>2265</v>
      </c>
      <c r="CY52" s="295" t="s">
        <v>2265</v>
      </c>
      <c r="CZ52" s="295" t="s">
        <v>2265</v>
      </c>
      <c r="DA52" s="295" t="s">
        <v>2265</v>
      </c>
      <c r="DB52" s="295" t="s">
        <v>2265</v>
      </c>
      <c r="DC52" s="295" t="s">
        <v>2265</v>
      </c>
      <c r="DD52" s="295" t="s">
        <v>2265</v>
      </c>
      <c r="DE52" s="295">
        <v>8.0</v>
      </c>
      <c r="DF52" s="295" t="s">
        <v>2265</v>
      </c>
      <c r="DG52" s="295" t="s">
        <v>2265</v>
      </c>
      <c r="DH52" s="295" t="s">
        <v>2265</v>
      </c>
      <c r="DI52" s="295">
        <v>12.0</v>
      </c>
      <c r="DJ52" s="295" t="s">
        <v>2265</v>
      </c>
      <c r="DK52" s="295">
        <v>2.0</v>
      </c>
      <c r="DL52" s="295" t="s">
        <v>2265</v>
      </c>
      <c r="DM52" s="295" t="s">
        <v>2265</v>
      </c>
      <c r="DN52" s="295" t="s">
        <v>2265</v>
      </c>
      <c r="DO52" s="295" t="s">
        <v>2265</v>
      </c>
      <c r="DP52" s="295" t="s">
        <v>2265</v>
      </c>
      <c r="DQ52" s="295" t="s">
        <v>2265</v>
      </c>
      <c r="DR52" s="295">
        <v>1.0</v>
      </c>
      <c r="DS52" s="295" t="s">
        <v>2265</v>
      </c>
      <c r="DT52" s="295" t="s">
        <v>2265</v>
      </c>
      <c r="DU52" s="295">
        <v>33.0</v>
      </c>
      <c r="DV52" s="295">
        <v>29.0</v>
      </c>
      <c r="DW52" s="295" t="s">
        <v>2265</v>
      </c>
      <c r="DX52" s="295">
        <v>1.0</v>
      </c>
      <c r="DY52" s="295">
        <v>151.0</v>
      </c>
      <c r="DZ52" s="295" t="s">
        <v>2265</v>
      </c>
      <c r="EA52" s="295" t="s">
        <v>2265</v>
      </c>
      <c r="EB52" s="295" t="s">
        <v>2265</v>
      </c>
      <c r="EC52" s="295" t="s">
        <v>2265</v>
      </c>
      <c r="ED52" s="295" t="s">
        <v>2265</v>
      </c>
      <c r="EE52" s="295" t="s">
        <v>2265</v>
      </c>
      <c r="EF52" s="295" t="s">
        <v>2265</v>
      </c>
      <c r="EG52" s="295" t="s">
        <v>2265</v>
      </c>
      <c r="EH52" s="295" t="s">
        <v>2265</v>
      </c>
      <c r="EI52" s="295" t="s">
        <v>2265</v>
      </c>
      <c r="EJ52" s="295" t="s">
        <v>2265</v>
      </c>
      <c r="EK52" s="295" t="s">
        <v>2265</v>
      </c>
      <c r="EL52" s="295" t="s">
        <v>2265</v>
      </c>
      <c r="EM52" s="295" t="s">
        <v>2265</v>
      </c>
      <c r="EN52" s="295" t="s">
        <v>2265</v>
      </c>
      <c r="EO52" s="295" t="s">
        <v>2265</v>
      </c>
      <c r="EP52" s="295" t="s">
        <v>2265</v>
      </c>
      <c r="EQ52" s="295">
        <v>6.0</v>
      </c>
      <c r="ER52" s="295">
        <v>31.0</v>
      </c>
      <c r="ES52" s="295" t="s">
        <v>2265</v>
      </c>
      <c r="ET52" s="295" t="s">
        <v>2265</v>
      </c>
      <c r="EU52" s="295" t="s">
        <v>2265</v>
      </c>
      <c r="EV52" s="295" t="s">
        <v>2265</v>
      </c>
      <c r="EW52" s="295">
        <v>178.0</v>
      </c>
      <c r="EX52" s="295" t="s">
        <v>2265</v>
      </c>
      <c r="EY52" s="295" t="s">
        <v>2265</v>
      </c>
      <c r="EZ52" s="295" t="s">
        <v>2265</v>
      </c>
      <c r="FA52" s="295" t="s">
        <v>2265</v>
      </c>
      <c r="FB52" s="295" t="s">
        <v>2265</v>
      </c>
      <c r="FC52" s="295" t="s">
        <v>2265</v>
      </c>
      <c r="FD52" s="295" t="s">
        <v>2265</v>
      </c>
      <c r="FE52" s="295" t="s">
        <v>2265</v>
      </c>
      <c r="FF52" s="295" t="s">
        <v>2265</v>
      </c>
      <c r="FG52" s="295" t="s">
        <v>2265</v>
      </c>
      <c r="FH52" s="295" t="s">
        <v>2265</v>
      </c>
      <c r="FI52" s="295" t="s">
        <v>2265</v>
      </c>
      <c r="FJ52" s="295" t="s">
        <v>2265</v>
      </c>
      <c r="FK52" s="295" t="s">
        <v>2265</v>
      </c>
      <c r="FL52" s="295" t="s">
        <v>2265</v>
      </c>
      <c r="FM52" s="295" t="s">
        <v>2265</v>
      </c>
      <c r="FN52" s="295" t="s">
        <v>2265</v>
      </c>
      <c r="FO52" s="295">
        <v>1.0</v>
      </c>
      <c r="FP52" s="295" t="s">
        <v>2265</v>
      </c>
      <c r="FQ52" s="295" t="s">
        <v>2265</v>
      </c>
      <c r="FR52" s="295" t="s">
        <v>2265</v>
      </c>
      <c r="FS52" s="295" t="s">
        <v>2265</v>
      </c>
      <c r="FT52" s="295" t="s">
        <v>2265</v>
      </c>
      <c r="FU52" s="295" t="s">
        <v>2265</v>
      </c>
      <c r="FV52" s="295" t="s">
        <v>2265</v>
      </c>
      <c r="FW52" s="295" t="s">
        <v>2265</v>
      </c>
    </row>
    <row r="53">
      <c r="A53" s="297" t="s">
        <v>728</v>
      </c>
      <c r="B53" s="295" t="s">
        <v>2261</v>
      </c>
      <c r="C53" s="295">
        <v>4.0</v>
      </c>
      <c r="D53" s="295" t="s">
        <v>2262</v>
      </c>
      <c r="E53" s="295" t="s">
        <v>2333</v>
      </c>
      <c r="F53" s="295" t="s">
        <v>2264</v>
      </c>
      <c r="G53" s="295">
        <v>500.0</v>
      </c>
      <c r="H53" s="295">
        <v>-31.0</v>
      </c>
      <c r="I53" s="295">
        <v>3.4</v>
      </c>
      <c r="J53" s="295">
        <v>3.0</v>
      </c>
      <c r="K53" s="295" t="s">
        <v>2265</v>
      </c>
      <c r="L53" s="295" t="s">
        <v>2265</v>
      </c>
      <c r="M53" s="295">
        <v>41.18</v>
      </c>
      <c r="N53" s="295">
        <v>0.0</v>
      </c>
      <c r="O53" s="295">
        <v>2.0</v>
      </c>
      <c r="P53" s="295">
        <v>0.0</v>
      </c>
      <c r="Q53" s="295">
        <v>0.0</v>
      </c>
      <c r="R53" s="295" t="s">
        <v>2265</v>
      </c>
      <c r="S53" s="295" t="s">
        <v>2265</v>
      </c>
      <c r="T53" s="295" t="s">
        <v>2265</v>
      </c>
      <c r="U53" s="295" t="s">
        <v>2265</v>
      </c>
      <c r="V53" s="295" t="s">
        <v>2265</v>
      </c>
      <c r="W53" s="295" t="s">
        <v>2265</v>
      </c>
      <c r="X53" s="295" t="s">
        <v>2265</v>
      </c>
      <c r="Y53" s="295" t="s">
        <v>2265</v>
      </c>
      <c r="Z53" s="295" t="s">
        <v>2265</v>
      </c>
      <c r="AA53" s="295" t="s">
        <v>2265</v>
      </c>
      <c r="AB53" s="295" t="s">
        <v>2265</v>
      </c>
      <c r="AC53" s="295" t="s">
        <v>2265</v>
      </c>
      <c r="AD53" s="295" t="s">
        <v>2265</v>
      </c>
      <c r="AE53" s="295" t="s">
        <v>2265</v>
      </c>
      <c r="AF53" s="295" t="s">
        <v>2265</v>
      </c>
      <c r="AG53" s="295" t="s">
        <v>2265</v>
      </c>
      <c r="AH53" s="295" t="s">
        <v>2265</v>
      </c>
      <c r="AI53" s="295" t="s">
        <v>2265</v>
      </c>
      <c r="AJ53" s="295" t="s">
        <v>2265</v>
      </c>
      <c r="AK53" s="295" t="s">
        <v>2265</v>
      </c>
      <c r="AL53" s="295" t="s">
        <v>2265</v>
      </c>
      <c r="AM53" s="295" t="s">
        <v>2265</v>
      </c>
      <c r="AN53" s="295" t="s">
        <v>2265</v>
      </c>
      <c r="AO53" s="295" t="s">
        <v>2265</v>
      </c>
      <c r="AP53" s="295" t="s">
        <v>2265</v>
      </c>
      <c r="AQ53" s="295" t="s">
        <v>2265</v>
      </c>
      <c r="AR53" s="295" t="s">
        <v>2265</v>
      </c>
      <c r="AS53" s="295" t="s">
        <v>2265</v>
      </c>
      <c r="AT53" s="295" t="s">
        <v>2265</v>
      </c>
      <c r="AU53" s="295" t="s">
        <v>2265</v>
      </c>
      <c r="AV53" s="295" t="s">
        <v>2265</v>
      </c>
      <c r="AW53" s="295" t="s">
        <v>2265</v>
      </c>
      <c r="AX53" s="295" t="s">
        <v>2265</v>
      </c>
      <c r="AY53" s="295" t="s">
        <v>2265</v>
      </c>
      <c r="AZ53" s="295" t="s">
        <v>2265</v>
      </c>
      <c r="BA53" s="295" t="s">
        <v>2265</v>
      </c>
      <c r="BB53" s="295" t="s">
        <v>2265</v>
      </c>
      <c r="BC53" s="295" t="s">
        <v>2265</v>
      </c>
      <c r="BD53" s="295" t="s">
        <v>2265</v>
      </c>
      <c r="BE53" s="295" t="s">
        <v>2265</v>
      </c>
      <c r="BF53" s="295" t="s">
        <v>2265</v>
      </c>
      <c r="BG53" s="295" t="s">
        <v>2265</v>
      </c>
      <c r="BH53" s="295" t="s">
        <v>2265</v>
      </c>
      <c r="BI53" s="295" t="s">
        <v>2265</v>
      </c>
      <c r="BJ53" s="295" t="s">
        <v>2265</v>
      </c>
      <c r="BK53" s="295" t="s">
        <v>2265</v>
      </c>
      <c r="BL53" s="295" t="s">
        <v>2265</v>
      </c>
      <c r="BM53" s="295" t="s">
        <v>2265</v>
      </c>
      <c r="BN53" s="295" t="s">
        <v>2265</v>
      </c>
      <c r="BO53" s="295" t="s">
        <v>2265</v>
      </c>
      <c r="BP53" s="295" t="s">
        <v>2265</v>
      </c>
      <c r="BQ53" s="295" t="s">
        <v>2265</v>
      </c>
      <c r="BR53" s="295" t="s">
        <v>2265</v>
      </c>
      <c r="BS53" s="295" t="s">
        <v>2265</v>
      </c>
      <c r="BT53" s="295" t="s">
        <v>2265</v>
      </c>
      <c r="BU53" s="295" t="s">
        <v>2265</v>
      </c>
      <c r="BV53" s="295" t="s">
        <v>2265</v>
      </c>
      <c r="BW53" s="295" t="s">
        <v>2265</v>
      </c>
      <c r="BX53" s="295" t="s">
        <v>2265</v>
      </c>
      <c r="BY53" s="295" t="s">
        <v>2265</v>
      </c>
      <c r="BZ53" s="295" t="s">
        <v>2265</v>
      </c>
      <c r="CA53" s="295" t="s">
        <v>2265</v>
      </c>
      <c r="CB53" s="295" t="s">
        <v>2265</v>
      </c>
      <c r="CC53" s="295" t="s">
        <v>2265</v>
      </c>
      <c r="CD53" s="295" t="s">
        <v>2265</v>
      </c>
      <c r="CE53" s="295" t="s">
        <v>2265</v>
      </c>
      <c r="CF53" s="295" t="s">
        <v>2265</v>
      </c>
      <c r="CG53" s="295" t="s">
        <v>2265</v>
      </c>
      <c r="CH53" s="295" t="s">
        <v>2265</v>
      </c>
      <c r="CI53" s="295" t="s">
        <v>2265</v>
      </c>
      <c r="CJ53" s="295" t="s">
        <v>2265</v>
      </c>
      <c r="CK53" s="295" t="s">
        <v>2265</v>
      </c>
      <c r="CL53" s="295" t="s">
        <v>2265</v>
      </c>
      <c r="CM53" s="295" t="s">
        <v>2265</v>
      </c>
      <c r="CN53" s="295" t="s">
        <v>2265</v>
      </c>
      <c r="CO53" s="295" t="s">
        <v>2265</v>
      </c>
      <c r="CP53" s="295" t="s">
        <v>2265</v>
      </c>
      <c r="CQ53" s="295" t="s">
        <v>2265</v>
      </c>
      <c r="CR53" s="295" t="s">
        <v>2265</v>
      </c>
      <c r="CS53" s="295" t="s">
        <v>2265</v>
      </c>
      <c r="CT53" s="295" t="s">
        <v>2265</v>
      </c>
      <c r="CU53" s="295" t="s">
        <v>2265</v>
      </c>
      <c r="CV53" s="295" t="s">
        <v>2265</v>
      </c>
      <c r="CW53" s="295" t="s">
        <v>2265</v>
      </c>
      <c r="CX53" s="295" t="s">
        <v>2265</v>
      </c>
      <c r="CY53" s="295" t="s">
        <v>2265</v>
      </c>
      <c r="CZ53" s="295" t="s">
        <v>2265</v>
      </c>
      <c r="DA53" s="295" t="s">
        <v>2265</v>
      </c>
      <c r="DB53" s="295" t="s">
        <v>2265</v>
      </c>
      <c r="DC53" s="295" t="s">
        <v>2265</v>
      </c>
      <c r="DD53" s="295" t="s">
        <v>2265</v>
      </c>
      <c r="DE53" s="295" t="s">
        <v>2265</v>
      </c>
      <c r="DF53" s="295" t="s">
        <v>2265</v>
      </c>
      <c r="DG53" s="295" t="s">
        <v>2265</v>
      </c>
      <c r="DH53" s="295" t="s">
        <v>2265</v>
      </c>
      <c r="DI53" s="295" t="s">
        <v>2265</v>
      </c>
      <c r="DJ53" s="295" t="s">
        <v>2265</v>
      </c>
      <c r="DK53" s="295" t="s">
        <v>2265</v>
      </c>
      <c r="DL53" s="295" t="s">
        <v>2265</v>
      </c>
      <c r="DM53" s="295" t="s">
        <v>2265</v>
      </c>
      <c r="DN53" s="295" t="s">
        <v>2265</v>
      </c>
      <c r="DO53" s="295" t="s">
        <v>2265</v>
      </c>
      <c r="DP53" s="295" t="s">
        <v>2265</v>
      </c>
      <c r="DQ53" s="295" t="s">
        <v>2265</v>
      </c>
      <c r="DR53" s="295" t="s">
        <v>2265</v>
      </c>
      <c r="DS53" s="295" t="s">
        <v>2265</v>
      </c>
      <c r="DT53" s="295" t="s">
        <v>2265</v>
      </c>
      <c r="DU53" s="295" t="s">
        <v>2265</v>
      </c>
      <c r="DV53" s="295">
        <v>7.0</v>
      </c>
      <c r="DW53" s="295" t="s">
        <v>2265</v>
      </c>
      <c r="DX53" s="295" t="s">
        <v>2265</v>
      </c>
      <c r="DY53" s="295">
        <v>5.0</v>
      </c>
      <c r="DZ53" s="295" t="s">
        <v>2265</v>
      </c>
      <c r="EA53" s="295" t="s">
        <v>2265</v>
      </c>
      <c r="EB53" s="295" t="s">
        <v>2265</v>
      </c>
      <c r="EC53" s="295" t="s">
        <v>2265</v>
      </c>
      <c r="ED53" s="295" t="s">
        <v>2265</v>
      </c>
      <c r="EE53" s="295" t="s">
        <v>2265</v>
      </c>
      <c r="EF53" s="295" t="s">
        <v>2265</v>
      </c>
      <c r="EG53" s="295" t="s">
        <v>2265</v>
      </c>
      <c r="EH53" s="295" t="s">
        <v>2265</v>
      </c>
      <c r="EI53" s="295" t="s">
        <v>2265</v>
      </c>
      <c r="EJ53" s="295" t="s">
        <v>2265</v>
      </c>
      <c r="EK53" s="295" t="s">
        <v>2265</v>
      </c>
      <c r="EL53" s="295" t="s">
        <v>2265</v>
      </c>
      <c r="EM53" s="295" t="s">
        <v>2265</v>
      </c>
      <c r="EN53" s="295" t="s">
        <v>2265</v>
      </c>
      <c r="EO53" s="295" t="s">
        <v>2265</v>
      </c>
      <c r="EP53" s="295" t="s">
        <v>2265</v>
      </c>
      <c r="EQ53" s="295" t="s">
        <v>2265</v>
      </c>
      <c r="ER53" s="295" t="s">
        <v>2265</v>
      </c>
      <c r="ES53" s="295">
        <v>5.0</v>
      </c>
      <c r="ET53" s="295" t="s">
        <v>2265</v>
      </c>
      <c r="EU53" s="295" t="s">
        <v>2265</v>
      </c>
      <c r="EV53" s="295" t="s">
        <v>2265</v>
      </c>
      <c r="EW53" s="295" t="s">
        <v>2265</v>
      </c>
      <c r="EX53" s="295" t="s">
        <v>2265</v>
      </c>
      <c r="EY53" s="295" t="s">
        <v>2265</v>
      </c>
      <c r="EZ53" s="295" t="s">
        <v>2265</v>
      </c>
      <c r="FA53" s="295" t="s">
        <v>2265</v>
      </c>
      <c r="FB53" s="295" t="s">
        <v>2265</v>
      </c>
      <c r="FC53" s="295" t="s">
        <v>2265</v>
      </c>
      <c r="FD53" s="295" t="s">
        <v>2265</v>
      </c>
      <c r="FE53" s="295" t="s">
        <v>2265</v>
      </c>
      <c r="FF53" s="295" t="s">
        <v>2265</v>
      </c>
      <c r="FG53" s="295" t="s">
        <v>2265</v>
      </c>
      <c r="FH53" s="295" t="s">
        <v>2265</v>
      </c>
      <c r="FI53" s="295" t="s">
        <v>2265</v>
      </c>
      <c r="FJ53" s="295" t="s">
        <v>2265</v>
      </c>
      <c r="FK53" s="295" t="s">
        <v>2265</v>
      </c>
      <c r="FL53" s="295" t="s">
        <v>2265</v>
      </c>
      <c r="FM53" s="295" t="s">
        <v>2265</v>
      </c>
      <c r="FN53" s="295" t="s">
        <v>2265</v>
      </c>
      <c r="FO53" s="295" t="s">
        <v>2265</v>
      </c>
      <c r="FP53" s="295" t="s">
        <v>2265</v>
      </c>
      <c r="FQ53" s="295" t="s">
        <v>2265</v>
      </c>
      <c r="FR53" s="295" t="s">
        <v>2265</v>
      </c>
      <c r="FS53" s="295" t="s">
        <v>2265</v>
      </c>
      <c r="FT53" s="295" t="s">
        <v>2265</v>
      </c>
      <c r="FU53" s="295" t="s">
        <v>2265</v>
      </c>
      <c r="FV53" s="295" t="s">
        <v>2265</v>
      </c>
      <c r="FW53" s="295" t="s">
        <v>2265</v>
      </c>
    </row>
    <row r="54">
      <c r="A54" s="294"/>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4"/>
      <c r="CP54" s="294"/>
      <c r="CQ54" s="294"/>
      <c r="CR54" s="294"/>
      <c r="CS54" s="294"/>
      <c r="CT54" s="294"/>
      <c r="CU54" s="294"/>
      <c r="CV54" s="294"/>
      <c r="CW54" s="294"/>
      <c r="CX54" s="294"/>
      <c r="CY54" s="294"/>
      <c r="CZ54" s="294"/>
      <c r="DA54" s="294"/>
      <c r="DB54" s="294"/>
      <c r="DC54" s="294"/>
      <c r="DD54" s="294"/>
      <c r="DE54" s="294"/>
      <c r="DF54" s="294"/>
      <c r="DG54" s="294"/>
      <c r="DH54" s="294"/>
      <c r="DI54" s="294"/>
      <c r="DJ54" s="294"/>
      <c r="DK54" s="294"/>
      <c r="DL54" s="294"/>
      <c r="DM54" s="294"/>
      <c r="DN54" s="294"/>
      <c r="DO54" s="294"/>
      <c r="DP54" s="294"/>
      <c r="DQ54" s="294"/>
      <c r="DR54" s="294"/>
      <c r="DS54" s="294"/>
      <c r="DT54" s="294"/>
      <c r="DU54" s="294"/>
      <c r="DV54" s="294"/>
      <c r="DW54" s="294"/>
      <c r="DX54" s="294"/>
      <c r="DY54" s="294"/>
      <c r="DZ54" s="294"/>
      <c r="EA54" s="294"/>
      <c r="EB54" s="294"/>
      <c r="EC54" s="294"/>
      <c r="ED54" s="294"/>
      <c r="EE54" s="294"/>
      <c r="EF54" s="294"/>
      <c r="EG54" s="294"/>
      <c r="EH54" s="294"/>
      <c r="EI54" s="294"/>
      <c r="EJ54" s="294"/>
      <c r="EK54" s="294"/>
      <c r="EL54" s="294"/>
      <c r="EM54" s="294"/>
      <c r="EN54" s="294"/>
      <c r="EO54" s="294"/>
      <c r="EP54" s="294"/>
      <c r="EQ54" s="294"/>
      <c r="ER54" s="294"/>
      <c r="ES54" s="294"/>
      <c r="ET54" s="294"/>
      <c r="EU54" s="294"/>
      <c r="EV54" s="294"/>
      <c r="EW54" s="294"/>
      <c r="EX54" s="294"/>
      <c r="EY54" s="294"/>
      <c r="EZ54" s="294"/>
      <c r="FA54" s="294"/>
      <c r="FB54" s="294"/>
      <c r="FC54" s="294"/>
      <c r="FD54" s="294"/>
      <c r="FE54" s="294"/>
      <c r="FF54" s="294"/>
      <c r="FG54" s="294"/>
      <c r="FH54" s="294"/>
      <c r="FI54" s="294"/>
      <c r="FJ54" s="294"/>
      <c r="FK54" s="294"/>
      <c r="FL54" s="294"/>
      <c r="FM54" s="294"/>
      <c r="FN54" s="294"/>
      <c r="FO54" s="294"/>
      <c r="FP54" s="294"/>
      <c r="FQ54" s="294"/>
      <c r="FR54" s="294"/>
      <c r="FS54" s="294"/>
      <c r="FT54" s="294"/>
      <c r="FU54" s="294"/>
      <c r="FV54" s="294"/>
      <c r="FW54" s="294"/>
    </row>
    <row r="55">
      <c r="A55" s="294"/>
      <c r="B55" s="295"/>
      <c r="C55" s="294"/>
      <c r="D55" s="295"/>
      <c r="E55" s="294"/>
      <c r="F55" s="294"/>
      <c r="G55" s="294"/>
      <c r="H55" s="294"/>
      <c r="I55" s="294"/>
      <c r="J55" s="294"/>
      <c r="K55" s="294"/>
      <c r="L55" s="294"/>
      <c r="M55" s="294"/>
      <c r="N55" s="294"/>
      <c r="O55" s="294"/>
      <c r="P55" s="294"/>
      <c r="Q55" s="297" t="s">
        <v>2334</v>
      </c>
      <c r="R55" s="295">
        <v>0.0</v>
      </c>
      <c r="S55" s="295">
        <v>0.0</v>
      </c>
      <c r="T55" s="295">
        <v>4.7</v>
      </c>
      <c r="U55" s="295">
        <v>3.6</v>
      </c>
      <c r="V55" s="295">
        <v>0.0</v>
      </c>
      <c r="W55" s="295">
        <v>4.2</v>
      </c>
      <c r="X55" s="295">
        <v>3.4</v>
      </c>
      <c r="Y55" s="295">
        <v>3.4</v>
      </c>
      <c r="Z55" s="295">
        <v>3.2</v>
      </c>
      <c r="AA55" s="295">
        <v>3.7</v>
      </c>
      <c r="AB55" s="295">
        <v>3.9</v>
      </c>
      <c r="AC55" s="295">
        <v>3.6</v>
      </c>
      <c r="AD55" s="295">
        <v>3.6</v>
      </c>
      <c r="AE55" s="295">
        <v>4.3</v>
      </c>
      <c r="AF55" s="295">
        <v>4.4</v>
      </c>
      <c r="AG55" s="295">
        <v>4.3</v>
      </c>
      <c r="AH55" s="295">
        <v>4.4</v>
      </c>
      <c r="AI55" s="295">
        <v>4.2</v>
      </c>
      <c r="AJ55" s="295">
        <v>4.3</v>
      </c>
      <c r="AK55" s="295">
        <v>4.5</v>
      </c>
      <c r="AL55" s="295">
        <v>4.1</v>
      </c>
      <c r="AM55" s="295">
        <v>4.5</v>
      </c>
      <c r="AN55" s="295">
        <v>4.5</v>
      </c>
      <c r="AO55" s="295">
        <v>4.3</v>
      </c>
      <c r="AP55" s="295">
        <v>4.2</v>
      </c>
      <c r="AQ55" s="295">
        <v>4.5</v>
      </c>
      <c r="AR55" s="295">
        <v>4.5</v>
      </c>
      <c r="AS55" s="295">
        <v>4.4</v>
      </c>
      <c r="AT55" s="295">
        <v>4.2</v>
      </c>
      <c r="AU55" s="295">
        <v>3.6</v>
      </c>
      <c r="AV55" s="295">
        <v>4.3</v>
      </c>
      <c r="AW55" s="295">
        <v>4.3</v>
      </c>
      <c r="AX55" s="295">
        <v>4.3</v>
      </c>
      <c r="AY55" s="295">
        <v>4.5</v>
      </c>
      <c r="AZ55" s="295">
        <v>4.5</v>
      </c>
      <c r="BA55" s="295">
        <v>4.5</v>
      </c>
      <c r="BB55" s="295">
        <v>4.5</v>
      </c>
      <c r="BC55" s="295">
        <v>4.5</v>
      </c>
      <c r="BD55" s="295">
        <v>4.6</v>
      </c>
      <c r="BE55" s="295">
        <v>4.5</v>
      </c>
      <c r="BF55" s="295">
        <v>4.5</v>
      </c>
      <c r="BG55" s="295">
        <v>4.3</v>
      </c>
      <c r="BH55" s="295">
        <v>4.3</v>
      </c>
      <c r="BI55" s="295">
        <v>4.2</v>
      </c>
      <c r="BJ55" s="295">
        <v>3.2</v>
      </c>
      <c r="BK55" s="295">
        <v>3.7</v>
      </c>
      <c r="BL55" s="295">
        <v>3.8</v>
      </c>
      <c r="BM55" s="295">
        <v>3.8</v>
      </c>
      <c r="BN55" s="295">
        <v>3.8</v>
      </c>
      <c r="BO55" s="295">
        <v>3.2</v>
      </c>
      <c r="BP55" s="295">
        <v>4.0</v>
      </c>
      <c r="BQ55" s="295">
        <v>4.0</v>
      </c>
      <c r="BR55" s="295">
        <v>4.3</v>
      </c>
      <c r="BS55" s="295">
        <v>4.1</v>
      </c>
      <c r="BT55" s="295">
        <v>4.5</v>
      </c>
      <c r="BU55" s="295">
        <v>2.2</v>
      </c>
      <c r="BV55" s="295">
        <v>3.1</v>
      </c>
      <c r="BW55" s="295">
        <v>4.0</v>
      </c>
      <c r="BX55" s="295">
        <v>3.9</v>
      </c>
      <c r="BY55" s="295">
        <v>0.0</v>
      </c>
      <c r="BZ55" s="295">
        <v>0.0</v>
      </c>
      <c r="CA55" s="295">
        <v>3.1</v>
      </c>
      <c r="CB55" s="295">
        <v>2.8</v>
      </c>
      <c r="CC55" s="295">
        <v>3.4</v>
      </c>
      <c r="CD55" s="295">
        <v>2.4</v>
      </c>
      <c r="CE55" s="295">
        <v>2.6</v>
      </c>
      <c r="CF55" s="295">
        <v>3.2</v>
      </c>
      <c r="CG55" s="295">
        <v>4.0</v>
      </c>
      <c r="CH55" s="295">
        <v>4.1</v>
      </c>
      <c r="CI55" s="295">
        <v>4.1</v>
      </c>
      <c r="CJ55" s="295">
        <v>4.3</v>
      </c>
      <c r="CK55" s="295">
        <v>3.9</v>
      </c>
      <c r="CL55" s="295">
        <v>3.7</v>
      </c>
      <c r="CM55" s="295">
        <v>4.2</v>
      </c>
      <c r="CN55" s="295">
        <v>4.1</v>
      </c>
      <c r="CO55" s="295">
        <v>4.2</v>
      </c>
      <c r="CP55" s="295">
        <v>4.2</v>
      </c>
      <c r="CQ55" s="295">
        <v>4.5</v>
      </c>
      <c r="CR55" s="295">
        <v>4.5</v>
      </c>
      <c r="CS55" s="295">
        <v>3.5</v>
      </c>
      <c r="CT55" s="295">
        <v>3.5</v>
      </c>
      <c r="CU55" s="295">
        <v>3.6</v>
      </c>
      <c r="CV55" s="295">
        <v>3.6</v>
      </c>
      <c r="CW55" s="295">
        <v>3.6</v>
      </c>
      <c r="CX55" s="295">
        <v>3.3</v>
      </c>
      <c r="CY55" s="295">
        <v>3.6</v>
      </c>
      <c r="CZ55" s="295">
        <v>2.0</v>
      </c>
      <c r="DA55" s="295">
        <v>2.0</v>
      </c>
      <c r="DB55" s="295">
        <v>3.8</v>
      </c>
      <c r="DC55" s="295">
        <v>3.8</v>
      </c>
      <c r="DD55" s="295">
        <v>2.0</v>
      </c>
      <c r="DE55" s="295">
        <v>2.0</v>
      </c>
      <c r="DF55" s="295">
        <v>3.9</v>
      </c>
      <c r="DG55" s="295">
        <v>4.5</v>
      </c>
      <c r="DH55" s="295">
        <v>4.5</v>
      </c>
      <c r="DI55" s="295">
        <v>3.6</v>
      </c>
      <c r="DJ55" s="295">
        <v>3.5</v>
      </c>
      <c r="DK55" s="295">
        <v>3.6</v>
      </c>
      <c r="DL55" s="295">
        <v>4.0</v>
      </c>
      <c r="DM55" s="295">
        <v>4.1</v>
      </c>
      <c r="DN55" s="295">
        <v>3.8</v>
      </c>
      <c r="DO55" s="295">
        <v>3.1</v>
      </c>
      <c r="DP55" s="295">
        <v>4.0</v>
      </c>
      <c r="DQ55" s="295">
        <v>3.5</v>
      </c>
      <c r="DR55" s="295">
        <v>4.0</v>
      </c>
      <c r="DS55" s="295">
        <v>3.7</v>
      </c>
      <c r="DT55" s="295">
        <v>3.5</v>
      </c>
      <c r="DU55" s="295">
        <v>3.9</v>
      </c>
      <c r="DV55" s="295">
        <v>3.1</v>
      </c>
      <c r="DW55" s="295">
        <v>3.6</v>
      </c>
      <c r="DX55" s="295">
        <v>3.4</v>
      </c>
      <c r="DY55" s="295">
        <v>3.4</v>
      </c>
      <c r="DZ55" s="295">
        <v>3.4</v>
      </c>
      <c r="EA55" s="295">
        <v>3.4</v>
      </c>
      <c r="EB55" s="295">
        <v>3.5</v>
      </c>
      <c r="EC55" s="295">
        <v>4.1</v>
      </c>
      <c r="ED55" s="295">
        <v>4.0</v>
      </c>
      <c r="EE55" s="295">
        <v>4.1</v>
      </c>
      <c r="EF55" s="295">
        <v>3.3</v>
      </c>
      <c r="EG55" s="295">
        <v>3.2</v>
      </c>
      <c r="EH55" s="295">
        <v>3.5</v>
      </c>
      <c r="EI55" s="295">
        <v>2.9</v>
      </c>
      <c r="EJ55" s="295">
        <v>3.1</v>
      </c>
      <c r="EK55" s="295">
        <v>3.9</v>
      </c>
      <c r="EL55" s="295">
        <v>4.0</v>
      </c>
      <c r="EM55" s="295">
        <v>4.4</v>
      </c>
      <c r="EN55" s="295">
        <v>4.4</v>
      </c>
      <c r="EO55" s="295">
        <v>3.8</v>
      </c>
      <c r="EP55" s="295">
        <v>3.7</v>
      </c>
      <c r="EQ55" s="295">
        <v>4.0</v>
      </c>
      <c r="ER55" s="295">
        <v>3.3</v>
      </c>
      <c r="ES55" s="295">
        <v>3.8</v>
      </c>
      <c r="ET55" s="295">
        <v>3.8</v>
      </c>
      <c r="EU55" s="295">
        <v>4.0</v>
      </c>
      <c r="EV55" s="295">
        <v>3.5</v>
      </c>
      <c r="EW55" s="295">
        <v>3.7</v>
      </c>
      <c r="EX55" s="295">
        <v>3.8</v>
      </c>
      <c r="EY55" s="295">
        <v>3.6</v>
      </c>
      <c r="EZ55" s="295">
        <v>3.7</v>
      </c>
      <c r="FA55" s="295">
        <v>3.8</v>
      </c>
      <c r="FB55" s="295">
        <v>4.0</v>
      </c>
      <c r="FC55" s="295">
        <v>3.2</v>
      </c>
      <c r="FD55" s="295">
        <v>2.7</v>
      </c>
      <c r="FE55" s="295">
        <v>2.7</v>
      </c>
      <c r="FF55" s="295">
        <v>3.5</v>
      </c>
      <c r="FG55" s="295">
        <v>3.8</v>
      </c>
      <c r="FH55" s="295">
        <v>2.4</v>
      </c>
      <c r="FI55" s="295">
        <v>2.0</v>
      </c>
      <c r="FJ55" s="295">
        <v>2.6</v>
      </c>
      <c r="FK55" s="295">
        <v>2.6</v>
      </c>
      <c r="FL55" s="295">
        <v>3.1</v>
      </c>
      <c r="FM55" s="295">
        <v>3.2</v>
      </c>
      <c r="FN55" s="295">
        <v>2.9</v>
      </c>
      <c r="FO55" s="295">
        <v>3.3</v>
      </c>
      <c r="FP55" s="295">
        <v>3.1</v>
      </c>
      <c r="FQ55" s="295">
        <v>2.8</v>
      </c>
      <c r="FR55" s="295">
        <v>3.8</v>
      </c>
      <c r="FS55" s="295">
        <v>3.7</v>
      </c>
      <c r="FT55" s="295">
        <v>4.0</v>
      </c>
      <c r="FU55" s="295">
        <v>4.0</v>
      </c>
      <c r="FV55" s="295">
        <v>3.7</v>
      </c>
      <c r="FW55" s="295">
        <v>3.6</v>
      </c>
    </row>
  </sheetData>
  <autoFilter ref="$A$3:$FW$53">
    <sortState ref="A3:FW53">
      <sortCondition ref="A3:A5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1.29"/>
    <col customWidth="1" min="2" max="2" width="5.57"/>
    <col customWidth="1" min="3" max="3" width="7.14"/>
    <col customWidth="1" min="4" max="4" width="14.57"/>
    <col customWidth="1" min="5" max="6" width="14.0"/>
    <col customWidth="1" min="7" max="7" width="21.43"/>
    <col customWidth="1" min="8" max="8" width="13.43"/>
    <col customWidth="1" min="9" max="9" width="20.29"/>
    <col customWidth="1" min="10" max="10" width="18.0"/>
    <col customWidth="1" min="11" max="11" width="19.29"/>
    <col customWidth="1" min="12" max="12" width="32.43"/>
    <col customWidth="1" min="13" max="13" width="87.43"/>
    <col customWidth="1" min="14" max="14" width="14.57"/>
    <col customWidth="1" min="15" max="15" width="14.86"/>
    <col customWidth="1" min="16" max="16" width="25.71"/>
    <col customWidth="1" min="17" max="17" width="20.86"/>
    <col customWidth="1" min="18" max="18" width="17.57"/>
    <col customWidth="1" min="19" max="19" width="17.0"/>
    <col customWidth="1" min="20" max="20" width="22.14"/>
    <col customWidth="1" min="21" max="21" width="5.0"/>
    <col customWidth="1" min="22" max="22" width="3.43"/>
    <col customWidth="1" min="23" max="23" width="6.43"/>
    <col customWidth="1" min="24" max="24" width="11.57"/>
    <col customWidth="1" min="25" max="25" width="10.71"/>
    <col customWidth="1" min="26" max="26" width="7.71"/>
    <col customWidth="1" min="27" max="27" width="13.57"/>
    <col customWidth="1" min="28" max="28" width="21.43"/>
    <col customWidth="1" min="29" max="32" width="83.86"/>
  </cols>
  <sheetData>
    <row r="1">
      <c r="A1" s="298" t="s">
        <v>2335</v>
      </c>
      <c r="B1" s="298" t="s">
        <v>161</v>
      </c>
      <c r="C1" s="298" t="s">
        <v>2336</v>
      </c>
      <c r="D1" s="298" t="s">
        <v>162</v>
      </c>
      <c r="E1" s="298" t="s">
        <v>2337</v>
      </c>
      <c r="F1" s="298" t="s">
        <v>2126</v>
      </c>
      <c r="G1" s="298" t="s">
        <v>2338</v>
      </c>
      <c r="H1" s="298" t="s">
        <v>2339</v>
      </c>
      <c r="I1" s="298" t="s">
        <v>2340</v>
      </c>
      <c r="J1" s="298" t="s">
        <v>2341</v>
      </c>
      <c r="K1" s="298" t="s">
        <v>2342</v>
      </c>
      <c r="L1" s="298" t="s">
        <v>2343</v>
      </c>
      <c r="M1" s="298" t="s">
        <v>2344</v>
      </c>
      <c r="N1" s="298" t="s">
        <v>2345</v>
      </c>
      <c r="O1" s="298" t="s">
        <v>2346</v>
      </c>
      <c r="P1" s="298" t="s">
        <v>2347</v>
      </c>
      <c r="Q1" s="298" t="s">
        <v>2348</v>
      </c>
      <c r="R1" s="298" t="s">
        <v>2349</v>
      </c>
      <c r="S1" s="298" t="s">
        <v>2350</v>
      </c>
      <c r="T1" s="298" t="s">
        <v>2351</v>
      </c>
      <c r="U1" s="298" t="s">
        <v>2352</v>
      </c>
      <c r="V1" s="298" t="s">
        <v>2353</v>
      </c>
      <c r="W1" s="298" t="s">
        <v>2354</v>
      </c>
      <c r="X1" s="298" t="s">
        <v>2355</v>
      </c>
      <c r="Y1" s="298" t="s">
        <v>2356</v>
      </c>
      <c r="Z1" s="298" t="s">
        <v>2357</v>
      </c>
      <c r="AA1" s="298" t="s">
        <v>2358</v>
      </c>
      <c r="AB1" s="298" t="s">
        <v>2359</v>
      </c>
      <c r="AC1" s="299" t="s">
        <v>2360</v>
      </c>
      <c r="AD1" s="299" t="s">
        <v>2360</v>
      </c>
      <c r="AE1" s="299" t="s">
        <v>2361</v>
      </c>
      <c r="AF1" s="299" t="s">
        <v>2361</v>
      </c>
    </row>
    <row r="2">
      <c r="A2" s="300" t="s">
        <v>734</v>
      </c>
      <c r="B2" s="300" t="s">
        <v>2264</v>
      </c>
      <c r="C2" s="300" t="s">
        <v>2362</v>
      </c>
      <c r="D2" s="300" t="s">
        <v>663</v>
      </c>
      <c r="E2" s="301">
        <v>-5.0383347E7</v>
      </c>
      <c r="F2" s="301">
        <v>-3.0501524E7</v>
      </c>
      <c r="I2" s="300" t="s">
        <v>2363</v>
      </c>
      <c r="J2" s="300" t="s">
        <v>2364</v>
      </c>
      <c r="K2" s="300" t="s">
        <v>171</v>
      </c>
      <c r="L2" s="300" t="s">
        <v>2365</v>
      </c>
      <c r="N2" s="300" t="s">
        <v>2366</v>
      </c>
      <c r="O2" s="300" t="s">
        <v>2367</v>
      </c>
      <c r="P2" s="300" t="s">
        <v>2368</v>
      </c>
      <c r="Q2" s="300">
        <v>2170.0</v>
      </c>
      <c r="R2" s="300">
        <v>70.0</v>
      </c>
      <c r="S2" s="300" t="s">
        <v>2369</v>
      </c>
      <c r="T2" s="300" t="s">
        <v>2370</v>
      </c>
      <c r="U2" s="300">
        <v>-126.0</v>
      </c>
      <c r="V2" s="300">
        <v>29.0</v>
      </c>
      <c r="W2" s="300">
        <v>2335.0</v>
      </c>
      <c r="X2" s="300">
        <v>1997.0</v>
      </c>
      <c r="Y2" s="300" t="s">
        <v>2371</v>
      </c>
      <c r="Z2" s="300">
        <v>2150.0</v>
      </c>
      <c r="AA2" s="300">
        <v>2150.0</v>
      </c>
      <c r="AC2" s="302"/>
      <c r="AD2" s="302"/>
      <c r="AE2" s="303" t="s">
        <v>2372</v>
      </c>
      <c r="AF2" s="303" t="s">
        <v>2373</v>
      </c>
    </row>
    <row r="3">
      <c r="A3" s="300" t="s">
        <v>725</v>
      </c>
      <c r="B3" s="300" t="s">
        <v>2264</v>
      </c>
      <c r="C3" s="300" t="s">
        <v>2362</v>
      </c>
      <c r="D3" s="300" t="s">
        <v>663</v>
      </c>
      <c r="E3" s="301">
        <v>-52951.0</v>
      </c>
      <c r="F3" s="301">
        <v>-31421.0</v>
      </c>
      <c r="G3" s="300" t="s">
        <v>2374</v>
      </c>
      <c r="H3" s="300" t="s">
        <v>2375</v>
      </c>
      <c r="I3" s="300" t="s">
        <v>2376</v>
      </c>
      <c r="J3" s="300" t="s">
        <v>2377</v>
      </c>
      <c r="K3" s="300" t="s">
        <v>2378</v>
      </c>
      <c r="N3" s="300" t="s">
        <v>2379</v>
      </c>
      <c r="O3" s="300" t="s">
        <v>2367</v>
      </c>
      <c r="P3" s="300" t="s">
        <v>2380</v>
      </c>
      <c r="Q3" s="300">
        <v>330.0</v>
      </c>
      <c r="R3" s="300">
        <v>50.0</v>
      </c>
      <c r="S3" s="300" t="s">
        <v>2381</v>
      </c>
      <c r="T3" s="300" t="s">
        <v>2382</v>
      </c>
      <c r="U3" s="300">
        <v>0.0</v>
      </c>
      <c r="V3" s="300">
        <v>0.0</v>
      </c>
      <c r="W3" s="300">
        <v>500.0</v>
      </c>
      <c r="X3" s="300">
        <v>150.0</v>
      </c>
      <c r="Y3" s="300" t="s">
        <v>2371</v>
      </c>
      <c r="Z3" s="300">
        <v>400.0</v>
      </c>
      <c r="AA3" s="300">
        <v>500.0</v>
      </c>
      <c r="AC3" s="303" t="s">
        <v>2383</v>
      </c>
      <c r="AD3" s="303"/>
      <c r="AE3" s="303" t="s">
        <v>2384</v>
      </c>
      <c r="AF3" s="303"/>
    </row>
    <row r="4">
      <c r="A4" s="300" t="s">
        <v>2271</v>
      </c>
      <c r="B4" s="300" t="s">
        <v>2264</v>
      </c>
      <c r="C4" s="300" t="s">
        <v>2362</v>
      </c>
      <c r="D4" s="300" t="s">
        <v>663</v>
      </c>
      <c r="E4" s="301">
        <v>-5.2017007E7</v>
      </c>
      <c r="F4" s="301">
        <v>-3.1624956E7</v>
      </c>
      <c r="J4" s="300" t="s">
        <v>2385</v>
      </c>
      <c r="K4" s="300" t="s">
        <v>2386</v>
      </c>
      <c r="N4" s="300" t="s">
        <v>2387</v>
      </c>
      <c r="O4" s="300" t="s">
        <v>2367</v>
      </c>
      <c r="P4" s="300" t="s">
        <v>2312</v>
      </c>
      <c r="Q4" s="300">
        <v>1360.0</v>
      </c>
      <c r="R4" s="300">
        <v>40.0</v>
      </c>
      <c r="S4" s="300" t="s">
        <v>2369</v>
      </c>
      <c r="T4" s="300" t="s">
        <v>2370</v>
      </c>
      <c r="U4" s="300">
        <v>-126.0</v>
      </c>
      <c r="V4" s="300">
        <v>29.0</v>
      </c>
      <c r="W4" s="300">
        <v>1350.0</v>
      </c>
      <c r="X4" s="300">
        <v>1150.0</v>
      </c>
      <c r="Y4" s="300" t="s">
        <v>2371</v>
      </c>
      <c r="Z4" s="300">
        <v>1300.0</v>
      </c>
      <c r="AA4" s="300">
        <v>1300.0</v>
      </c>
      <c r="AC4" s="303" t="s">
        <v>2388</v>
      </c>
      <c r="AD4" s="303"/>
      <c r="AE4" s="303"/>
      <c r="AF4" s="303"/>
    </row>
    <row r="5">
      <c r="A5" s="300" t="s">
        <v>2271</v>
      </c>
      <c r="B5" s="300" t="s">
        <v>2264</v>
      </c>
      <c r="C5" s="300" t="s">
        <v>2362</v>
      </c>
      <c r="D5" s="300" t="s">
        <v>663</v>
      </c>
      <c r="E5" s="301">
        <v>-5.2017007E7</v>
      </c>
      <c r="F5" s="301">
        <v>-3.1624956E7</v>
      </c>
      <c r="J5" s="300" t="s">
        <v>2385</v>
      </c>
      <c r="K5" s="300" t="s">
        <v>2386</v>
      </c>
      <c r="N5" s="300" t="s">
        <v>2389</v>
      </c>
      <c r="O5" s="300" t="s">
        <v>2367</v>
      </c>
      <c r="P5" s="300" t="s">
        <v>2312</v>
      </c>
      <c r="Q5" s="300">
        <v>1400.0</v>
      </c>
      <c r="R5" s="300">
        <v>40.0</v>
      </c>
      <c r="S5" s="300" t="s">
        <v>2369</v>
      </c>
      <c r="T5" s="300" t="s">
        <v>2370</v>
      </c>
      <c r="U5" s="300">
        <v>-126.0</v>
      </c>
      <c r="V5" s="300">
        <v>29.0</v>
      </c>
      <c r="W5" s="300">
        <v>1400.0</v>
      </c>
      <c r="X5" s="300">
        <v>1150.0</v>
      </c>
      <c r="Y5" s="300" t="s">
        <v>2371</v>
      </c>
      <c r="Z5" s="300">
        <v>1300.0</v>
      </c>
      <c r="AC5" s="303" t="s">
        <v>2388</v>
      </c>
      <c r="AD5" s="303"/>
      <c r="AE5" s="303"/>
      <c r="AF5" s="303"/>
    </row>
    <row r="6">
      <c r="A6" s="300" t="s">
        <v>702</v>
      </c>
      <c r="B6" s="300" t="s">
        <v>2264</v>
      </c>
      <c r="C6" s="300" t="s">
        <v>2362</v>
      </c>
      <c r="D6" s="300" t="s">
        <v>663</v>
      </c>
      <c r="E6" s="301">
        <v>-5.2234794E7</v>
      </c>
      <c r="F6" s="301">
        <v>-3.1778878E7</v>
      </c>
      <c r="N6" s="300" t="s">
        <v>2390</v>
      </c>
      <c r="O6" s="300" t="s">
        <v>2367</v>
      </c>
      <c r="P6" s="300" t="s">
        <v>2312</v>
      </c>
      <c r="Q6" s="300">
        <v>1590.0</v>
      </c>
      <c r="R6" s="300">
        <v>20.0</v>
      </c>
      <c r="S6" s="300" t="s">
        <v>2369</v>
      </c>
      <c r="T6" s="300" t="s">
        <v>2370</v>
      </c>
      <c r="U6" s="300">
        <v>-126.0</v>
      </c>
      <c r="V6" s="300">
        <v>29.0</v>
      </c>
      <c r="W6" s="300">
        <v>1300.0</v>
      </c>
      <c r="X6" s="300">
        <v>950.0</v>
      </c>
      <c r="Y6" s="304">
        <v>9.5449974E7</v>
      </c>
      <c r="Z6" s="300">
        <v>1100.0</v>
      </c>
      <c r="AA6" s="300">
        <v>1300.0</v>
      </c>
      <c r="AC6" s="305" t="s">
        <v>2391</v>
      </c>
      <c r="AD6" s="306"/>
      <c r="AE6" s="306"/>
      <c r="AF6" s="306"/>
    </row>
    <row r="7">
      <c r="A7" s="300" t="s">
        <v>702</v>
      </c>
      <c r="B7" s="300" t="s">
        <v>2264</v>
      </c>
      <c r="C7" s="300" t="s">
        <v>2362</v>
      </c>
      <c r="D7" s="300" t="s">
        <v>663</v>
      </c>
      <c r="E7" s="301">
        <v>-5.2234794E7</v>
      </c>
      <c r="F7" s="301">
        <v>-3.1778878E7</v>
      </c>
      <c r="N7" s="300" t="s">
        <v>2392</v>
      </c>
      <c r="O7" s="300" t="s">
        <v>2367</v>
      </c>
      <c r="P7" s="300" t="s">
        <v>2312</v>
      </c>
      <c r="Q7" s="300">
        <v>1859.0</v>
      </c>
      <c r="R7" s="300">
        <v>29.0</v>
      </c>
      <c r="S7" s="300" t="s">
        <v>2369</v>
      </c>
      <c r="T7" s="300" t="s">
        <v>2370</v>
      </c>
      <c r="U7" s="300">
        <v>-126.0</v>
      </c>
      <c r="V7" s="300">
        <v>29.0</v>
      </c>
      <c r="W7" s="300">
        <v>1550.0</v>
      </c>
      <c r="X7" s="300">
        <v>1200.0</v>
      </c>
      <c r="Y7" s="304">
        <v>9.5449974E7</v>
      </c>
      <c r="Z7" s="300">
        <v>1400.0</v>
      </c>
      <c r="AC7" s="305" t="s">
        <v>2393</v>
      </c>
      <c r="AD7" s="306"/>
      <c r="AE7" s="306"/>
      <c r="AF7" s="306"/>
    </row>
    <row r="8">
      <c r="A8" s="300" t="s">
        <v>702</v>
      </c>
      <c r="B8" s="300" t="s">
        <v>2264</v>
      </c>
      <c r="C8" s="300" t="s">
        <v>2362</v>
      </c>
      <c r="D8" s="300" t="s">
        <v>663</v>
      </c>
      <c r="E8" s="301">
        <v>-5.2234794E7</v>
      </c>
      <c r="F8" s="301">
        <v>-3.1778878E7</v>
      </c>
      <c r="N8" s="300" t="s">
        <v>2394</v>
      </c>
      <c r="O8" s="300" t="s">
        <v>2367</v>
      </c>
      <c r="P8" s="300" t="s">
        <v>2312</v>
      </c>
      <c r="Q8" s="300">
        <v>1724.0</v>
      </c>
      <c r="R8" s="300">
        <v>40.0</v>
      </c>
      <c r="S8" s="300" t="s">
        <v>2369</v>
      </c>
      <c r="T8" s="300" t="s">
        <v>2370</v>
      </c>
      <c r="U8" s="300">
        <v>-126.0</v>
      </c>
      <c r="V8" s="300">
        <v>29.0</v>
      </c>
      <c r="W8" s="300">
        <v>1400.0</v>
      </c>
      <c r="X8" s="300">
        <v>1050.0</v>
      </c>
      <c r="Y8" s="304">
        <v>9.5449974E7</v>
      </c>
      <c r="Z8" s="300">
        <v>1250.0</v>
      </c>
      <c r="AC8" s="305" t="s">
        <v>2395</v>
      </c>
      <c r="AD8" s="306"/>
      <c r="AE8" s="306"/>
      <c r="AF8" s="306"/>
    </row>
    <row r="9">
      <c r="A9" s="300" t="s">
        <v>702</v>
      </c>
      <c r="B9" s="300" t="s">
        <v>2264</v>
      </c>
      <c r="C9" s="300" t="s">
        <v>2362</v>
      </c>
      <c r="D9" s="300" t="s">
        <v>663</v>
      </c>
      <c r="E9" s="301">
        <v>-5.2234794E7</v>
      </c>
      <c r="F9" s="301">
        <v>-3.1778878E7</v>
      </c>
      <c r="N9" s="300" t="s">
        <v>2396</v>
      </c>
      <c r="O9" s="300" t="s">
        <v>2367</v>
      </c>
      <c r="P9" s="300" t="s">
        <v>2312</v>
      </c>
      <c r="Q9" s="300">
        <v>1280.0</v>
      </c>
      <c r="R9" s="300">
        <v>20.0</v>
      </c>
      <c r="S9" s="300" t="s">
        <v>2369</v>
      </c>
      <c r="T9" s="300" t="s">
        <v>2370</v>
      </c>
      <c r="U9" s="300">
        <v>-126.0</v>
      </c>
      <c r="V9" s="300">
        <v>29.0</v>
      </c>
      <c r="W9" s="300">
        <v>950.0</v>
      </c>
      <c r="X9" s="300">
        <v>650.0</v>
      </c>
      <c r="Y9" s="304">
        <v>9.5449974E7</v>
      </c>
      <c r="Z9" s="300">
        <v>800.0</v>
      </c>
      <c r="AC9" s="305" t="s">
        <v>2397</v>
      </c>
      <c r="AD9" s="306"/>
      <c r="AE9" s="306"/>
      <c r="AF9" s="306"/>
    </row>
    <row r="10">
      <c r="A10" s="300" t="s">
        <v>702</v>
      </c>
      <c r="B10" s="300" t="s">
        <v>2264</v>
      </c>
      <c r="C10" s="300" t="s">
        <v>2362</v>
      </c>
      <c r="D10" s="300" t="s">
        <v>663</v>
      </c>
      <c r="E10" s="301">
        <v>-5.2234794E7</v>
      </c>
      <c r="F10" s="301">
        <v>-3.1778878E7</v>
      </c>
      <c r="N10" s="300" t="s">
        <v>2398</v>
      </c>
      <c r="O10" s="300" t="s">
        <v>2367</v>
      </c>
      <c r="P10" s="300" t="s">
        <v>2399</v>
      </c>
      <c r="Q10" s="300">
        <v>1390.0</v>
      </c>
      <c r="R10" s="300">
        <v>20.0</v>
      </c>
      <c r="S10" s="300" t="s">
        <v>2400</v>
      </c>
      <c r="T10" s="300" t="s">
        <v>2401</v>
      </c>
      <c r="U10" s="300">
        <v>-126.0</v>
      </c>
      <c r="V10" s="300">
        <v>29.0</v>
      </c>
      <c r="W10" s="300">
        <v>1200.0</v>
      </c>
      <c r="X10" s="300">
        <v>950.0</v>
      </c>
      <c r="Y10" s="304">
        <v>9.5449974E7</v>
      </c>
      <c r="Z10" s="300">
        <v>1100.0</v>
      </c>
      <c r="AC10" s="305" t="s">
        <v>2402</v>
      </c>
      <c r="AD10" s="306"/>
      <c r="AE10" s="306"/>
      <c r="AF10" s="306"/>
    </row>
    <row r="11">
      <c r="A11" s="300" t="s">
        <v>702</v>
      </c>
      <c r="B11" s="300" t="s">
        <v>2264</v>
      </c>
      <c r="C11" s="300" t="s">
        <v>2362</v>
      </c>
      <c r="D11" s="300" t="s">
        <v>663</v>
      </c>
      <c r="E11" s="301">
        <v>-5.2234794E7</v>
      </c>
      <c r="F11" s="301">
        <v>-3.1778878E7</v>
      </c>
      <c r="N11" s="300" t="s">
        <v>2403</v>
      </c>
      <c r="O11" s="300" t="s">
        <v>2367</v>
      </c>
      <c r="P11" s="300" t="s">
        <v>2380</v>
      </c>
      <c r="Q11" s="300">
        <v>1604.0</v>
      </c>
      <c r="R11" s="300">
        <v>32.0</v>
      </c>
      <c r="S11" s="300" t="s">
        <v>2381</v>
      </c>
      <c r="T11" s="300" t="s">
        <v>2382</v>
      </c>
      <c r="U11" s="300">
        <v>0.0</v>
      </c>
      <c r="V11" s="300">
        <v>0.0</v>
      </c>
      <c r="W11" s="300">
        <v>1550.0</v>
      </c>
      <c r="X11" s="300">
        <v>1350.0</v>
      </c>
      <c r="Y11" s="304">
        <v>9.5449974E7</v>
      </c>
      <c r="Z11" s="300">
        <v>1450.0</v>
      </c>
      <c r="AC11" s="305" t="s">
        <v>2404</v>
      </c>
      <c r="AD11" s="306"/>
      <c r="AE11" s="306"/>
      <c r="AF11" s="306"/>
    </row>
    <row r="12">
      <c r="A12" s="300" t="s">
        <v>702</v>
      </c>
      <c r="B12" s="300" t="s">
        <v>2264</v>
      </c>
      <c r="C12" s="300" t="s">
        <v>2362</v>
      </c>
      <c r="D12" s="300" t="s">
        <v>663</v>
      </c>
      <c r="E12" s="301">
        <v>-5.2234794E7</v>
      </c>
      <c r="F12" s="301">
        <v>-3.1778878E7</v>
      </c>
      <c r="N12" s="300" t="s">
        <v>2405</v>
      </c>
      <c r="O12" s="300" t="s">
        <v>2367</v>
      </c>
      <c r="P12" s="300" t="s">
        <v>2380</v>
      </c>
      <c r="Q12" s="300">
        <v>1680.0</v>
      </c>
      <c r="R12" s="300">
        <v>30.0</v>
      </c>
      <c r="S12" s="300" t="s">
        <v>2381</v>
      </c>
      <c r="T12" s="300" t="s">
        <v>2382</v>
      </c>
      <c r="U12" s="300">
        <v>0.0</v>
      </c>
      <c r="V12" s="300">
        <v>0.0</v>
      </c>
      <c r="W12" s="300">
        <v>1650.0</v>
      </c>
      <c r="X12" s="300">
        <v>1400.0</v>
      </c>
      <c r="Y12" s="304">
        <v>9.5449974E7</v>
      </c>
      <c r="Z12" s="300">
        <v>1550.0</v>
      </c>
      <c r="AC12" s="305" t="s">
        <v>2406</v>
      </c>
      <c r="AD12" s="306"/>
      <c r="AE12" s="306"/>
      <c r="AF12" s="306"/>
    </row>
    <row r="13">
      <c r="A13" s="300" t="s">
        <v>702</v>
      </c>
      <c r="B13" s="300" t="s">
        <v>2264</v>
      </c>
      <c r="C13" s="300" t="s">
        <v>2362</v>
      </c>
      <c r="D13" s="300" t="s">
        <v>663</v>
      </c>
      <c r="E13" s="301">
        <v>-5.2234794E7</v>
      </c>
      <c r="F13" s="301">
        <v>-3.1778878E7</v>
      </c>
      <c r="N13" s="300" t="s">
        <v>2407</v>
      </c>
      <c r="O13" s="300" t="s">
        <v>2367</v>
      </c>
      <c r="P13" s="300" t="s">
        <v>2380</v>
      </c>
      <c r="Q13" s="300">
        <v>1493.0</v>
      </c>
      <c r="R13" s="300">
        <v>31.0</v>
      </c>
      <c r="S13" s="300" t="s">
        <v>2381</v>
      </c>
      <c r="T13" s="300" t="s">
        <v>2382</v>
      </c>
      <c r="U13" s="300">
        <v>0.0</v>
      </c>
      <c r="V13" s="300">
        <v>0.0</v>
      </c>
      <c r="W13" s="300">
        <v>1450.0</v>
      </c>
      <c r="X13" s="300">
        <v>1250.0</v>
      </c>
      <c r="Y13" s="304">
        <v>9.5449974E7</v>
      </c>
      <c r="Z13" s="300">
        <v>1350.0</v>
      </c>
      <c r="AC13" s="305" t="s">
        <v>2408</v>
      </c>
      <c r="AD13" s="306"/>
      <c r="AE13" s="306"/>
      <c r="AF13" s="306"/>
    </row>
    <row r="14">
      <c r="A14" s="300" t="s">
        <v>514</v>
      </c>
      <c r="B14" s="300" t="s">
        <v>2267</v>
      </c>
      <c r="C14" s="300" t="s">
        <v>2362</v>
      </c>
      <c r="D14" s="300" t="s">
        <v>2409</v>
      </c>
      <c r="E14" s="301">
        <v>-4.87888E7</v>
      </c>
      <c r="F14" s="301">
        <v>-2.85551E7</v>
      </c>
      <c r="G14" s="300" t="s">
        <v>2374</v>
      </c>
      <c r="H14" s="300" t="s">
        <v>2375</v>
      </c>
      <c r="I14" s="300" t="s">
        <v>2363</v>
      </c>
      <c r="J14" s="300" t="s">
        <v>2385</v>
      </c>
      <c r="K14" s="300" t="s">
        <v>2410</v>
      </c>
      <c r="L14" s="300" t="s">
        <v>2411</v>
      </c>
      <c r="N14" s="300" t="s">
        <v>2412</v>
      </c>
      <c r="O14" s="300" t="s">
        <v>2367</v>
      </c>
      <c r="P14" s="300" t="s">
        <v>2399</v>
      </c>
      <c r="Q14" s="300">
        <v>950.0</v>
      </c>
      <c r="R14" s="300">
        <v>40.0</v>
      </c>
      <c r="S14" s="300" t="s">
        <v>2400</v>
      </c>
      <c r="T14" s="300" t="s">
        <v>2401</v>
      </c>
      <c r="U14" s="300">
        <v>-126.0</v>
      </c>
      <c r="V14" s="300">
        <v>29.0</v>
      </c>
      <c r="W14" s="300">
        <v>750.0</v>
      </c>
      <c r="X14" s="300">
        <v>550.0</v>
      </c>
      <c r="Y14" s="304">
        <v>9.5449974E7</v>
      </c>
      <c r="Z14" s="300">
        <v>650.0</v>
      </c>
      <c r="AA14" s="300">
        <v>800.0</v>
      </c>
      <c r="AC14" s="303" t="s">
        <v>2413</v>
      </c>
      <c r="AD14" s="303"/>
      <c r="AE14" s="305" t="s">
        <v>2414</v>
      </c>
      <c r="AF14" s="303"/>
    </row>
    <row r="15">
      <c r="A15" s="300" t="s">
        <v>514</v>
      </c>
      <c r="B15" s="300" t="s">
        <v>2267</v>
      </c>
      <c r="C15" s="300" t="s">
        <v>2362</v>
      </c>
      <c r="D15" s="300" t="s">
        <v>2409</v>
      </c>
      <c r="E15" s="301">
        <v>-4.87888E7</v>
      </c>
      <c r="F15" s="301">
        <v>-2.85551E7</v>
      </c>
      <c r="G15" s="300" t="s">
        <v>2374</v>
      </c>
      <c r="H15" s="300" t="s">
        <v>2375</v>
      </c>
      <c r="I15" s="300" t="s">
        <v>2363</v>
      </c>
      <c r="J15" s="300" t="s">
        <v>2385</v>
      </c>
      <c r="K15" s="300" t="s">
        <v>2410</v>
      </c>
      <c r="L15" s="300" t="s">
        <v>2411</v>
      </c>
      <c r="N15" s="300" t="s">
        <v>2415</v>
      </c>
      <c r="O15" s="300" t="s">
        <v>2367</v>
      </c>
      <c r="P15" s="300" t="s">
        <v>2399</v>
      </c>
      <c r="Q15" s="300">
        <v>980.0</v>
      </c>
      <c r="R15" s="300">
        <v>40.0</v>
      </c>
      <c r="S15" s="300" t="s">
        <v>2400</v>
      </c>
      <c r="T15" s="300" t="s">
        <v>2401</v>
      </c>
      <c r="U15" s="300">
        <v>-126.0</v>
      </c>
      <c r="V15" s="300">
        <v>29.0</v>
      </c>
      <c r="W15" s="300">
        <v>750.0</v>
      </c>
      <c r="X15" s="300">
        <v>550.0</v>
      </c>
      <c r="Y15" s="304">
        <v>9.5449974E7</v>
      </c>
      <c r="Z15" s="300">
        <v>650.0</v>
      </c>
      <c r="AC15" s="303" t="s">
        <v>2413</v>
      </c>
      <c r="AD15" s="303"/>
      <c r="AE15" s="305" t="s">
        <v>2416</v>
      </c>
      <c r="AF15" s="303"/>
    </row>
    <row r="16">
      <c r="A16" s="300" t="s">
        <v>514</v>
      </c>
      <c r="B16" s="300" t="s">
        <v>2267</v>
      </c>
      <c r="C16" s="300" t="s">
        <v>2362</v>
      </c>
      <c r="D16" s="300" t="s">
        <v>2409</v>
      </c>
      <c r="E16" s="301">
        <v>-4.87888E7</v>
      </c>
      <c r="F16" s="301">
        <v>-2.85551E7</v>
      </c>
      <c r="G16" s="300" t="s">
        <v>2374</v>
      </c>
      <c r="H16" s="300" t="s">
        <v>2375</v>
      </c>
      <c r="I16" s="300" t="s">
        <v>2363</v>
      </c>
      <c r="J16" s="300" t="s">
        <v>2385</v>
      </c>
      <c r="K16" s="300" t="s">
        <v>2410</v>
      </c>
      <c r="L16" s="300" t="s">
        <v>2411</v>
      </c>
      <c r="N16" s="300" t="s">
        <v>2417</v>
      </c>
      <c r="O16" s="300" t="s">
        <v>2367</v>
      </c>
      <c r="P16" s="300" t="s">
        <v>2399</v>
      </c>
      <c r="Q16" s="300">
        <v>1360.0</v>
      </c>
      <c r="R16" s="300">
        <v>40.0</v>
      </c>
      <c r="S16" s="300" t="s">
        <v>2400</v>
      </c>
      <c r="T16" s="300" t="s">
        <v>2401</v>
      </c>
      <c r="U16" s="300">
        <v>-126.0</v>
      </c>
      <c r="V16" s="300">
        <v>29.0</v>
      </c>
      <c r="W16" s="300">
        <v>1200.0</v>
      </c>
      <c r="X16" s="300">
        <v>900.0</v>
      </c>
      <c r="Y16" s="304">
        <v>9.5449974E7</v>
      </c>
      <c r="Z16" s="300">
        <v>1000.0</v>
      </c>
      <c r="AC16" s="303" t="s">
        <v>2413</v>
      </c>
      <c r="AD16" s="303"/>
      <c r="AE16" s="305" t="s">
        <v>2418</v>
      </c>
      <c r="AF16" s="303"/>
    </row>
    <row r="17">
      <c r="A17" s="300" t="s">
        <v>514</v>
      </c>
      <c r="B17" s="300" t="s">
        <v>2267</v>
      </c>
      <c r="C17" s="300" t="s">
        <v>2362</v>
      </c>
      <c r="D17" s="300" t="s">
        <v>2409</v>
      </c>
      <c r="E17" s="301">
        <v>-4.87888E7</v>
      </c>
      <c r="F17" s="301">
        <v>-2.85551E7</v>
      </c>
      <c r="G17" s="300" t="s">
        <v>2374</v>
      </c>
      <c r="H17" s="300" t="s">
        <v>2375</v>
      </c>
      <c r="I17" s="300" t="s">
        <v>2363</v>
      </c>
      <c r="J17" s="300" t="s">
        <v>2385</v>
      </c>
      <c r="K17" s="300" t="s">
        <v>2410</v>
      </c>
      <c r="L17" s="300" t="s">
        <v>2411</v>
      </c>
      <c r="N17" s="300" t="s">
        <v>2419</v>
      </c>
      <c r="O17" s="300" t="s">
        <v>2367</v>
      </c>
      <c r="P17" s="300" t="s">
        <v>2420</v>
      </c>
      <c r="Q17" s="300">
        <v>1070.0</v>
      </c>
      <c r="R17" s="300">
        <v>40.0</v>
      </c>
      <c r="S17" s="300" t="s">
        <v>2381</v>
      </c>
      <c r="T17" s="300" t="s">
        <v>2382</v>
      </c>
      <c r="U17" s="300">
        <v>0.0</v>
      </c>
      <c r="V17" s="300">
        <v>0.0</v>
      </c>
      <c r="W17" s="300">
        <v>1100.0</v>
      </c>
      <c r="X17" s="300">
        <v>800.0</v>
      </c>
      <c r="Y17" s="304">
        <v>9.5449974E7</v>
      </c>
      <c r="Z17" s="300">
        <v>950.0</v>
      </c>
      <c r="AC17" s="303" t="s">
        <v>2413</v>
      </c>
      <c r="AD17" s="303"/>
      <c r="AE17" s="305" t="s">
        <v>2421</v>
      </c>
      <c r="AF17" s="303"/>
    </row>
    <row r="18">
      <c r="A18" s="300" t="s">
        <v>2422</v>
      </c>
      <c r="B18" s="300" t="s">
        <v>2288</v>
      </c>
      <c r="C18" s="300" t="s">
        <v>2362</v>
      </c>
      <c r="D18" s="300" t="s">
        <v>2409</v>
      </c>
      <c r="E18" s="301">
        <v>-4.8662024E7</v>
      </c>
      <c r="F18" s="301">
        <v>-2.5501094E7</v>
      </c>
      <c r="I18" s="300" t="s">
        <v>2423</v>
      </c>
      <c r="J18" s="300" t="s">
        <v>2364</v>
      </c>
      <c r="K18" s="300" t="s">
        <v>171</v>
      </c>
      <c r="L18" s="300" t="s">
        <v>2411</v>
      </c>
      <c r="M18" s="300" t="s">
        <v>2424</v>
      </c>
      <c r="N18" s="300" t="s">
        <v>2425</v>
      </c>
      <c r="O18" s="300" t="s">
        <v>2426</v>
      </c>
      <c r="P18" s="300" t="s">
        <v>2380</v>
      </c>
      <c r="Q18" s="300">
        <v>850.0</v>
      </c>
      <c r="R18" s="300">
        <v>30.0</v>
      </c>
      <c r="S18" s="300" t="s">
        <v>2381</v>
      </c>
      <c r="T18" s="300" t="s">
        <v>2382</v>
      </c>
      <c r="U18" s="300">
        <v>0.0</v>
      </c>
      <c r="V18" s="300">
        <v>0.0</v>
      </c>
      <c r="W18" s="300">
        <v>900.0</v>
      </c>
      <c r="X18" s="300">
        <v>650.0</v>
      </c>
      <c r="Y18" s="304">
        <v>9.5449974E7</v>
      </c>
      <c r="Z18" s="300">
        <v>750.0</v>
      </c>
      <c r="AA18" s="300">
        <v>750.0</v>
      </c>
      <c r="AC18" s="305" t="s">
        <v>2427</v>
      </c>
      <c r="AD18" s="303"/>
      <c r="AE18" s="303"/>
      <c r="AF18" s="303"/>
    </row>
    <row r="19">
      <c r="A19" s="300" t="s">
        <v>2422</v>
      </c>
      <c r="B19" s="300" t="s">
        <v>2288</v>
      </c>
      <c r="C19" s="300" t="s">
        <v>2362</v>
      </c>
      <c r="D19" s="300" t="s">
        <v>2409</v>
      </c>
      <c r="E19" s="301">
        <v>-4.8662024E7</v>
      </c>
      <c r="F19" s="301">
        <v>-2.5501094E7</v>
      </c>
      <c r="I19" s="300" t="s">
        <v>2423</v>
      </c>
      <c r="J19" s="300" t="s">
        <v>2364</v>
      </c>
      <c r="K19" s="300" t="s">
        <v>171</v>
      </c>
      <c r="M19" s="300" t="s">
        <v>2428</v>
      </c>
      <c r="N19" s="300" t="s">
        <v>2429</v>
      </c>
      <c r="O19" s="300" t="s">
        <v>2426</v>
      </c>
      <c r="P19" s="300" t="s">
        <v>2380</v>
      </c>
      <c r="Q19" s="300">
        <v>980.0</v>
      </c>
      <c r="R19" s="300">
        <v>30.0</v>
      </c>
      <c r="S19" s="300" t="s">
        <v>2381</v>
      </c>
      <c r="T19" s="300" t="s">
        <v>2382</v>
      </c>
      <c r="U19" s="300">
        <v>0.0</v>
      </c>
      <c r="V19" s="300">
        <v>0.0</v>
      </c>
      <c r="W19" s="300">
        <v>1000.0</v>
      </c>
      <c r="X19" s="300">
        <v>750.0</v>
      </c>
      <c r="Y19" s="304">
        <v>9.5449973E7</v>
      </c>
      <c r="Z19" s="300">
        <v>850.0</v>
      </c>
      <c r="AC19" s="305" t="s">
        <v>2430</v>
      </c>
      <c r="AD19" s="303"/>
      <c r="AE19" s="303"/>
      <c r="AF19" s="303"/>
    </row>
    <row r="20">
      <c r="A20" s="300" t="s">
        <v>2422</v>
      </c>
      <c r="B20" s="300" t="s">
        <v>2288</v>
      </c>
      <c r="C20" s="300" t="s">
        <v>2362</v>
      </c>
      <c r="D20" s="300" t="s">
        <v>2409</v>
      </c>
      <c r="E20" s="301">
        <v>-4.8662024E7</v>
      </c>
      <c r="F20" s="301">
        <v>-2.5501094E7</v>
      </c>
      <c r="I20" s="300" t="s">
        <v>2423</v>
      </c>
      <c r="J20" s="300" t="s">
        <v>2364</v>
      </c>
      <c r="K20" s="300" t="s">
        <v>171</v>
      </c>
      <c r="M20" s="300" t="s">
        <v>2431</v>
      </c>
      <c r="N20" s="300" t="s">
        <v>2432</v>
      </c>
      <c r="O20" s="300" t="s">
        <v>2426</v>
      </c>
      <c r="P20" s="300" t="s">
        <v>2380</v>
      </c>
      <c r="Q20" s="300">
        <v>1860.0</v>
      </c>
      <c r="R20" s="300">
        <v>30.0</v>
      </c>
      <c r="S20" s="300" t="s">
        <v>2381</v>
      </c>
      <c r="T20" s="300" t="s">
        <v>2382</v>
      </c>
      <c r="U20" s="300">
        <v>0.0</v>
      </c>
      <c r="V20" s="300">
        <v>0.0</v>
      </c>
      <c r="W20" s="300">
        <v>1900.0</v>
      </c>
      <c r="X20" s="300">
        <v>1700.0</v>
      </c>
      <c r="Y20" s="304">
        <v>9.5449974E7</v>
      </c>
      <c r="Z20" s="300">
        <v>1750.0</v>
      </c>
      <c r="AA20" s="300">
        <v>1750.0</v>
      </c>
      <c r="AC20" s="305" t="s">
        <v>2433</v>
      </c>
      <c r="AD20" s="303"/>
      <c r="AE20" s="303"/>
      <c r="AF20" s="303"/>
    </row>
    <row r="21">
      <c r="A21" s="300" t="s">
        <v>2422</v>
      </c>
      <c r="B21" s="300" t="s">
        <v>2288</v>
      </c>
      <c r="C21" s="300" t="s">
        <v>2362</v>
      </c>
      <c r="D21" s="300" t="s">
        <v>2409</v>
      </c>
      <c r="E21" s="301">
        <v>-4.8662024E7</v>
      </c>
      <c r="F21" s="301">
        <v>-2.5501094E7</v>
      </c>
      <c r="I21" s="300" t="s">
        <v>2423</v>
      </c>
      <c r="J21" s="300" t="s">
        <v>2364</v>
      </c>
      <c r="K21" s="300" t="s">
        <v>171</v>
      </c>
      <c r="M21" s="300" t="s">
        <v>2434</v>
      </c>
      <c r="N21" s="300" t="s">
        <v>2435</v>
      </c>
      <c r="O21" s="300" t="s">
        <v>2426</v>
      </c>
      <c r="P21" s="300" t="s">
        <v>2380</v>
      </c>
      <c r="Q21" s="300">
        <v>1860.0</v>
      </c>
      <c r="R21" s="300">
        <v>30.0</v>
      </c>
      <c r="S21" s="300" t="s">
        <v>2381</v>
      </c>
      <c r="T21" s="300" t="s">
        <v>2382</v>
      </c>
      <c r="U21" s="300">
        <v>0.0</v>
      </c>
      <c r="V21" s="300">
        <v>0.0</v>
      </c>
      <c r="W21" s="300">
        <v>1900.0</v>
      </c>
      <c r="X21" s="300">
        <v>1700.0</v>
      </c>
      <c r="Y21" s="304">
        <v>9.5449974E7</v>
      </c>
      <c r="Z21" s="300">
        <v>1750.0</v>
      </c>
      <c r="AC21" s="305" t="s">
        <v>2436</v>
      </c>
      <c r="AD21" s="303"/>
      <c r="AE21" s="303"/>
      <c r="AF21" s="303"/>
    </row>
    <row r="22">
      <c r="A22" s="300" t="s">
        <v>270</v>
      </c>
      <c r="B22" s="300" t="s">
        <v>2267</v>
      </c>
      <c r="C22" s="300" t="s">
        <v>2362</v>
      </c>
      <c r="D22" s="300" t="s">
        <v>2409</v>
      </c>
      <c r="E22" s="301">
        <v>-4.8861588E7</v>
      </c>
      <c r="F22" s="301">
        <v>-2.640296E7</v>
      </c>
      <c r="G22" s="300" t="s">
        <v>2374</v>
      </c>
      <c r="H22" s="300" t="s">
        <v>2375</v>
      </c>
      <c r="I22" s="300" t="s">
        <v>2363</v>
      </c>
      <c r="J22" s="300" t="s">
        <v>2364</v>
      </c>
      <c r="K22" s="300" t="s">
        <v>2437</v>
      </c>
      <c r="L22" s="300" t="s">
        <v>2438</v>
      </c>
      <c r="M22" s="300" t="s">
        <v>2439</v>
      </c>
      <c r="O22" s="300" t="s">
        <v>2367</v>
      </c>
      <c r="P22" s="300" t="s">
        <v>2399</v>
      </c>
      <c r="Q22" s="300">
        <v>1250.0</v>
      </c>
      <c r="R22" s="300">
        <v>30.0</v>
      </c>
      <c r="S22" s="300" t="s">
        <v>2400</v>
      </c>
      <c r="T22" s="300" t="s">
        <v>2401</v>
      </c>
      <c r="U22" s="300">
        <v>-126.0</v>
      </c>
      <c r="V22" s="300">
        <v>29.0</v>
      </c>
      <c r="W22" s="300">
        <v>1050.0</v>
      </c>
      <c r="X22" s="300">
        <v>750.0</v>
      </c>
      <c r="Y22" s="300" t="s">
        <v>2371</v>
      </c>
      <c r="Z22" s="300">
        <v>900.0</v>
      </c>
      <c r="AA22" s="300">
        <v>900.0</v>
      </c>
      <c r="AC22" s="302"/>
      <c r="AD22" s="302"/>
      <c r="AE22" s="305" t="s">
        <v>2440</v>
      </c>
      <c r="AF22" s="302"/>
    </row>
    <row r="23">
      <c r="A23" s="300" t="s">
        <v>270</v>
      </c>
      <c r="B23" s="300" t="s">
        <v>2267</v>
      </c>
      <c r="C23" s="300" t="s">
        <v>2362</v>
      </c>
      <c r="D23" s="300" t="s">
        <v>2409</v>
      </c>
      <c r="E23" s="301">
        <v>-4.8861588E7</v>
      </c>
      <c r="F23" s="301">
        <v>-2.640296E7</v>
      </c>
      <c r="G23" s="300" t="s">
        <v>2374</v>
      </c>
      <c r="H23" s="300" t="s">
        <v>2375</v>
      </c>
      <c r="I23" s="300" t="s">
        <v>2423</v>
      </c>
      <c r="J23" s="300" t="s">
        <v>2364</v>
      </c>
      <c r="K23" s="300" t="s">
        <v>171</v>
      </c>
      <c r="M23" s="300" t="s">
        <v>2441</v>
      </c>
      <c r="N23" s="300" t="s">
        <v>2442</v>
      </c>
      <c r="O23" s="300" t="s">
        <v>2367</v>
      </c>
      <c r="P23" s="300" t="s">
        <v>2443</v>
      </c>
      <c r="Q23" s="300">
        <v>1570.0</v>
      </c>
      <c r="R23" s="300">
        <v>20.0</v>
      </c>
      <c r="S23" s="300" t="s">
        <v>2381</v>
      </c>
      <c r="T23" s="300" t="s">
        <v>2382</v>
      </c>
      <c r="U23" s="300">
        <v>0.0</v>
      </c>
      <c r="V23" s="300">
        <v>0.0</v>
      </c>
      <c r="W23" s="300">
        <v>1550.0</v>
      </c>
      <c r="X23" s="300">
        <v>1350.0</v>
      </c>
      <c r="Y23" s="300" t="s">
        <v>2371</v>
      </c>
      <c r="Z23" s="300">
        <v>1400.0</v>
      </c>
      <c r="AA23" s="300">
        <v>1400.0</v>
      </c>
      <c r="AC23" s="302"/>
      <c r="AD23" s="302"/>
      <c r="AE23" s="303" t="s">
        <v>2444</v>
      </c>
      <c r="AF23" s="302"/>
    </row>
    <row r="24">
      <c r="A24" s="300" t="s">
        <v>518</v>
      </c>
      <c r="B24" s="300" t="s">
        <v>2267</v>
      </c>
      <c r="C24" s="300" t="s">
        <v>2362</v>
      </c>
      <c r="D24" s="300" t="s">
        <v>2409</v>
      </c>
      <c r="E24" s="301">
        <v>-4.8960303E7</v>
      </c>
      <c r="F24" s="301">
        <v>-2.8578976E7</v>
      </c>
      <c r="G24" s="300" t="s">
        <v>2374</v>
      </c>
      <c r="H24" s="300" t="s">
        <v>2375</v>
      </c>
      <c r="I24" s="300" t="s">
        <v>2423</v>
      </c>
      <c r="J24" s="300" t="s">
        <v>2364</v>
      </c>
      <c r="K24" s="300" t="s">
        <v>171</v>
      </c>
      <c r="N24" s="300" t="s">
        <v>2445</v>
      </c>
      <c r="O24" s="300" t="s">
        <v>2367</v>
      </c>
      <c r="P24" s="300" t="s">
        <v>2380</v>
      </c>
      <c r="Q24" s="300">
        <v>2020.0</v>
      </c>
      <c r="R24" s="300">
        <v>40.0</v>
      </c>
      <c r="S24" s="300" t="s">
        <v>2381</v>
      </c>
      <c r="T24" s="300" t="s">
        <v>2382</v>
      </c>
      <c r="U24" s="300">
        <v>0.0</v>
      </c>
      <c r="V24" s="300">
        <v>0.0</v>
      </c>
      <c r="W24" s="300">
        <v>2050.0</v>
      </c>
      <c r="X24" s="300">
        <v>1800.0</v>
      </c>
      <c r="Y24" s="304">
        <v>9.5449974E7</v>
      </c>
      <c r="Z24" s="300">
        <v>1950.0</v>
      </c>
      <c r="AA24" s="300">
        <v>2200.0</v>
      </c>
      <c r="AC24" s="302"/>
      <c r="AD24" s="302"/>
      <c r="AE24" s="303" t="s">
        <v>2446</v>
      </c>
      <c r="AF24" s="302"/>
    </row>
    <row r="25">
      <c r="A25" s="300" t="s">
        <v>518</v>
      </c>
      <c r="B25" s="300" t="s">
        <v>2267</v>
      </c>
      <c r="C25" s="300" t="s">
        <v>2362</v>
      </c>
      <c r="D25" s="300" t="s">
        <v>2409</v>
      </c>
      <c r="E25" s="301">
        <v>-4.8960303E7</v>
      </c>
      <c r="F25" s="301">
        <v>-2.8578976E7</v>
      </c>
      <c r="G25" s="300" t="s">
        <v>2374</v>
      </c>
      <c r="H25" s="300" t="s">
        <v>2375</v>
      </c>
      <c r="I25" s="300" t="s">
        <v>2423</v>
      </c>
      <c r="J25" s="300" t="s">
        <v>2364</v>
      </c>
      <c r="K25" s="300" t="s">
        <v>171</v>
      </c>
      <c r="N25" s="300" t="s">
        <v>2447</v>
      </c>
      <c r="O25" s="300" t="s">
        <v>2367</v>
      </c>
      <c r="P25" s="300" t="s">
        <v>2380</v>
      </c>
      <c r="Q25" s="300">
        <v>2060.0</v>
      </c>
      <c r="R25" s="300">
        <v>85.0</v>
      </c>
      <c r="S25" s="300" t="s">
        <v>2381</v>
      </c>
      <c r="T25" s="300" t="s">
        <v>2382</v>
      </c>
      <c r="U25" s="300">
        <v>0.0</v>
      </c>
      <c r="V25" s="300">
        <v>0.0</v>
      </c>
      <c r="W25" s="300">
        <v>2300.0</v>
      </c>
      <c r="X25" s="300">
        <v>1700.0</v>
      </c>
      <c r="Y25" s="304">
        <v>9.5449973E7</v>
      </c>
      <c r="Z25" s="300">
        <v>2000.0</v>
      </c>
      <c r="AC25" s="302"/>
      <c r="AD25" s="302"/>
      <c r="AE25" s="303" t="s">
        <v>2448</v>
      </c>
      <c r="AF25" s="302"/>
    </row>
    <row r="26">
      <c r="A26" s="300" t="s">
        <v>518</v>
      </c>
      <c r="B26" s="300" t="s">
        <v>2267</v>
      </c>
      <c r="C26" s="300" t="s">
        <v>2362</v>
      </c>
      <c r="D26" s="300" t="s">
        <v>2409</v>
      </c>
      <c r="E26" s="301">
        <v>-4.8960303E7</v>
      </c>
      <c r="F26" s="301">
        <v>-2.8578976E7</v>
      </c>
      <c r="G26" s="300" t="s">
        <v>2374</v>
      </c>
      <c r="H26" s="300" t="s">
        <v>2375</v>
      </c>
      <c r="I26" s="300" t="s">
        <v>2423</v>
      </c>
      <c r="J26" s="300" t="s">
        <v>2364</v>
      </c>
      <c r="K26" s="300" t="s">
        <v>171</v>
      </c>
      <c r="N26" s="300" t="s">
        <v>2449</v>
      </c>
      <c r="O26" s="300" t="s">
        <v>2367</v>
      </c>
      <c r="P26" s="300" t="s">
        <v>2380</v>
      </c>
      <c r="Q26" s="300">
        <v>2075.0</v>
      </c>
      <c r="R26" s="300">
        <v>65.0</v>
      </c>
      <c r="S26" s="300" t="s">
        <v>2381</v>
      </c>
      <c r="T26" s="300" t="s">
        <v>2382</v>
      </c>
      <c r="U26" s="300">
        <v>0.0</v>
      </c>
      <c r="V26" s="300">
        <v>0.0</v>
      </c>
      <c r="W26" s="300">
        <v>2300.0</v>
      </c>
      <c r="X26" s="300">
        <v>1800.0</v>
      </c>
      <c r="Y26" s="304">
        <v>9.5449974E7</v>
      </c>
      <c r="Z26" s="300">
        <v>2000.0</v>
      </c>
      <c r="AC26" s="302"/>
      <c r="AD26" s="302"/>
      <c r="AE26" s="303" t="s">
        <v>2446</v>
      </c>
      <c r="AF26" s="302"/>
    </row>
    <row r="27">
      <c r="A27" s="300" t="s">
        <v>518</v>
      </c>
      <c r="B27" s="300" t="s">
        <v>2267</v>
      </c>
      <c r="C27" s="300" t="s">
        <v>2362</v>
      </c>
      <c r="D27" s="300" t="s">
        <v>2409</v>
      </c>
      <c r="E27" s="301">
        <v>-4.8960303E7</v>
      </c>
      <c r="F27" s="301">
        <v>-2.8578976E7</v>
      </c>
      <c r="G27" s="300" t="s">
        <v>2374</v>
      </c>
      <c r="H27" s="300" t="s">
        <v>2375</v>
      </c>
      <c r="I27" s="300" t="s">
        <v>2423</v>
      </c>
      <c r="J27" s="300" t="s">
        <v>2364</v>
      </c>
      <c r="K27" s="300" t="s">
        <v>171</v>
      </c>
      <c r="N27" s="300" t="s">
        <v>2450</v>
      </c>
      <c r="O27" s="300" t="s">
        <v>2367</v>
      </c>
      <c r="P27" s="300" t="s">
        <v>2380</v>
      </c>
      <c r="Q27" s="300">
        <v>2115.0</v>
      </c>
      <c r="R27" s="300">
        <v>65.0</v>
      </c>
      <c r="S27" s="300" t="s">
        <v>2381</v>
      </c>
      <c r="T27" s="300" t="s">
        <v>2382</v>
      </c>
      <c r="U27" s="300">
        <v>0.0</v>
      </c>
      <c r="V27" s="300">
        <v>0.0</v>
      </c>
      <c r="W27" s="300">
        <v>2350.0</v>
      </c>
      <c r="X27" s="300">
        <v>1850.0</v>
      </c>
      <c r="Y27" s="304">
        <v>9.5449974E7</v>
      </c>
      <c r="Z27" s="300">
        <v>2050.0</v>
      </c>
      <c r="AC27" s="302"/>
      <c r="AD27" s="302"/>
      <c r="AE27" s="303" t="s">
        <v>2446</v>
      </c>
      <c r="AF27" s="302"/>
    </row>
    <row r="28">
      <c r="A28" s="300" t="s">
        <v>518</v>
      </c>
      <c r="B28" s="300" t="s">
        <v>2267</v>
      </c>
      <c r="C28" s="300" t="s">
        <v>2362</v>
      </c>
      <c r="D28" s="300" t="s">
        <v>2409</v>
      </c>
      <c r="E28" s="301">
        <v>-4.8960303E7</v>
      </c>
      <c r="F28" s="301">
        <v>-2.8578976E7</v>
      </c>
      <c r="G28" s="300" t="s">
        <v>2374</v>
      </c>
      <c r="H28" s="300" t="s">
        <v>2375</v>
      </c>
      <c r="I28" s="300" t="s">
        <v>2423</v>
      </c>
      <c r="J28" s="300" t="s">
        <v>2364</v>
      </c>
      <c r="K28" s="300" t="s">
        <v>171</v>
      </c>
      <c r="N28" s="300" t="s">
        <v>2451</v>
      </c>
      <c r="O28" s="300" t="s">
        <v>2367</v>
      </c>
      <c r="P28" s="300" t="s">
        <v>2380</v>
      </c>
      <c r="Q28" s="300">
        <v>2165.0</v>
      </c>
      <c r="R28" s="300">
        <v>75.0</v>
      </c>
      <c r="S28" s="300" t="s">
        <v>2381</v>
      </c>
      <c r="T28" s="300" t="s">
        <v>2382</v>
      </c>
      <c r="U28" s="300">
        <v>0.0</v>
      </c>
      <c r="V28" s="300">
        <v>0.0</v>
      </c>
      <c r="W28" s="300">
        <v>2350.0</v>
      </c>
      <c r="X28" s="300">
        <v>1900.0</v>
      </c>
      <c r="Y28" s="304">
        <v>9.5449974E7</v>
      </c>
      <c r="Z28" s="300">
        <v>2100.0</v>
      </c>
      <c r="AC28" s="302"/>
      <c r="AD28" s="302"/>
      <c r="AE28" s="303" t="s">
        <v>2446</v>
      </c>
      <c r="AF28" s="302"/>
    </row>
    <row r="29">
      <c r="A29" s="300" t="s">
        <v>518</v>
      </c>
      <c r="B29" s="300" t="s">
        <v>2267</v>
      </c>
      <c r="C29" s="300" t="s">
        <v>2362</v>
      </c>
      <c r="D29" s="300" t="s">
        <v>2409</v>
      </c>
      <c r="E29" s="301">
        <v>-4.8960303E7</v>
      </c>
      <c r="F29" s="301">
        <v>-2.8578976E7</v>
      </c>
      <c r="G29" s="300" t="s">
        <v>2374</v>
      </c>
      <c r="H29" s="300" t="s">
        <v>2375</v>
      </c>
      <c r="I29" s="300" t="s">
        <v>2423</v>
      </c>
      <c r="J29" s="300" t="s">
        <v>2364</v>
      </c>
      <c r="K29" s="300" t="s">
        <v>171</v>
      </c>
      <c r="N29" s="300" t="s">
        <v>2452</v>
      </c>
      <c r="O29" s="300" t="s">
        <v>2367</v>
      </c>
      <c r="P29" s="300" t="s">
        <v>2380</v>
      </c>
      <c r="Q29" s="300">
        <v>2170.0</v>
      </c>
      <c r="R29" s="300">
        <v>95.0</v>
      </c>
      <c r="S29" s="300" t="s">
        <v>2381</v>
      </c>
      <c r="T29" s="300" t="s">
        <v>2382</v>
      </c>
      <c r="U29" s="300">
        <v>0.0</v>
      </c>
      <c r="V29" s="300">
        <v>0.0</v>
      </c>
      <c r="W29" s="300">
        <v>2350.0</v>
      </c>
      <c r="X29" s="300">
        <v>1850.0</v>
      </c>
      <c r="Y29" s="304">
        <v>9.5449973E7</v>
      </c>
      <c r="Z29" s="300">
        <v>2100.0</v>
      </c>
      <c r="AC29" s="302"/>
      <c r="AD29" s="302"/>
      <c r="AE29" s="303" t="s">
        <v>2446</v>
      </c>
      <c r="AF29" s="302"/>
    </row>
    <row r="30">
      <c r="A30" s="300" t="s">
        <v>518</v>
      </c>
      <c r="B30" s="300" t="s">
        <v>2267</v>
      </c>
      <c r="C30" s="300" t="s">
        <v>2362</v>
      </c>
      <c r="D30" s="300" t="s">
        <v>2409</v>
      </c>
      <c r="E30" s="301">
        <v>-4.8960303E7</v>
      </c>
      <c r="F30" s="301">
        <v>-2.8578976E7</v>
      </c>
      <c r="G30" s="300" t="s">
        <v>2374</v>
      </c>
      <c r="H30" s="300" t="s">
        <v>2375</v>
      </c>
      <c r="I30" s="300" t="s">
        <v>2423</v>
      </c>
      <c r="J30" s="300" t="s">
        <v>2364</v>
      </c>
      <c r="K30" s="300" t="s">
        <v>171</v>
      </c>
      <c r="N30" s="300" t="s">
        <v>2453</v>
      </c>
      <c r="O30" s="300" t="s">
        <v>2367</v>
      </c>
      <c r="P30" s="300" t="s">
        <v>2380</v>
      </c>
      <c r="Q30" s="300">
        <v>2170.0</v>
      </c>
      <c r="R30" s="300">
        <v>45.0</v>
      </c>
      <c r="S30" s="300" t="s">
        <v>2381</v>
      </c>
      <c r="T30" s="300" t="s">
        <v>2382</v>
      </c>
      <c r="U30" s="300">
        <v>0.0</v>
      </c>
      <c r="V30" s="300">
        <v>0.0</v>
      </c>
      <c r="W30" s="300">
        <v>2350.0</v>
      </c>
      <c r="X30" s="300">
        <v>1900.0</v>
      </c>
      <c r="Y30" s="304">
        <v>9.5449973E7</v>
      </c>
      <c r="Z30" s="300">
        <v>2100.0</v>
      </c>
      <c r="AC30" s="302"/>
      <c r="AD30" s="302"/>
      <c r="AE30" s="303" t="s">
        <v>2446</v>
      </c>
      <c r="AF30" s="302"/>
    </row>
    <row r="31">
      <c r="A31" s="300" t="s">
        <v>518</v>
      </c>
      <c r="B31" s="300" t="s">
        <v>2267</v>
      </c>
      <c r="C31" s="300" t="s">
        <v>2362</v>
      </c>
      <c r="D31" s="300" t="s">
        <v>2409</v>
      </c>
      <c r="E31" s="301">
        <v>-4.8960303E7</v>
      </c>
      <c r="F31" s="301">
        <v>-2.8578976E7</v>
      </c>
      <c r="G31" s="300" t="s">
        <v>2374</v>
      </c>
      <c r="H31" s="300" t="s">
        <v>2375</v>
      </c>
      <c r="I31" s="300" t="s">
        <v>2423</v>
      </c>
      <c r="J31" s="300" t="s">
        <v>2364</v>
      </c>
      <c r="K31" s="300" t="s">
        <v>171</v>
      </c>
      <c r="N31" s="300" t="s">
        <v>2454</v>
      </c>
      <c r="O31" s="300" t="s">
        <v>2367</v>
      </c>
      <c r="P31" s="300" t="s">
        <v>2380</v>
      </c>
      <c r="Q31" s="300">
        <v>2180.0</v>
      </c>
      <c r="R31" s="300">
        <v>105.0</v>
      </c>
      <c r="S31" s="300" t="s">
        <v>2381</v>
      </c>
      <c r="T31" s="300" t="s">
        <v>2382</v>
      </c>
      <c r="U31" s="300">
        <v>0.0</v>
      </c>
      <c r="V31" s="300">
        <v>0.0</v>
      </c>
      <c r="W31" s="300">
        <v>2400.0</v>
      </c>
      <c r="X31" s="300">
        <v>1850.0</v>
      </c>
      <c r="Y31" s="304">
        <v>9.5449974E7</v>
      </c>
      <c r="Z31" s="300">
        <v>2100.0</v>
      </c>
      <c r="AC31" s="302"/>
      <c r="AD31" s="302"/>
      <c r="AE31" s="303" t="s">
        <v>2446</v>
      </c>
      <c r="AF31" s="302"/>
    </row>
    <row r="32">
      <c r="A32" s="300" t="s">
        <v>518</v>
      </c>
      <c r="B32" s="300" t="s">
        <v>2267</v>
      </c>
      <c r="C32" s="300" t="s">
        <v>2362</v>
      </c>
      <c r="D32" s="300" t="s">
        <v>2409</v>
      </c>
      <c r="E32" s="301">
        <v>-4.8960303E7</v>
      </c>
      <c r="F32" s="301">
        <v>-2.8578976E7</v>
      </c>
      <c r="G32" s="300" t="s">
        <v>2374</v>
      </c>
      <c r="H32" s="300" t="s">
        <v>2375</v>
      </c>
      <c r="I32" s="300" t="s">
        <v>2423</v>
      </c>
      <c r="J32" s="300" t="s">
        <v>2364</v>
      </c>
      <c r="K32" s="300" t="s">
        <v>171</v>
      </c>
      <c r="N32" s="300" t="s">
        <v>2455</v>
      </c>
      <c r="O32" s="300" t="s">
        <v>2367</v>
      </c>
      <c r="P32" s="300" t="s">
        <v>2380</v>
      </c>
      <c r="Q32" s="300">
        <v>2210.0</v>
      </c>
      <c r="R32" s="300">
        <v>60.0</v>
      </c>
      <c r="S32" s="300" t="s">
        <v>2381</v>
      </c>
      <c r="T32" s="300" t="s">
        <v>2382</v>
      </c>
      <c r="U32" s="300">
        <v>0.0</v>
      </c>
      <c r="V32" s="300">
        <v>0.0</v>
      </c>
      <c r="W32" s="300">
        <v>2350.0</v>
      </c>
      <c r="X32" s="300">
        <v>2000.0</v>
      </c>
      <c r="Y32" s="304">
        <v>9.5449974E7</v>
      </c>
      <c r="Z32" s="300">
        <v>2150.0</v>
      </c>
      <c r="AC32" s="302"/>
      <c r="AD32" s="302"/>
      <c r="AE32" s="303" t="s">
        <v>2446</v>
      </c>
      <c r="AF32" s="302"/>
    </row>
    <row r="33">
      <c r="A33" s="300" t="s">
        <v>518</v>
      </c>
      <c r="B33" s="300" t="s">
        <v>2267</v>
      </c>
      <c r="C33" s="300" t="s">
        <v>2362</v>
      </c>
      <c r="D33" s="300" t="s">
        <v>2409</v>
      </c>
      <c r="E33" s="301">
        <v>-4.8960303E7</v>
      </c>
      <c r="F33" s="301">
        <v>-2.8578976E7</v>
      </c>
      <c r="G33" s="300" t="s">
        <v>2374</v>
      </c>
      <c r="H33" s="300" t="s">
        <v>2375</v>
      </c>
      <c r="I33" s="300" t="s">
        <v>2423</v>
      </c>
      <c r="J33" s="300" t="s">
        <v>2364</v>
      </c>
      <c r="K33" s="300" t="s">
        <v>171</v>
      </c>
      <c r="N33" s="300" t="s">
        <v>2456</v>
      </c>
      <c r="O33" s="300" t="s">
        <v>2367</v>
      </c>
      <c r="P33" s="300" t="s">
        <v>2380</v>
      </c>
      <c r="Q33" s="300">
        <v>2240.0</v>
      </c>
      <c r="R33" s="300">
        <v>170.0</v>
      </c>
      <c r="S33" s="300" t="s">
        <v>2381</v>
      </c>
      <c r="T33" s="300" t="s">
        <v>2382</v>
      </c>
      <c r="U33" s="300">
        <v>0.0</v>
      </c>
      <c r="V33" s="300">
        <v>0.0</v>
      </c>
      <c r="W33" s="300">
        <v>2750.0</v>
      </c>
      <c r="X33" s="300">
        <v>1800.0</v>
      </c>
      <c r="Y33" s="304">
        <v>9.5449974E7</v>
      </c>
      <c r="Z33" s="300">
        <v>2200.0</v>
      </c>
      <c r="AC33" s="302"/>
      <c r="AD33" s="302"/>
      <c r="AE33" s="303" t="s">
        <v>2446</v>
      </c>
      <c r="AF33" s="302"/>
    </row>
    <row r="34">
      <c r="A34" s="300" t="s">
        <v>518</v>
      </c>
      <c r="B34" s="300" t="s">
        <v>2267</v>
      </c>
      <c r="C34" s="300" t="s">
        <v>2362</v>
      </c>
      <c r="D34" s="300" t="s">
        <v>2409</v>
      </c>
      <c r="E34" s="301">
        <v>-4.8960303E7</v>
      </c>
      <c r="F34" s="301">
        <v>-2.8578976E7</v>
      </c>
      <c r="G34" s="300" t="s">
        <v>2374</v>
      </c>
      <c r="H34" s="300" t="s">
        <v>2375</v>
      </c>
      <c r="I34" s="300" t="s">
        <v>2423</v>
      </c>
      <c r="J34" s="300" t="s">
        <v>2364</v>
      </c>
      <c r="K34" s="300" t="s">
        <v>171</v>
      </c>
      <c r="N34" s="300" t="s">
        <v>2457</v>
      </c>
      <c r="O34" s="300" t="s">
        <v>2367</v>
      </c>
      <c r="P34" s="300" t="s">
        <v>2380</v>
      </c>
      <c r="Q34" s="300">
        <v>2270.0</v>
      </c>
      <c r="R34" s="300">
        <v>75.0</v>
      </c>
      <c r="S34" s="300" t="s">
        <v>2381</v>
      </c>
      <c r="T34" s="300" t="s">
        <v>2382</v>
      </c>
      <c r="U34" s="300">
        <v>0.0</v>
      </c>
      <c r="V34" s="300">
        <v>0.0</v>
      </c>
      <c r="W34" s="300">
        <v>2400.0</v>
      </c>
      <c r="X34" s="300">
        <v>2000.0</v>
      </c>
      <c r="Y34" s="304">
        <v>9.5449974E7</v>
      </c>
      <c r="Z34" s="300">
        <v>2200.0</v>
      </c>
      <c r="AC34" s="302"/>
      <c r="AD34" s="302"/>
      <c r="AE34" s="303" t="s">
        <v>2446</v>
      </c>
      <c r="AF34" s="302"/>
    </row>
    <row r="35">
      <c r="A35" s="300" t="s">
        <v>518</v>
      </c>
      <c r="B35" s="300" t="s">
        <v>2267</v>
      </c>
      <c r="C35" s="300" t="s">
        <v>2362</v>
      </c>
      <c r="D35" s="300" t="s">
        <v>2409</v>
      </c>
      <c r="E35" s="301">
        <v>-4.8960303E7</v>
      </c>
      <c r="F35" s="301">
        <v>-2.8578976E7</v>
      </c>
      <c r="G35" s="300" t="s">
        <v>2374</v>
      </c>
      <c r="H35" s="300" t="s">
        <v>2375</v>
      </c>
      <c r="I35" s="300" t="s">
        <v>2423</v>
      </c>
      <c r="J35" s="300" t="s">
        <v>2364</v>
      </c>
      <c r="K35" s="300" t="s">
        <v>171</v>
      </c>
      <c r="N35" s="300" t="s">
        <v>2458</v>
      </c>
      <c r="O35" s="300" t="s">
        <v>2367</v>
      </c>
      <c r="P35" s="300" t="s">
        <v>2380</v>
      </c>
      <c r="Q35" s="300">
        <v>2280.0</v>
      </c>
      <c r="R35" s="300">
        <v>80.0</v>
      </c>
      <c r="S35" s="300" t="s">
        <v>2381</v>
      </c>
      <c r="T35" s="300" t="s">
        <v>2382</v>
      </c>
      <c r="U35" s="300">
        <v>0.0</v>
      </c>
      <c r="V35" s="300">
        <v>0.0</v>
      </c>
      <c r="W35" s="300">
        <v>2450.0</v>
      </c>
      <c r="X35" s="300">
        <v>2000.0</v>
      </c>
      <c r="Y35" s="304">
        <v>9.5449974E7</v>
      </c>
      <c r="Z35" s="300">
        <v>2250.0</v>
      </c>
      <c r="AC35" s="302"/>
      <c r="AD35" s="302"/>
      <c r="AE35" s="303" t="s">
        <v>2446</v>
      </c>
      <c r="AF35" s="302"/>
    </row>
    <row r="36">
      <c r="A36" s="300" t="s">
        <v>518</v>
      </c>
      <c r="B36" s="300" t="s">
        <v>2267</v>
      </c>
      <c r="C36" s="300" t="s">
        <v>2362</v>
      </c>
      <c r="D36" s="300" t="s">
        <v>2409</v>
      </c>
      <c r="E36" s="301">
        <v>-4.8960303E7</v>
      </c>
      <c r="F36" s="301">
        <v>-2.8578976E7</v>
      </c>
      <c r="G36" s="300" t="s">
        <v>2374</v>
      </c>
      <c r="H36" s="300" t="s">
        <v>2375</v>
      </c>
      <c r="I36" s="300" t="s">
        <v>2423</v>
      </c>
      <c r="J36" s="300" t="s">
        <v>2364</v>
      </c>
      <c r="K36" s="300" t="s">
        <v>171</v>
      </c>
      <c r="N36" s="300" t="s">
        <v>2459</v>
      </c>
      <c r="O36" s="300" t="s">
        <v>2367</v>
      </c>
      <c r="P36" s="300" t="s">
        <v>2380</v>
      </c>
      <c r="Q36" s="300">
        <v>2285.0</v>
      </c>
      <c r="R36" s="300">
        <v>45.0</v>
      </c>
      <c r="S36" s="300" t="s">
        <v>2381</v>
      </c>
      <c r="T36" s="300" t="s">
        <v>2382</v>
      </c>
      <c r="U36" s="300">
        <v>0.0</v>
      </c>
      <c r="V36" s="300">
        <v>0.0</v>
      </c>
      <c r="W36" s="300">
        <v>2350.0</v>
      </c>
      <c r="X36" s="300">
        <v>2100.0</v>
      </c>
      <c r="Y36" s="304">
        <v>9.5449974E7</v>
      </c>
      <c r="Z36" s="300">
        <v>2250.0</v>
      </c>
      <c r="AC36" s="302"/>
      <c r="AD36" s="302"/>
      <c r="AE36" s="303" t="s">
        <v>2446</v>
      </c>
      <c r="AF36" s="302"/>
    </row>
    <row r="37">
      <c r="A37" s="300" t="s">
        <v>518</v>
      </c>
      <c r="B37" s="300" t="s">
        <v>2267</v>
      </c>
      <c r="C37" s="300" t="s">
        <v>2362</v>
      </c>
      <c r="D37" s="300" t="s">
        <v>2409</v>
      </c>
      <c r="E37" s="301">
        <v>-4.8960303E7</v>
      </c>
      <c r="F37" s="301">
        <v>-2.8578976E7</v>
      </c>
      <c r="G37" s="300" t="s">
        <v>2374</v>
      </c>
      <c r="H37" s="300" t="s">
        <v>2375</v>
      </c>
      <c r="I37" s="300" t="s">
        <v>2423</v>
      </c>
      <c r="J37" s="300" t="s">
        <v>2364</v>
      </c>
      <c r="K37" s="300" t="s">
        <v>171</v>
      </c>
      <c r="N37" s="300" t="s">
        <v>2460</v>
      </c>
      <c r="O37" s="300" t="s">
        <v>2367</v>
      </c>
      <c r="P37" s="300" t="s">
        <v>2380</v>
      </c>
      <c r="Q37" s="300">
        <v>2295.0</v>
      </c>
      <c r="R37" s="300">
        <v>90.0</v>
      </c>
      <c r="S37" s="300" t="s">
        <v>2381</v>
      </c>
      <c r="T37" s="300" t="s">
        <v>2382</v>
      </c>
      <c r="U37" s="300">
        <v>0.0</v>
      </c>
      <c r="V37" s="300">
        <v>0.0</v>
      </c>
      <c r="W37" s="300">
        <v>2700.0</v>
      </c>
      <c r="X37" s="300">
        <v>2000.0</v>
      </c>
      <c r="Y37" s="304">
        <v>9.5449973E7</v>
      </c>
      <c r="Z37" s="300">
        <v>2250.0</v>
      </c>
      <c r="AC37" s="302"/>
      <c r="AD37" s="302"/>
      <c r="AE37" s="303" t="s">
        <v>2446</v>
      </c>
      <c r="AF37" s="302"/>
    </row>
    <row r="38">
      <c r="A38" s="300" t="s">
        <v>518</v>
      </c>
      <c r="B38" s="300" t="s">
        <v>2267</v>
      </c>
      <c r="C38" s="300" t="s">
        <v>2362</v>
      </c>
      <c r="D38" s="300" t="s">
        <v>2409</v>
      </c>
      <c r="E38" s="301">
        <v>-4.8960303E7</v>
      </c>
      <c r="F38" s="301">
        <v>-2.8578976E7</v>
      </c>
      <c r="G38" s="300" t="s">
        <v>2374</v>
      </c>
      <c r="H38" s="300" t="s">
        <v>2375</v>
      </c>
      <c r="I38" s="300" t="s">
        <v>2423</v>
      </c>
      <c r="J38" s="300" t="s">
        <v>2364</v>
      </c>
      <c r="K38" s="300" t="s">
        <v>171</v>
      </c>
      <c r="N38" s="300" t="s">
        <v>2461</v>
      </c>
      <c r="O38" s="300" t="s">
        <v>2367</v>
      </c>
      <c r="P38" s="300" t="s">
        <v>2380</v>
      </c>
      <c r="Q38" s="300">
        <v>2310.0</v>
      </c>
      <c r="R38" s="300">
        <v>70.0</v>
      </c>
      <c r="S38" s="300" t="s">
        <v>2381</v>
      </c>
      <c r="T38" s="300" t="s">
        <v>2382</v>
      </c>
      <c r="U38" s="300">
        <v>0.0</v>
      </c>
      <c r="V38" s="300">
        <v>0.0</v>
      </c>
      <c r="W38" s="300">
        <v>2500.0</v>
      </c>
      <c r="X38" s="300">
        <v>2050.0</v>
      </c>
      <c r="Y38" s="304">
        <v>9.5449974E7</v>
      </c>
      <c r="Z38" s="300">
        <v>2250.0</v>
      </c>
      <c r="AC38" s="302"/>
      <c r="AD38" s="302"/>
      <c r="AE38" s="303" t="s">
        <v>2448</v>
      </c>
      <c r="AF38" s="302"/>
    </row>
    <row r="39">
      <c r="A39" s="300" t="s">
        <v>518</v>
      </c>
      <c r="B39" s="300" t="s">
        <v>2267</v>
      </c>
      <c r="C39" s="300" t="s">
        <v>2362</v>
      </c>
      <c r="D39" s="300" t="s">
        <v>2409</v>
      </c>
      <c r="E39" s="301">
        <v>-4.8960303E7</v>
      </c>
      <c r="F39" s="301">
        <v>-2.8578976E7</v>
      </c>
      <c r="G39" s="300" t="s">
        <v>2374</v>
      </c>
      <c r="H39" s="300" t="s">
        <v>2375</v>
      </c>
      <c r="I39" s="300" t="s">
        <v>2423</v>
      </c>
      <c r="J39" s="300" t="s">
        <v>2364</v>
      </c>
      <c r="K39" s="300" t="s">
        <v>171</v>
      </c>
      <c r="N39" s="300" t="s">
        <v>2462</v>
      </c>
      <c r="O39" s="300" t="s">
        <v>2367</v>
      </c>
      <c r="P39" s="300" t="s">
        <v>2463</v>
      </c>
      <c r="Q39" s="300">
        <v>2320.0</v>
      </c>
      <c r="R39" s="300">
        <v>50.0</v>
      </c>
      <c r="S39" s="300" t="s">
        <v>2381</v>
      </c>
      <c r="T39" s="300" t="s">
        <v>2382</v>
      </c>
      <c r="U39" s="300">
        <v>0.0</v>
      </c>
      <c r="V39" s="300">
        <v>0.0</v>
      </c>
      <c r="W39" s="300">
        <v>2450.0</v>
      </c>
      <c r="X39" s="300">
        <v>2100.0</v>
      </c>
      <c r="Y39" s="304">
        <v>9.5449974E7</v>
      </c>
      <c r="Z39" s="300">
        <v>2250.0</v>
      </c>
      <c r="AC39" s="302"/>
      <c r="AD39" s="302"/>
      <c r="AE39" s="303" t="s">
        <v>2446</v>
      </c>
      <c r="AF39" s="302"/>
    </row>
    <row r="40">
      <c r="A40" s="300" t="s">
        <v>518</v>
      </c>
      <c r="B40" s="300" t="s">
        <v>2267</v>
      </c>
      <c r="C40" s="300" t="s">
        <v>2362</v>
      </c>
      <c r="D40" s="300" t="s">
        <v>2409</v>
      </c>
      <c r="E40" s="301">
        <v>-4.8960303E7</v>
      </c>
      <c r="F40" s="301">
        <v>-2.8578976E7</v>
      </c>
      <c r="G40" s="300" t="s">
        <v>2374</v>
      </c>
      <c r="H40" s="300" t="s">
        <v>2375</v>
      </c>
      <c r="I40" s="300" t="s">
        <v>2423</v>
      </c>
      <c r="J40" s="300" t="s">
        <v>2364</v>
      </c>
      <c r="K40" s="300" t="s">
        <v>171</v>
      </c>
      <c r="N40" s="300" t="s">
        <v>2464</v>
      </c>
      <c r="O40" s="300" t="s">
        <v>2367</v>
      </c>
      <c r="P40" s="300" t="s">
        <v>2463</v>
      </c>
      <c r="Q40" s="300">
        <v>2340.0</v>
      </c>
      <c r="R40" s="300">
        <v>50.0</v>
      </c>
      <c r="S40" s="300" t="s">
        <v>2381</v>
      </c>
      <c r="T40" s="300" t="s">
        <v>2382</v>
      </c>
      <c r="U40" s="300">
        <v>0.0</v>
      </c>
      <c r="V40" s="300">
        <v>0.0</v>
      </c>
      <c r="W40" s="300">
        <v>2500.0</v>
      </c>
      <c r="X40" s="300">
        <v>2100.0</v>
      </c>
      <c r="Y40" s="304">
        <v>9.5449974E7</v>
      </c>
      <c r="Z40" s="300">
        <v>2250.0</v>
      </c>
      <c r="AC40" s="302"/>
      <c r="AD40" s="302"/>
      <c r="AE40" s="303" t="s">
        <v>2446</v>
      </c>
      <c r="AF40" s="302"/>
    </row>
    <row r="41">
      <c r="A41" s="300" t="s">
        <v>518</v>
      </c>
      <c r="B41" s="300" t="s">
        <v>2267</v>
      </c>
      <c r="C41" s="300" t="s">
        <v>2362</v>
      </c>
      <c r="D41" s="300" t="s">
        <v>2409</v>
      </c>
      <c r="E41" s="301">
        <v>-4.8960303E7</v>
      </c>
      <c r="F41" s="301">
        <v>-2.8578976E7</v>
      </c>
      <c r="G41" s="300" t="s">
        <v>2374</v>
      </c>
      <c r="H41" s="300" t="s">
        <v>2375</v>
      </c>
      <c r="I41" s="300" t="s">
        <v>2423</v>
      </c>
      <c r="J41" s="300" t="s">
        <v>2364</v>
      </c>
      <c r="K41" s="300" t="s">
        <v>171</v>
      </c>
      <c r="N41" s="300" t="s">
        <v>2465</v>
      </c>
      <c r="O41" s="300" t="s">
        <v>2367</v>
      </c>
      <c r="P41" s="300" t="s">
        <v>2380</v>
      </c>
      <c r="Q41" s="300">
        <v>2345.0</v>
      </c>
      <c r="R41" s="300">
        <v>105.0</v>
      </c>
      <c r="S41" s="300" t="s">
        <v>2381</v>
      </c>
      <c r="T41" s="300" t="s">
        <v>2382</v>
      </c>
      <c r="U41" s="300">
        <v>0.0</v>
      </c>
      <c r="V41" s="300">
        <v>0.0</v>
      </c>
      <c r="W41" s="300">
        <v>2750.0</v>
      </c>
      <c r="X41" s="300">
        <v>2050.0</v>
      </c>
      <c r="Y41" s="304">
        <v>9.5449974E7</v>
      </c>
      <c r="Z41" s="300">
        <v>2300.0</v>
      </c>
      <c r="AC41" s="302"/>
      <c r="AD41" s="302"/>
      <c r="AE41" s="303" t="s">
        <v>2446</v>
      </c>
      <c r="AF41" s="302"/>
    </row>
    <row r="42">
      <c r="A42" s="300" t="s">
        <v>518</v>
      </c>
      <c r="B42" s="300" t="s">
        <v>2267</v>
      </c>
      <c r="C42" s="300" t="s">
        <v>2362</v>
      </c>
      <c r="D42" s="300" t="s">
        <v>2409</v>
      </c>
      <c r="E42" s="301">
        <v>-4.8960303E7</v>
      </c>
      <c r="F42" s="301">
        <v>-2.8578976E7</v>
      </c>
      <c r="G42" s="300" t="s">
        <v>2374</v>
      </c>
      <c r="H42" s="300" t="s">
        <v>2375</v>
      </c>
      <c r="I42" s="300" t="s">
        <v>2423</v>
      </c>
      <c r="J42" s="300" t="s">
        <v>2364</v>
      </c>
      <c r="K42" s="300" t="s">
        <v>171</v>
      </c>
      <c r="N42" s="300" t="s">
        <v>2466</v>
      </c>
      <c r="O42" s="300" t="s">
        <v>2367</v>
      </c>
      <c r="P42" s="300" t="s">
        <v>2380</v>
      </c>
      <c r="Q42" s="300">
        <v>2470.0</v>
      </c>
      <c r="R42" s="300">
        <v>55.0</v>
      </c>
      <c r="S42" s="300" t="s">
        <v>2381</v>
      </c>
      <c r="T42" s="300" t="s">
        <v>2382</v>
      </c>
      <c r="U42" s="300">
        <v>0.0</v>
      </c>
      <c r="V42" s="300">
        <v>0.0</v>
      </c>
      <c r="W42" s="300">
        <v>2750.0</v>
      </c>
      <c r="X42" s="300">
        <v>2300.0</v>
      </c>
      <c r="Y42" s="304">
        <v>9.5449974E7</v>
      </c>
      <c r="Z42" s="300">
        <v>2500.0</v>
      </c>
      <c r="AC42" s="302"/>
      <c r="AD42" s="302"/>
      <c r="AE42" s="303" t="s">
        <v>2446</v>
      </c>
      <c r="AF42" s="302"/>
    </row>
    <row r="43">
      <c r="A43" s="300" t="s">
        <v>518</v>
      </c>
      <c r="B43" s="300" t="s">
        <v>2267</v>
      </c>
      <c r="C43" s="300" t="s">
        <v>2362</v>
      </c>
      <c r="D43" s="300" t="s">
        <v>2409</v>
      </c>
      <c r="E43" s="301">
        <v>-4.8960303E7</v>
      </c>
      <c r="F43" s="301">
        <v>-2.8578976E7</v>
      </c>
      <c r="G43" s="300" t="s">
        <v>2374</v>
      </c>
      <c r="H43" s="300" t="s">
        <v>2375</v>
      </c>
      <c r="I43" s="300" t="s">
        <v>2423</v>
      </c>
      <c r="J43" s="300" t="s">
        <v>2364</v>
      </c>
      <c r="K43" s="300" t="s">
        <v>171</v>
      </c>
      <c r="N43" s="300" t="s">
        <v>2467</v>
      </c>
      <c r="O43" s="300" t="s">
        <v>2367</v>
      </c>
      <c r="P43" s="300" t="s">
        <v>2380</v>
      </c>
      <c r="Q43" s="300">
        <v>2500.0</v>
      </c>
      <c r="R43" s="300">
        <v>155.0</v>
      </c>
      <c r="S43" s="300" t="s">
        <v>2381</v>
      </c>
      <c r="T43" s="300" t="s">
        <v>2382</v>
      </c>
      <c r="U43" s="300">
        <v>0.0</v>
      </c>
      <c r="V43" s="300">
        <v>0.0</v>
      </c>
      <c r="W43" s="300">
        <v>2900.0</v>
      </c>
      <c r="X43" s="300">
        <v>2100.0</v>
      </c>
      <c r="Y43" s="304">
        <v>9.5449974E7</v>
      </c>
      <c r="Z43" s="300">
        <v>2500.0</v>
      </c>
      <c r="AC43" s="302"/>
      <c r="AD43" s="302"/>
      <c r="AE43" s="303" t="s">
        <v>2446</v>
      </c>
      <c r="AF43" s="302"/>
    </row>
    <row r="44">
      <c r="A44" s="300" t="s">
        <v>518</v>
      </c>
      <c r="B44" s="300" t="s">
        <v>2267</v>
      </c>
      <c r="C44" s="300" t="s">
        <v>2362</v>
      </c>
      <c r="D44" s="300" t="s">
        <v>2409</v>
      </c>
      <c r="E44" s="301">
        <v>-4.8960303E7</v>
      </c>
      <c r="F44" s="301">
        <v>-2.8578976E7</v>
      </c>
      <c r="G44" s="300" t="s">
        <v>2374</v>
      </c>
      <c r="H44" s="300" t="s">
        <v>2375</v>
      </c>
      <c r="I44" s="300" t="s">
        <v>2423</v>
      </c>
      <c r="J44" s="300" t="s">
        <v>2364</v>
      </c>
      <c r="K44" s="300" t="s">
        <v>171</v>
      </c>
      <c r="N44" s="300" t="s">
        <v>2468</v>
      </c>
      <c r="O44" s="300" t="s">
        <v>2367</v>
      </c>
      <c r="P44" s="300" t="s">
        <v>2380</v>
      </c>
      <c r="Q44" s="300">
        <v>2655.0</v>
      </c>
      <c r="R44" s="300">
        <v>105.0</v>
      </c>
      <c r="S44" s="300" t="s">
        <v>2381</v>
      </c>
      <c r="T44" s="300" t="s">
        <v>2382</v>
      </c>
      <c r="U44" s="300">
        <v>0.0</v>
      </c>
      <c r="V44" s="300">
        <v>0.0</v>
      </c>
      <c r="W44" s="300">
        <v>2950.0</v>
      </c>
      <c r="X44" s="300">
        <v>2350.0</v>
      </c>
      <c r="Y44" s="304">
        <v>9.5449974E7</v>
      </c>
      <c r="Z44" s="300">
        <v>2700.0</v>
      </c>
      <c r="AC44" s="302"/>
      <c r="AD44" s="302"/>
      <c r="AE44" s="303" t="s">
        <v>2446</v>
      </c>
      <c r="AF44" s="302"/>
    </row>
    <row r="45">
      <c r="A45" s="300" t="s">
        <v>518</v>
      </c>
      <c r="B45" s="300" t="s">
        <v>2267</v>
      </c>
      <c r="C45" s="300" t="s">
        <v>2362</v>
      </c>
      <c r="D45" s="300" t="s">
        <v>2409</v>
      </c>
      <c r="E45" s="301">
        <v>-4.8960303E7</v>
      </c>
      <c r="F45" s="301">
        <v>-2.8578976E7</v>
      </c>
      <c r="G45" s="300" t="s">
        <v>2374</v>
      </c>
      <c r="H45" s="300" t="s">
        <v>2375</v>
      </c>
      <c r="I45" s="300" t="s">
        <v>2423</v>
      </c>
      <c r="J45" s="300" t="s">
        <v>2364</v>
      </c>
      <c r="K45" s="300" t="s">
        <v>171</v>
      </c>
      <c r="N45" s="300" t="s">
        <v>2469</v>
      </c>
      <c r="O45" s="300" t="s">
        <v>2367</v>
      </c>
      <c r="P45" s="300" t="s">
        <v>2380</v>
      </c>
      <c r="Q45" s="300">
        <v>2880.0</v>
      </c>
      <c r="R45" s="300">
        <v>75.0</v>
      </c>
      <c r="S45" s="300" t="s">
        <v>2381</v>
      </c>
      <c r="T45" s="300" t="s">
        <v>2382</v>
      </c>
      <c r="U45" s="300">
        <v>0.0</v>
      </c>
      <c r="V45" s="300">
        <v>0.0</v>
      </c>
      <c r="W45" s="300">
        <v>3200.0</v>
      </c>
      <c r="X45" s="300">
        <v>2750.0</v>
      </c>
      <c r="Y45" s="304">
        <v>9.5449974E7</v>
      </c>
      <c r="Z45" s="300">
        <v>2950.0</v>
      </c>
      <c r="AC45" s="302"/>
      <c r="AD45" s="302"/>
      <c r="AE45" s="303" t="s">
        <v>2446</v>
      </c>
      <c r="AF45" s="302"/>
    </row>
    <row r="46">
      <c r="A46" s="300" t="s">
        <v>518</v>
      </c>
      <c r="B46" s="300" t="s">
        <v>2267</v>
      </c>
      <c r="C46" s="300" t="s">
        <v>2362</v>
      </c>
      <c r="D46" s="300" t="s">
        <v>2409</v>
      </c>
      <c r="E46" s="301">
        <v>-4.8960303E7</v>
      </c>
      <c r="F46" s="301">
        <v>-2.8578976E7</v>
      </c>
      <c r="G46" s="300" t="s">
        <v>2374</v>
      </c>
      <c r="H46" s="300" t="s">
        <v>2375</v>
      </c>
      <c r="I46" s="300" t="s">
        <v>2423</v>
      </c>
      <c r="J46" s="300" t="s">
        <v>2364</v>
      </c>
      <c r="K46" s="300" t="s">
        <v>171</v>
      </c>
      <c r="N46" s="300" t="s">
        <v>2470</v>
      </c>
      <c r="O46" s="300" t="s">
        <v>2367</v>
      </c>
      <c r="P46" s="300" t="s">
        <v>2368</v>
      </c>
      <c r="Q46" s="300">
        <v>2070.0</v>
      </c>
      <c r="R46" s="300">
        <v>60.0</v>
      </c>
      <c r="S46" s="300" t="s">
        <v>2369</v>
      </c>
      <c r="T46" s="300" t="s">
        <v>2370</v>
      </c>
      <c r="U46" s="300">
        <v>-126.0</v>
      </c>
      <c r="V46" s="300">
        <v>29.0</v>
      </c>
      <c r="W46" s="300">
        <v>1850.0</v>
      </c>
      <c r="X46" s="300">
        <v>1400.0</v>
      </c>
      <c r="Y46" s="304">
        <v>9.5449974E7</v>
      </c>
      <c r="Z46" s="300">
        <v>1600.0</v>
      </c>
      <c r="AC46" s="302"/>
      <c r="AD46" s="302"/>
      <c r="AE46" s="303" t="s">
        <v>2448</v>
      </c>
      <c r="AF46" s="302"/>
    </row>
    <row r="47">
      <c r="A47" s="300" t="s">
        <v>518</v>
      </c>
      <c r="B47" s="300" t="s">
        <v>2267</v>
      </c>
      <c r="C47" s="300" t="s">
        <v>2362</v>
      </c>
      <c r="D47" s="300" t="s">
        <v>2409</v>
      </c>
      <c r="E47" s="301">
        <v>-4.8960303E7</v>
      </c>
      <c r="F47" s="301">
        <v>-2.8578976E7</v>
      </c>
      <c r="G47" s="300" t="s">
        <v>2374</v>
      </c>
      <c r="H47" s="300" t="s">
        <v>2375</v>
      </c>
      <c r="I47" s="300" t="s">
        <v>2423</v>
      </c>
      <c r="J47" s="300" t="s">
        <v>2364</v>
      </c>
      <c r="K47" s="300" t="s">
        <v>171</v>
      </c>
      <c r="N47" s="300" t="s">
        <v>2471</v>
      </c>
      <c r="O47" s="300" t="s">
        <v>2367</v>
      </c>
      <c r="P47" s="300" t="s">
        <v>2368</v>
      </c>
      <c r="Q47" s="300">
        <v>2335.0</v>
      </c>
      <c r="R47" s="300">
        <v>35.0</v>
      </c>
      <c r="S47" s="300" t="s">
        <v>2369</v>
      </c>
      <c r="T47" s="300" t="s">
        <v>2370</v>
      </c>
      <c r="U47" s="300">
        <v>-126.0</v>
      </c>
      <c r="V47" s="300">
        <v>29.0</v>
      </c>
      <c r="W47" s="300">
        <v>2150.0</v>
      </c>
      <c r="X47" s="300">
        <v>1700.0</v>
      </c>
      <c r="Y47" s="304">
        <v>9.5449974E7</v>
      </c>
      <c r="Z47" s="300">
        <v>1950.0</v>
      </c>
      <c r="AC47" s="302"/>
      <c r="AD47" s="302"/>
      <c r="AE47" s="303" t="s">
        <v>2446</v>
      </c>
      <c r="AF47" s="302"/>
    </row>
    <row r="48">
      <c r="A48" s="300" t="s">
        <v>518</v>
      </c>
      <c r="B48" s="300" t="s">
        <v>2267</v>
      </c>
      <c r="C48" s="300" t="s">
        <v>2362</v>
      </c>
      <c r="D48" s="300" t="s">
        <v>2409</v>
      </c>
      <c r="E48" s="301">
        <v>-4.8960303E7</v>
      </c>
      <c r="F48" s="301">
        <v>-2.8578976E7</v>
      </c>
      <c r="G48" s="300" t="s">
        <v>2374</v>
      </c>
      <c r="H48" s="300" t="s">
        <v>2375</v>
      </c>
      <c r="I48" s="300" t="s">
        <v>2423</v>
      </c>
      <c r="J48" s="300" t="s">
        <v>2364</v>
      </c>
      <c r="K48" s="300" t="s">
        <v>171</v>
      </c>
      <c r="N48" s="300" t="s">
        <v>2472</v>
      </c>
      <c r="O48" s="300" t="s">
        <v>2367</v>
      </c>
      <c r="P48" s="300" t="s">
        <v>2368</v>
      </c>
      <c r="Q48" s="300">
        <v>2365.0</v>
      </c>
      <c r="R48" s="300">
        <v>45.0</v>
      </c>
      <c r="S48" s="300" t="s">
        <v>2369</v>
      </c>
      <c r="T48" s="300" t="s">
        <v>2370</v>
      </c>
      <c r="U48" s="300">
        <v>-126.0</v>
      </c>
      <c r="V48" s="300">
        <v>29.0</v>
      </c>
      <c r="W48" s="300">
        <v>2200.0</v>
      </c>
      <c r="X48" s="300">
        <v>1750.0</v>
      </c>
      <c r="Y48" s="304">
        <v>9.5449974E7</v>
      </c>
      <c r="Z48" s="300">
        <v>1950.0</v>
      </c>
      <c r="AC48" s="302"/>
      <c r="AD48" s="302"/>
      <c r="AE48" s="303" t="s">
        <v>2446</v>
      </c>
      <c r="AF48" s="302"/>
    </row>
    <row r="49">
      <c r="A49" s="300" t="s">
        <v>518</v>
      </c>
      <c r="B49" s="300" t="s">
        <v>2267</v>
      </c>
      <c r="C49" s="300" t="s">
        <v>2362</v>
      </c>
      <c r="D49" s="300" t="s">
        <v>2409</v>
      </c>
      <c r="E49" s="301">
        <v>-4.8960303E7</v>
      </c>
      <c r="F49" s="301">
        <v>-2.8578976E7</v>
      </c>
      <c r="G49" s="300" t="s">
        <v>2374</v>
      </c>
      <c r="H49" s="300" t="s">
        <v>2375</v>
      </c>
      <c r="I49" s="300" t="s">
        <v>2423</v>
      </c>
      <c r="J49" s="300" t="s">
        <v>2364</v>
      </c>
      <c r="K49" s="300" t="s">
        <v>171</v>
      </c>
      <c r="N49" s="300" t="s">
        <v>2473</v>
      </c>
      <c r="O49" s="300" t="s">
        <v>2367</v>
      </c>
      <c r="P49" s="300" t="s">
        <v>2368</v>
      </c>
      <c r="Q49" s="300">
        <v>2370.0</v>
      </c>
      <c r="R49" s="300">
        <v>35.0</v>
      </c>
      <c r="S49" s="300" t="s">
        <v>2369</v>
      </c>
      <c r="T49" s="300" t="s">
        <v>2370</v>
      </c>
      <c r="U49" s="300">
        <v>-126.0</v>
      </c>
      <c r="V49" s="300">
        <v>29.0</v>
      </c>
      <c r="W49" s="300">
        <v>2200.0</v>
      </c>
      <c r="X49" s="300">
        <v>1750.0</v>
      </c>
      <c r="Y49" s="304">
        <v>9.5449974E7</v>
      </c>
      <c r="Z49" s="300">
        <v>1950.0</v>
      </c>
      <c r="AC49" s="302"/>
      <c r="AD49" s="302"/>
      <c r="AE49" s="303" t="s">
        <v>2446</v>
      </c>
      <c r="AF49" s="302"/>
    </row>
    <row r="50">
      <c r="A50" s="300" t="s">
        <v>518</v>
      </c>
      <c r="B50" s="300" t="s">
        <v>2267</v>
      </c>
      <c r="C50" s="300" t="s">
        <v>2362</v>
      </c>
      <c r="D50" s="300" t="s">
        <v>2409</v>
      </c>
      <c r="E50" s="301">
        <v>-4.8960303E7</v>
      </c>
      <c r="F50" s="301">
        <v>-2.8578976E7</v>
      </c>
      <c r="G50" s="300" t="s">
        <v>2374</v>
      </c>
      <c r="H50" s="300" t="s">
        <v>2375</v>
      </c>
      <c r="I50" s="300" t="s">
        <v>2423</v>
      </c>
      <c r="J50" s="300" t="s">
        <v>2364</v>
      </c>
      <c r="K50" s="300" t="s">
        <v>171</v>
      </c>
      <c r="N50" s="300" t="s">
        <v>2474</v>
      </c>
      <c r="O50" s="300" t="s">
        <v>2367</v>
      </c>
      <c r="P50" s="300" t="s">
        <v>2368</v>
      </c>
      <c r="Q50" s="300">
        <v>2490.0</v>
      </c>
      <c r="R50" s="300">
        <v>35.0</v>
      </c>
      <c r="S50" s="300" t="s">
        <v>2369</v>
      </c>
      <c r="T50" s="300" t="s">
        <v>2370</v>
      </c>
      <c r="U50" s="300">
        <v>-126.0</v>
      </c>
      <c r="V50" s="300">
        <v>29.0</v>
      </c>
      <c r="W50" s="300">
        <v>2350.0</v>
      </c>
      <c r="X50" s="300">
        <v>1950.0</v>
      </c>
      <c r="Y50" s="304">
        <v>9.5449974E7</v>
      </c>
      <c r="Z50" s="300">
        <v>2150.0</v>
      </c>
      <c r="AC50" s="302"/>
      <c r="AD50" s="302"/>
      <c r="AE50" s="303" t="s">
        <v>2446</v>
      </c>
      <c r="AF50" s="302"/>
    </row>
    <row r="51">
      <c r="A51" s="300" t="s">
        <v>518</v>
      </c>
      <c r="B51" s="300" t="s">
        <v>2267</v>
      </c>
      <c r="C51" s="300" t="s">
        <v>2362</v>
      </c>
      <c r="D51" s="300" t="s">
        <v>2409</v>
      </c>
      <c r="E51" s="301">
        <v>-4.8960303E7</v>
      </c>
      <c r="F51" s="301">
        <v>-2.8578976E7</v>
      </c>
      <c r="G51" s="300" t="s">
        <v>2374</v>
      </c>
      <c r="H51" s="300" t="s">
        <v>2375</v>
      </c>
      <c r="I51" s="300" t="s">
        <v>2423</v>
      </c>
      <c r="J51" s="300" t="s">
        <v>2364</v>
      </c>
      <c r="K51" s="300" t="s">
        <v>171</v>
      </c>
      <c r="N51" s="300" t="s">
        <v>2475</v>
      </c>
      <c r="O51" s="300" t="s">
        <v>2367</v>
      </c>
      <c r="P51" s="300" t="s">
        <v>2368</v>
      </c>
      <c r="Q51" s="300">
        <v>2795.0</v>
      </c>
      <c r="R51" s="300">
        <v>35.0</v>
      </c>
      <c r="S51" s="300" t="s">
        <v>2369</v>
      </c>
      <c r="T51" s="300" t="s">
        <v>2370</v>
      </c>
      <c r="U51" s="300">
        <v>-126.0</v>
      </c>
      <c r="V51" s="300">
        <v>29.0</v>
      </c>
      <c r="W51" s="300">
        <v>2700.0</v>
      </c>
      <c r="X51" s="300">
        <v>2300.0</v>
      </c>
      <c r="Y51" s="304">
        <v>9.5449974E7</v>
      </c>
      <c r="Z51" s="300">
        <v>2500.0</v>
      </c>
      <c r="AC51" s="302"/>
      <c r="AD51" s="302"/>
      <c r="AE51" s="303" t="s">
        <v>2446</v>
      </c>
      <c r="AF51" s="302"/>
    </row>
    <row r="52">
      <c r="A52" s="300" t="s">
        <v>518</v>
      </c>
      <c r="B52" s="300" t="s">
        <v>2267</v>
      </c>
      <c r="C52" s="300" t="s">
        <v>2362</v>
      </c>
      <c r="D52" s="300" t="s">
        <v>2409</v>
      </c>
      <c r="E52" s="301">
        <v>-4.8960303E7</v>
      </c>
      <c r="F52" s="301">
        <v>-2.8578976E7</v>
      </c>
      <c r="G52" s="300" t="s">
        <v>2374</v>
      </c>
      <c r="H52" s="300" t="s">
        <v>2375</v>
      </c>
      <c r="I52" s="300" t="s">
        <v>2423</v>
      </c>
      <c r="J52" s="300" t="s">
        <v>2364</v>
      </c>
      <c r="K52" s="300" t="s">
        <v>171</v>
      </c>
      <c r="N52" s="300" t="s">
        <v>2476</v>
      </c>
      <c r="O52" s="300" t="s">
        <v>2367</v>
      </c>
      <c r="P52" s="300" t="s">
        <v>2368</v>
      </c>
      <c r="Q52" s="300">
        <v>2855.0</v>
      </c>
      <c r="R52" s="300">
        <v>105.0</v>
      </c>
      <c r="S52" s="300" t="s">
        <v>2369</v>
      </c>
      <c r="T52" s="300" t="s">
        <v>2370</v>
      </c>
      <c r="U52" s="300">
        <v>-126.0</v>
      </c>
      <c r="V52" s="300">
        <v>29.0</v>
      </c>
      <c r="W52" s="300">
        <v>2900.0</v>
      </c>
      <c r="X52" s="300">
        <v>2250.0</v>
      </c>
      <c r="Y52" s="304">
        <v>9.5449974E7</v>
      </c>
      <c r="Z52" s="300">
        <v>2600.0</v>
      </c>
      <c r="AC52" s="302"/>
      <c r="AD52" s="302"/>
      <c r="AE52" s="303" t="s">
        <v>2448</v>
      </c>
      <c r="AF52" s="302"/>
    </row>
    <row r="53">
      <c r="A53" s="300" t="s">
        <v>518</v>
      </c>
      <c r="B53" s="300" t="s">
        <v>2267</v>
      </c>
      <c r="C53" s="300" t="s">
        <v>2362</v>
      </c>
      <c r="D53" s="300" t="s">
        <v>2409</v>
      </c>
      <c r="E53" s="301">
        <v>-4.8960303E7</v>
      </c>
      <c r="F53" s="301">
        <v>-2.8578976E7</v>
      </c>
      <c r="G53" s="300" t="s">
        <v>2374</v>
      </c>
      <c r="H53" s="300" t="s">
        <v>2375</v>
      </c>
      <c r="I53" s="300" t="s">
        <v>2423</v>
      </c>
      <c r="J53" s="300" t="s">
        <v>2364</v>
      </c>
      <c r="K53" s="300" t="s">
        <v>171</v>
      </c>
      <c r="N53" s="300" t="s">
        <v>2477</v>
      </c>
      <c r="O53" s="300" t="s">
        <v>2367</v>
      </c>
      <c r="P53" s="300" t="s">
        <v>2368</v>
      </c>
      <c r="Q53" s="300">
        <v>2890.0</v>
      </c>
      <c r="R53" s="300">
        <v>55.0</v>
      </c>
      <c r="S53" s="300" t="s">
        <v>2369</v>
      </c>
      <c r="T53" s="300" t="s">
        <v>2370</v>
      </c>
      <c r="U53" s="300">
        <v>-126.0</v>
      </c>
      <c r="V53" s="300">
        <v>29.0</v>
      </c>
      <c r="W53" s="300">
        <v>2850.0</v>
      </c>
      <c r="X53" s="300">
        <v>2350.0</v>
      </c>
      <c r="Y53" s="304">
        <v>9.5449974E7</v>
      </c>
      <c r="Z53" s="300">
        <v>2600.0</v>
      </c>
      <c r="AC53" s="302"/>
      <c r="AD53" s="302"/>
      <c r="AE53" s="303" t="s">
        <v>2446</v>
      </c>
      <c r="AF53" s="302"/>
    </row>
    <row r="54">
      <c r="A54" s="300" t="s">
        <v>2478</v>
      </c>
      <c r="B54" s="300" t="s">
        <v>2267</v>
      </c>
      <c r="C54" s="300" t="s">
        <v>2362</v>
      </c>
      <c r="D54" s="300" t="s">
        <v>2409</v>
      </c>
      <c r="E54" s="301">
        <v>-4.8496558E7</v>
      </c>
      <c r="F54" s="301">
        <v>-2.7437789E7</v>
      </c>
      <c r="G54" s="300" t="s">
        <v>2479</v>
      </c>
      <c r="H54" s="300" t="s">
        <v>2375</v>
      </c>
      <c r="I54" s="300" t="s">
        <v>2363</v>
      </c>
      <c r="J54" s="300" t="s">
        <v>2385</v>
      </c>
      <c r="L54" s="300" t="s">
        <v>2480</v>
      </c>
      <c r="M54" s="300" t="s">
        <v>2481</v>
      </c>
      <c r="N54" s="300" t="s">
        <v>2482</v>
      </c>
      <c r="O54" s="300" t="s">
        <v>2426</v>
      </c>
      <c r="P54" s="300" t="s">
        <v>2380</v>
      </c>
      <c r="Q54" s="300">
        <v>600.0</v>
      </c>
      <c r="R54" s="300">
        <v>30.0</v>
      </c>
      <c r="S54" s="300" t="s">
        <v>2381</v>
      </c>
      <c r="T54" s="300" t="s">
        <v>2382</v>
      </c>
      <c r="U54" s="300">
        <v>0.0</v>
      </c>
      <c r="V54" s="300">
        <v>0.0</v>
      </c>
      <c r="W54" s="300">
        <v>650.0</v>
      </c>
      <c r="X54" s="300">
        <v>500.0</v>
      </c>
      <c r="Y54" s="304">
        <v>9.5449973E7</v>
      </c>
      <c r="Z54" s="300">
        <v>550.0</v>
      </c>
      <c r="AA54" s="300">
        <v>550.0</v>
      </c>
      <c r="AC54" s="305" t="s">
        <v>2483</v>
      </c>
      <c r="AD54" s="306"/>
      <c r="AE54" s="303"/>
      <c r="AF54" s="303"/>
    </row>
    <row r="55">
      <c r="A55" s="300" t="s">
        <v>2478</v>
      </c>
      <c r="B55" s="300" t="s">
        <v>2267</v>
      </c>
      <c r="C55" s="300" t="s">
        <v>2362</v>
      </c>
      <c r="D55" s="300" t="s">
        <v>2409</v>
      </c>
      <c r="E55" s="301">
        <v>-4.8496558E7</v>
      </c>
      <c r="F55" s="301">
        <v>-2.7437789E7</v>
      </c>
      <c r="G55" s="300" t="s">
        <v>2479</v>
      </c>
      <c r="H55" s="300" t="s">
        <v>2375</v>
      </c>
      <c r="I55" s="300" t="s">
        <v>2363</v>
      </c>
      <c r="J55" s="300" t="s">
        <v>2385</v>
      </c>
      <c r="L55" s="300" t="s">
        <v>2480</v>
      </c>
      <c r="M55" s="300" t="s">
        <v>2484</v>
      </c>
      <c r="N55" s="300" t="s">
        <v>2485</v>
      </c>
      <c r="O55" s="300" t="s">
        <v>2426</v>
      </c>
      <c r="P55" s="300" t="s">
        <v>2380</v>
      </c>
      <c r="Q55" s="300">
        <v>620.0</v>
      </c>
      <c r="R55" s="300">
        <v>30.0</v>
      </c>
      <c r="S55" s="300" t="s">
        <v>2381</v>
      </c>
      <c r="T55" s="300" t="s">
        <v>2382</v>
      </c>
      <c r="U55" s="300">
        <v>0.0</v>
      </c>
      <c r="V55" s="300">
        <v>0.0</v>
      </c>
      <c r="W55" s="300">
        <v>650.0</v>
      </c>
      <c r="X55" s="300">
        <v>500.0</v>
      </c>
      <c r="Y55" s="304">
        <v>9.5449973E7</v>
      </c>
      <c r="Z55" s="300">
        <v>600.0</v>
      </c>
      <c r="AC55" s="305" t="s">
        <v>2486</v>
      </c>
      <c r="AD55" s="306"/>
      <c r="AE55" s="303"/>
      <c r="AF55" s="303"/>
    </row>
    <row r="56">
      <c r="A56" s="300" t="s">
        <v>2478</v>
      </c>
      <c r="B56" s="300" t="s">
        <v>2267</v>
      </c>
      <c r="C56" s="300" t="s">
        <v>2362</v>
      </c>
      <c r="D56" s="300" t="s">
        <v>2409</v>
      </c>
      <c r="E56" s="301">
        <v>-4.8496558E7</v>
      </c>
      <c r="F56" s="301">
        <v>-2.7437789E7</v>
      </c>
      <c r="G56" s="300" t="s">
        <v>2479</v>
      </c>
      <c r="H56" s="300" t="s">
        <v>2375</v>
      </c>
      <c r="I56" s="300" t="s">
        <v>2363</v>
      </c>
      <c r="J56" s="300" t="s">
        <v>2385</v>
      </c>
      <c r="L56" s="300" t="s">
        <v>2480</v>
      </c>
      <c r="M56" s="300" t="s">
        <v>2487</v>
      </c>
      <c r="N56" s="300" t="s">
        <v>2488</v>
      </c>
      <c r="O56" s="300" t="s">
        <v>2489</v>
      </c>
      <c r="P56" s="300" t="s">
        <v>2490</v>
      </c>
      <c r="Q56" s="300">
        <v>780.0</v>
      </c>
      <c r="R56" s="300">
        <v>60.0</v>
      </c>
      <c r="S56" s="300" t="s">
        <v>2369</v>
      </c>
      <c r="T56" s="300" t="s">
        <v>2370</v>
      </c>
      <c r="U56" s="300">
        <v>-126.0</v>
      </c>
      <c r="V56" s="300">
        <v>29.0</v>
      </c>
      <c r="W56" s="300">
        <v>550.0</v>
      </c>
      <c r="X56" s="300">
        <v>150.0</v>
      </c>
      <c r="Y56" s="304">
        <v>9.5449974E7</v>
      </c>
      <c r="Z56" s="300">
        <v>350.0</v>
      </c>
      <c r="AC56" s="303" t="s">
        <v>2491</v>
      </c>
      <c r="AD56" s="303"/>
      <c r="AE56" s="305" t="s">
        <v>2492</v>
      </c>
      <c r="AF56" s="303"/>
    </row>
    <row r="57">
      <c r="A57" s="300" t="s">
        <v>2478</v>
      </c>
      <c r="B57" s="300" t="s">
        <v>2267</v>
      </c>
      <c r="C57" s="300" t="s">
        <v>2362</v>
      </c>
      <c r="D57" s="300" t="s">
        <v>2409</v>
      </c>
      <c r="E57" s="301">
        <v>-4.8496558E7</v>
      </c>
      <c r="F57" s="301">
        <v>-2.7437789E7</v>
      </c>
      <c r="G57" s="300" t="s">
        <v>2479</v>
      </c>
      <c r="H57" s="300" t="s">
        <v>2375</v>
      </c>
      <c r="I57" s="300" t="s">
        <v>2363</v>
      </c>
      <c r="J57" s="300" t="s">
        <v>2385</v>
      </c>
      <c r="L57" s="300" t="s">
        <v>2480</v>
      </c>
      <c r="M57" s="300" t="s">
        <v>2493</v>
      </c>
      <c r="N57" s="300" t="s">
        <v>2494</v>
      </c>
      <c r="O57" s="300" t="s">
        <v>2426</v>
      </c>
      <c r="P57" s="300" t="s">
        <v>2312</v>
      </c>
      <c r="Q57" s="300">
        <v>870.0</v>
      </c>
      <c r="R57" s="300">
        <v>30.0</v>
      </c>
      <c r="S57" s="300" t="s">
        <v>2369</v>
      </c>
      <c r="T57" s="300" t="s">
        <v>2370</v>
      </c>
      <c r="U57" s="300">
        <v>-126.0</v>
      </c>
      <c r="V57" s="300">
        <v>29.0</v>
      </c>
      <c r="W57" s="300">
        <v>600.0</v>
      </c>
      <c r="X57" s="300">
        <v>250.0</v>
      </c>
      <c r="Y57" s="304">
        <v>9.5449974E7</v>
      </c>
      <c r="Z57" s="300">
        <v>450.0</v>
      </c>
      <c r="AC57" s="305" t="s">
        <v>2495</v>
      </c>
      <c r="AD57" s="306"/>
      <c r="AE57" s="303"/>
      <c r="AF57" s="303"/>
    </row>
    <row r="58">
      <c r="A58" s="300" t="s">
        <v>662</v>
      </c>
      <c r="B58" s="300" t="s">
        <v>2264</v>
      </c>
      <c r="C58" s="300" t="s">
        <v>2362</v>
      </c>
      <c r="D58" s="300" t="s">
        <v>663</v>
      </c>
      <c r="E58" s="301">
        <v>-5.1165461E7</v>
      </c>
      <c r="F58" s="301">
        <v>-3.026383E7</v>
      </c>
      <c r="K58" s="300" t="s">
        <v>2378</v>
      </c>
      <c r="N58" s="300" t="s">
        <v>2496</v>
      </c>
      <c r="O58" s="300" t="s">
        <v>2426</v>
      </c>
      <c r="P58" s="300" t="s">
        <v>2380</v>
      </c>
      <c r="Q58" s="300">
        <v>610.0</v>
      </c>
      <c r="R58" s="300">
        <v>50.0</v>
      </c>
      <c r="S58" s="300" t="s">
        <v>2381</v>
      </c>
      <c r="T58" s="300" t="s">
        <v>2382</v>
      </c>
      <c r="U58" s="300">
        <v>0.0</v>
      </c>
      <c r="V58" s="300">
        <v>0.0</v>
      </c>
      <c r="W58" s="300">
        <v>700.0</v>
      </c>
      <c r="X58" s="300">
        <v>500.0</v>
      </c>
      <c r="Y58" s="300" t="s">
        <v>2371</v>
      </c>
      <c r="Z58" s="300">
        <v>550.0</v>
      </c>
      <c r="AA58" s="300">
        <v>550.0</v>
      </c>
      <c r="AC58" s="303" t="s">
        <v>2497</v>
      </c>
      <c r="AD58" s="303"/>
      <c r="AE58" s="303"/>
      <c r="AF58" s="303"/>
    </row>
    <row r="59">
      <c r="A59" s="300" t="s">
        <v>743</v>
      </c>
      <c r="B59" s="300" t="s">
        <v>2264</v>
      </c>
      <c r="C59" s="300" t="s">
        <v>2362</v>
      </c>
      <c r="D59" s="300" t="s">
        <v>663</v>
      </c>
      <c r="E59" s="301">
        <v>-5.0329999E7</v>
      </c>
      <c r="F59" s="301">
        <v>-3.038333E7</v>
      </c>
      <c r="K59" s="300" t="s">
        <v>2378</v>
      </c>
      <c r="N59" s="300" t="s">
        <v>2498</v>
      </c>
      <c r="O59" s="300" t="s">
        <v>2367</v>
      </c>
      <c r="P59" s="300" t="s">
        <v>2380</v>
      </c>
      <c r="Q59" s="300">
        <v>280.0</v>
      </c>
      <c r="R59" s="300">
        <v>50.0</v>
      </c>
      <c r="S59" s="300" t="s">
        <v>2381</v>
      </c>
      <c r="T59" s="300" t="s">
        <v>2382</v>
      </c>
      <c r="U59" s="300">
        <v>0.0</v>
      </c>
      <c r="V59" s="300">
        <v>0.0</v>
      </c>
      <c r="W59" s="300">
        <v>500.0</v>
      </c>
      <c r="X59" s="300">
        <v>50.0</v>
      </c>
      <c r="Y59" s="300" t="s">
        <v>2371</v>
      </c>
      <c r="Z59" s="300">
        <v>300.0</v>
      </c>
      <c r="AA59" s="300">
        <v>300.0</v>
      </c>
      <c r="AC59" s="302"/>
      <c r="AD59" s="302"/>
      <c r="AE59" s="303" t="s">
        <v>2372</v>
      </c>
      <c r="AF59" s="302"/>
    </row>
    <row r="60">
      <c r="A60" s="300" t="s">
        <v>739</v>
      </c>
      <c r="B60" s="300" t="s">
        <v>2264</v>
      </c>
      <c r="C60" s="300" t="s">
        <v>2362</v>
      </c>
      <c r="D60" s="300" t="s">
        <v>663</v>
      </c>
      <c r="E60" s="301">
        <v>-5.0332275E7</v>
      </c>
      <c r="F60" s="301">
        <v>-3.0385282E7</v>
      </c>
      <c r="K60" s="300" t="s">
        <v>2378</v>
      </c>
      <c r="N60" s="300" t="s">
        <v>2499</v>
      </c>
      <c r="O60" s="300" t="s">
        <v>2367</v>
      </c>
      <c r="P60" s="300" t="s">
        <v>2368</v>
      </c>
      <c r="Q60" s="300">
        <v>1900.0</v>
      </c>
      <c r="R60" s="300">
        <v>40.0</v>
      </c>
      <c r="S60" s="300" t="s">
        <v>2369</v>
      </c>
      <c r="T60" s="300" t="s">
        <v>2370</v>
      </c>
      <c r="U60" s="300">
        <v>-126.0</v>
      </c>
      <c r="V60" s="300">
        <v>29.0</v>
      </c>
      <c r="W60" s="300">
        <v>1600.0</v>
      </c>
      <c r="X60" s="300">
        <v>1250.0</v>
      </c>
      <c r="Y60" s="300" t="s">
        <v>2371</v>
      </c>
      <c r="Z60" s="300">
        <v>1400.0</v>
      </c>
      <c r="AA60" s="300">
        <v>1400.0</v>
      </c>
      <c r="AC60" s="302"/>
      <c r="AD60" s="302"/>
      <c r="AE60" s="303" t="s">
        <v>2372</v>
      </c>
      <c r="AF60" s="302"/>
    </row>
    <row r="61">
      <c r="A61" s="300" t="s">
        <v>721</v>
      </c>
      <c r="B61" s="300" t="s">
        <v>2264</v>
      </c>
      <c r="C61" s="300" t="s">
        <v>2362</v>
      </c>
      <c r="D61" s="300" t="s">
        <v>663</v>
      </c>
      <c r="E61" s="301">
        <v>-5.0478164E7</v>
      </c>
      <c r="F61" s="301">
        <v>-3.0368999E7</v>
      </c>
      <c r="K61" s="300" t="s">
        <v>2378</v>
      </c>
      <c r="N61" s="300" t="s">
        <v>2500</v>
      </c>
      <c r="O61" s="300" t="s">
        <v>2367</v>
      </c>
      <c r="P61" s="300" t="s">
        <v>2501</v>
      </c>
      <c r="Q61" s="300">
        <v>1760.0</v>
      </c>
      <c r="R61" s="300">
        <v>60.0</v>
      </c>
      <c r="S61" s="300" t="s">
        <v>2381</v>
      </c>
      <c r="T61" s="300" t="s">
        <v>2382</v>
      </c>
      <c r="U61" s="300">
        <v>0.0</v>
      </c>
      <c r="V61" s="300">
        <v>0.0</v>
      </c>
      <c r="W61" s="300">
        <v>1850.0</v>
      </c>
      <c r="X61" s="300">
        <v>1400.0</v>
      </c>
      <c r="Y61" s="300" t="s">
        <v>2371</v>
      </c>
      <c r="Z61" s="300">
        <v>1650.0</v>
      </c>
      <c r="AA61" s="300">
        <v>1650.0</v>
      </c>
      <c r="AC61" s="302"/>
      <c r="AD61" s="302"/>
      <c r="AE61" s="303" t="s">
        <v>2372</v>
      </c>
      <c r="AF61" s="302"/>
    </row>
    <row r="62">
      <c r="A62" s="300" t="s">
        <v>682</v>
      </c>
      <c r="B62" s="300" t="s">
        <v>2264</v>
      </c>
      <c r="C62" s="300" t="s">
        <v>2362</v>
      </c>
      <c r="D62" s="300" t="s">
        <v>663</v>
      </c>
      <c r="E62" s="301">
        <v>-5.2260299E7</v>
      </c>
      <c r="F62" s="301">
        <v>-3.1855191E7</v>
      </c>
      <c r="K62" s="300" t="s">
        <v>2386</v>
      </c>
      <c r="N62" s="300" t="s">
        <v>2502</v>
      </c>
      <c r="O62" s="300" t="s">
        <v>2367</v>
      </c>
      <c r="P62" s="300" t="s">
        <v>2312</v>
      </c>
      <c r="Q62" s="300">
        <v>2056.0</v>
      </c>
      <c r="R62" s="300">
        <v>84.0</v>
      </c>
      <c r="S62" s="300" t="s">
        <v>2369</v>
      </c>
      <c r="T62" s="300" t="s">
        <v>2370</v>
      </c>
      <c r="U62" s="300">
        <v>-126.0</v>
      </c>
      <c r="V62" s="300">
        <v>29.0</v>
      </c>
      <c r="W62" s="300">
        <v>1850.0</v>
      </c>
      <c r="X62" s="300">
        <v>1350.0</v>
      </c>
      <c r="Y62" s="304">
        <v>9.5449974E7</v>
      </c>
      <c r="Z62" s="300">
        <v>1600.0</v>
      </c>
      <c r="AA62" s="300">
        <v>1650.0</v>
      </c>
      <c r="AC62" s="303" t="s">
        <v>2503</v>
      </c>
      <c r="AD62" s="303"/>
      <c r="AE62" s="303"/>
      <c r="AF62" s="303"/>
    </row>
    <row r="63">
      <c r="A63" s="300" t="s">
        <v>682</v>
      </c>
      <c r="B63" s="300" t="s">
        <v>2264</v>
      </c>
      <c r="C63" s="300" t="s">
        <v>2362</v>
      </c>
      <c r="D63" s="300" t="s">
        <v>663</v>
      </c>
      <c r="E63" s="301">
        <v>-5.2260299E7</v>
      </c>
      <c r="F63" s="301">
        <v>-3.1855191E7</v>
      </c>
      <c r="K63" s="300" t="s">
        <v>2386</v>
      </c>
      <c r="N63" s="300" t="s">
        <v>2504</v>
      </c>
      <c r="O63" s="300" t="s">
        <v>2367</v>
      </c>
      <c r="P63" s="300" t="s">
        <v>2312</v>
      </c>
      <c r="Q63" s="300">
        <v>2147.0</v>
      </c>
      <c r="R63" s="300">
        <v>65.0</v>
      </c>
      <c r="S63" s="300" t="s">
        <v>2369</v>
      </c>
      <c r="T63" s="300" t="s">
        <v>2370</v>
      </c>
      <c r="U63" s="300">
        <v>-126.0</v>
      </c>
      <c r="V63" s="300">
        <v>29.0</v>
      </c>
      <c r="W63" s="300">
        <v>1950.0</v>
      </c>
      <c r="X63" s="300">
        <v>1450.0</v>
      </c>
      <c r="Y63" s="304">
        <v>9.5449974E7</v>
      </c>
      <c r="Z63" s="300">
        <v>1700.0</v>
      </c>
      <c r="AC63" s="303" t="s">
        <v>2503</v>
      </c>
      <c r="AD63" s="303"/>
      <c r="AE63" s="303"/>
      <c r="AF63" s="303"/>
    </row>
    <row r="64">
      <c r="A64" s="300" t="s">
        <v>731</v>
      </c>
      <c r="B64" s="300" t="s">
        <v>2264</v>
      </c>
      <c r="C64" s="300" t="s">
        <v>2362</v>
      </c>
      <c r="D64" s="300" t="s">
        <v>663</v>
      </c>
      <c r="E64" s="301">
        <v>-5.2234708E7</v>
      </c>
      <c r="F64" s="301">
        <v>-3.1779538E7</v>
      </c>
      <c r="K64" s="300" t="s">
        <v>2386</v>
      </c>
      <c r="N64" s="300" t="s">
        <v>2505</v>
      </c>
      <c r="O64" s="300" t="s">
        <v>2367</v>
      </c>
      <c r="P64" s="300" t="s">
        <v>2312</v>
      </c>
      <c r="Q64" s="300">
        <v>1696.0</v>
      </c>
      <c r="R64" s="300">
        <v>28.0</v>
      </c>
      <c r="S64" s="300" t="s">
        <v>2369</v>
      </c>
      <c r="T64" s="300" t="s">
        <v>2370</v>
      </c>
      <c r="U64" s="300">
        <v>-126.0</v>
      </c>
      <c r="V64" s="300">
        <v>29.0</v>
      </c>
      <c r="W64" s="300">
        <v>1350.0</v>
      </c>
      <c r="X64" s="300">
        <v>1050.0</v>
      </c>
      <c r="Y64" s="304">
        <v>9.5449974E7</v>
      </c>
      <c r="Z64" s="300">
        <v>1200.0</v>
      </c>
      <c r="AA64" s="300">
        <v>1350.0</v>
      </c>
      <c r="AC64" s="305" t="s">
        <v>2506</v>
      </c>
      <c r="AD64" s="303"/>
      <c r="AE64" s="303"/>
      <c r="AF64" s="303"/>
    </row>
    <row r="65">
      <c r="A65" s="300" t="s">
        <v>731</v>
      </c>
      <c r="B65" s="300" t="s">
        <v>2264</v>
      </c>
      <c r="C65" s="300" t="s">
        <v>2362</v>
      </c>
      <c r="D65" s="300" t="s">
        <v>663</v>
      </c>
      <c r="E65" s="301">
        <v>-5.2234708E7</v>
      </c>
      <c r="F65" s="301">
        <v>-3.1779538E7</v>
      </c>
      <c r="K65" s="300" t="s">
        <v>2386</v>
      </c>
      <c r="N65" s="300" t="s">
        <v>2507</v>
      </c>
      <c r="O65" s="300" t="s">
        <v>2367</v>
      </c>
      <c r="P65" s="300" t="s">
        <v>2312</v>
      </c>
      <c r="Q65" s="300">
        <v>2340.0</v>
      </c>
      <c r="R65" s="300">
        <v>150.0</v>
      </c>
      <c r="S65" s="300" t="s">
        <v>2369</v>
      </c>
      <c r="T65" s="300" t="s">
        <v>2370</v>
      </c>
      <c r="U65" s="300">
        <v>-126.0</v>
      </c>
      <c r="V65" s="300">
        <v>29.0</v>
      </c>
      <c r="W65" s="300">
        <v>2350.0</v>
      </c>
      <c r="X65" s="300">
        <v>1550.0</v>
      </c>
      <c r="Y65" s="304">
        <v>9.5449974E7</v>
      </c>
      <c r="Z65" s="300">
        <v>1950.0</v>
      </c>
      <c r="AC65" s="305" t="s">
        <v>2508</v>
      </c>
      <c r="AD65" s="303"/>
      <c r="AE65" s="303"/>
      <c r="AF65" s="303"/>
    </row>
    <row r="66">
      <c r="A66" s="300" t="s">
        <v>731</v>
      </c>
      <c r="B66" s="300" t="s">
        <v>2264</v>
      </c>
      <c r="C66" s="300" t="s">
        <v>2362</v>
      </c>
      <c r="D66" s="300" t="s">
        <v>663</v>
      </c>
      <c r="E66" s="301">
        <v>-5.2234708E7</v>
      </c>
      <c r="F66" s="301">
        <v>-3.1779538E7</v>
      </c>
      <c r="K66" s="300" t="s">
        <v>2386</v>
      </c>
      <c r="N66" s="300" t="s">
        <v>2509</v>
      </c>
      <c r="O66" s="300" t="s">
        <v>2367</v>
      </c>
      <c r="P66" s="300" t="s">
        <v>2312</v>
      </c>
      <c r="Q66" s="300">
        <v>1214.0</v>
      </c>
      <c r="R66" s="300">
        <v>22.0</v>
      </c>
      <c r="S66" s="300" t="s">
        <v>2369</v>
      </c>
      <c r="T66" s="300" t="s">
        <v>2370</v>
      </c>
      <c r="U66" s="300">
        <v>-126.0</v>
      </c>
      <c r="V66" s="300">
        <v>29.0</v>
      </c>
      <c r="W66" s="300">
        <v>900.0</v>
      </c>
      <c r="X66" s="300">
        <v>600.0</v>
      </c>
      <c r="Y66" s="304">
        <v>9.5449974E7</v>
      </c>
      <c r="Z66" s="300">
        <v>700.0</v>
      </c>
      <c r="AC66" s="305" t="s">
        <v>2510</v>
      </c>
      <c r="AD66" s="303"/>
      <c r="AE66" s="303"/>
      <c r="AF66" s="303"/>
    </row>
    <row r="67">
      <c r="A67" s="300" t="s">
        <v>731</v>
      </c>
      <c r="B67" s="300" t="s">
        <v>2264</v>
      </c>
      <c r="C67" s="300" t="s">
        <v>2362</v>
      </c>
      <c r="D67" s="300" t="s">
        <v>663</v>
      </c>
      <c r="E67" s="301">
        <v>-5.2234708E7</v>
      </c>
      <c r="F67" s="301">
        <v>-3.1779538E7</v>
      </c>
      <c r="K67" s="300" t="s">
        <v>2386</v>
      </c>
      <c r="N67" s="300" t="s">
        <v>2511</v>
      </c>
      <c r="O67" s="300" t="s">
        <v>2367</v>
      </c>
      <c r="P67" s="300" t="s">
        <v>2312</v>
      </c>
      <c r="Q67" s="300">
        <v>1756.0</v>
      </c>
      <c r="R67" s="300">
        <v>28.0</v>
      </c>
      <c r="S67" s="300" t="s">
        <v>2369</v>
      </c>
      <c r="T67" s="300" t="s">
        <v>2370</v>
      </c>
      <c r="U67" s="300">
        <v>-126.0</v>
      </c>
      <c r="V67" s="300">
        <v>29.0</v>
      </c>
      <c r="W67" s="300">
        <v>1450.0</v>
      </c>
      <c r="X67" s="300">
        <v>1100.0</v>
      </c>
      <c r="Y67" s="304">
        <v>9.5449974E7</v>
      </c>
      <c r="Z67" s="300">
        <v>1300.0</v>
      </c>
      <c r="AC67" s="305" t="s">
        <v>2512</v>
      </c>
      <c r="AD67" s="303"/>
      <c r="AE67" s="303"/>
      <c r="AF67" s="303"/>
    </row>
    <row r="68">
      <c r="A68" s="300" t="s">
        <v>731</v>
      </c>
      <c r="B68" s="300" t="s">
        <v>2264</v>
      </c>
      <c r="C68" s="300" t="s">
        <v>2362</v>
      </c>
      <c r="D68" s="300" t="s">
        <v>663</v>
      </c>
      <c r="E68" s="301">
        <v>-5.2234708E7</v>
      </c>
      <c r="F68" s="301">
        <v>-3.1779538E7</v>
      </c>
      <c r="K68" s="300" t="s">
        <v>2386</v>
      </c>
      <c r="N68" s="300" t="s">
        <v>2513</v>
      </c>
      <c r="O68" s="300" t="s">
        <v>2367</v>
      </c>
      <c r="P68" s="300" t="s">
        <v>2312</v>
      </c>
      <c r="Q68" s="300">
        <v>1670.0</v>
      </c>
      <c r="R68" s="300">
        <v>30.0</v>
      </c>
      <c r="S68" s="300" t="s">
        <v>2369</v>
      </c>
      <c r="T68" s="300" t="s">
        <v>2370</v>
      </c>
      <c r="U68" s="300">
        <v>-126.0</v>
      </c>
      <c r="V68" s="300">
        <v>29.0</v>
      </c>
      <c r="W68" s="300">
        <v>1350.0</v>
      </c>
      <c r="X68" s="300">
        <v>1000.0</v>
      </c>
      <c r="Y68" s="304">
        <v>9.5449974E7</v>
      </c>
      <c r="Z68" s="300">
        <v>1200.0</v>
      </c>
      <c r="AC68" s="305" t="s">
        <v>2514</v>
      </c>
      <c r="AD68" s="303"/>
      <c r="AE68" s="303"/>
      <c r="AF68" s="303"/>
    </row>
    <row r="69">
      <c r="A69" s="300" t="s">
        <v>731</v>
      </c>
      <c r="B69" s="300" t="s">
        <v>2264</v>
      </c>
      <c r="C69" s="300" t="s">
        <v>2362</v>
      </c>
      <c r="D69" s="300" t="s">
        <v>663</v>
      </c>
      <c r="E69" s="301">
        <v>-5.2234708E7</v>
      </c>
      <c r="F69" s="301">
        <v>-3.1779538E7</v>
      </c>
      <c r="K69" s="300" t="s">
        <v>2386</v>
      </c>
      <c r="N69" s="300" t="s">
        <v>2515</v>
      </c>
      <c r="O69" s="300" t="s">
        <v>2367</v>
      </c>
      <c r="P69" s="300" t="s">
        <v>2420</v>
      </c>
      <c r="Q69" s="300">
        <v>1720.0</v>
      </c>
      <c r="R69" s="300">
        <v>30.0</v>
      </c>
      <c r="S69" s="300" t="s">
        <v>2381</v>
      </c>
      <c r="T69" s="300" t="s">
        <v>2382</v>
      </c>
      <c r="U69" s="300">
        <v>0.0</v>
      </c>
      <c r="V69" s="300">
        <v>0.0</v>
      </c>
      <c r="W69" s="300">
        <v>1700.0</v>
      </c>
      <c r="X69" s="300">
        <v>1500.0</v>
      </c>
      <c r="Y69" s="304">
        <v>9.5449974E7</v>
      </c>
      <c r="Z69" s="300">
        <v>1600.0</v>
      </c>
      <c r="AB69" s="300" t="s">
        <v>2516</v>
      </c>
      <c r="AC69" s="305" t="s">
        <v>2517</v>
      </c>
      <c r="AD69" s="303"/>
      <c r="AE69" s="303"/>
      <c r="AF69" s="303"/>
    </row>
    <row r="70">
      <c r="A70" s="300" t="s">
        <v>731</v>
      </c>
      <c r="B70" s="300" t="s">
        <v>2264</v>
      </c>
      <c r="C70" s="300" t="s">
        <v>2362</v>
      </c>
      <c r="D70" s="300" t="s">
        <v>663</v>
      </c>
      <c r="E70" s="301">
        <v>-5.2234708E7</v>
      </c>
      <c r="F70" s="301">
        <v>-3.1779538E7</v>
      </c>
      <c r="K70" s="300" t="s">
        <v>2386</v>
      </c>
      <c r="N70" s="300" t="s">
        <v>2518</v>
      </c>
      <c r="O70" s="300" t="s">
        <v>2367</v>
      </c>
      <c r="P70" s="300" t="s">
        <v>2380</v>
      </c>
      <c r="Q70" s="300">
        <v>1660.0</v>
      </c>
      <c r="R70" s="300">
        <v>190.0</v>
      </c>
      <c r="S70" s="300" t="s">
        <v>2381</v>
      </c>
      <c r="T70" s="300" t="s">
        <v>2382</v>
      </c>
      <c r="U70" s="300">
        <v>0.0</v>
      </c>
      <c r="V70" s="300">
        <v>0.0</v>
      </c>
      <c r="W70" s="300">
        <v>2000.0</v>
      </c>
      <c r="X70" s="300">
        <v>1100.0</v>
      </c>
      <c r="Y70" s="304">
        <v>9.5449974E7</v>
      </c>
      <c r="Z70" s="300">
        <v>1550.0</v>
      </c>
      <c r="AC70" s="305" t="s">
        <v>2519</v>
      </c>
      <c r="AD70" s="303"/>
      <c r="AE70" s="303"/>
      <c r="AF70" s="303"/>
    </row>
    <row r="71">
      <c r="A71" s="300" t="s">
        <v>731</v>
      </c>
      <c r="B71" s="300" t="s">
        <v>2264</v>
      </c>
      <c r="C71" s="300" t="s">
        <v>2362</v>
      </c>
      <c r="D71" s="300" t="s">
        <v>663</v>
      </c>
      <c r="E71" s="301">
        <v>-5.2234708E7</v>
      </c>
      <c r="F71" s="301">
        <v>-3.1779538E7</v>
      </c>
      <c r="K71" s="300" t="s">
        <v>2386</v>
      </c>
      <c r="N71" s="300" t="s">
        <v>2520</v>
      </c>
      <c r="O71" s="300" t="s">
        <v>2367</v>
      </c>
      <c r="P71" s="300" t="s">
        <v>2380</v>
      </c>
      <c r="Q71" s="300">
        <v>1630.0</v>
      </c>
      <c r="R71" s="300">
        <v>30.0</v>
      </c>
      <c r="S71" s="300" t="s">
        <v>2381</v>
      </c>
      <c r="T71" s="300" t="s">
        <v>2382</v>
      </c>
      <c r="U71" s="300">
        <v>0.0</v>
      </c>
      <c r="V71" s="300">
        <v>0.0</v>
      </c>
      <c r="W71" s="300">
        <v>1550.0</v>
      </c>
      <c r="X71" s="300">
        <v>1350.0</v>
      </c>
      <c r="Y71" s="304">
        <v>9.5449974E7</v>
      </c>
      <c r="Z71" s="300">
        <v>1500.0</v>
      </c>
      <c r="AC71" s="305" t="s">
        <v>2521</v>
      </c>
      <c r="AD71" s="303"/>
      <c r="AE71" s="303"/>
      <c r="AF71" s="303"/>
    </row>
    <row r="72">
      <c r="A72" s="300" t="s">
        <v>1368</v>
      </c>
      <c r="B72" s="300" t="s">
        <v>2264</v>
      </c>
      <c r="C72" s="300" t="s">
        <v>2362</v>
      </c>
      <c r="D72" s="300" t="s">
        <v>663</v>
      </c>
      <c r="E72" s="301">
        <v>-5.2476115E7</v>
      </c>
      <c r="F72" s="301">
        <v>-3.2103422E7</v>
      </c>
      <c r="G72" s="300" t="s">
        <v>2374</v>
      </c>
      <c r="H72" s="300" t="s">
        <v>2375</v>
      </c>
      <c r="I72" s="300" t="s">
        <v>2522</v>
      </c>
      <c r="J72" s="300" t="s">
        <v>2364</v>
      </c>
      <c r="K72" s="300" t="s">
        <v>2386</v>
      </c>
      <c r="N72" s="300" t="s">
        <v>2523</v>
      </c>
      <c r="O72" s="300" t="s">
        <v>2367</v>
      </c>
      <c r="P72" s="300" t="s">
        <v>2501</v>
      </c>
      <c r="Q72" s="300">
        <v>2435.0</v>
      </c>
      <c r="R72" s="300">
        <v>85.0</v>
      </c>
      <c r="S72" s="300" t="s">
        <v>2381</v>
      </c>
      <c r="T72" s="300" t="s">
        <v>2382</v>
      </c>
      <c r="U72" s="300">
        <v>0.0</v>
      </c>
      <c r="V72" s="300">
        <v>0.0</v>
      </c>
      <c r="W72" s="300">
        <v>2750.0</v>
      </c>
      <c r="X72" s="300">
        <v>2150.0</v>
      </c>
      <c r="Y72" s="300" t="s">
        <v>2371</v>
      </c>
      <c r="Z72" s="300">
        <v>2450.0</v>
      </c>
      <c r="AA72" s="300">
        <v>2450.0</v>
      </c>
      <c r="AC72" s="302"/>
      <c r="AD72" s="302"/>
      <c r="AE72" s="303" t="s">
        <v>2524</v>
      </c>
      <c r="AF72" s="302"/>
    </row>
    <row r="73">
      <c r="A73" s="300" t="s">
        <v>747</v>
      </c>
      <c r="B73" s="300" t="s">
        <v>2264</v>
      </c>
      <c r="C73" s="300" t="s">
        <v>2362</v>
      </c>
      <c r="D73" s="300" t="s">
        <v>663</v>
      </c>
      <c r="E73" s="301">
        <v>-5.2268983E7</v>
      </c>
      <c r="F73" s="301">
        <v>-3.1825365E7</v>
      </c>
      <c r="G73" s="300" t="s">
        <v>2525</v>
      </c>
      <c r="H73" s="300" t="s">
        <v>2375</v>
      </c>
      <c r="I73" s="300" t="s">
        <v>2522</v>
      </c>
      <c r="J73" s="300" t="s">
        <v>2364</v>
      </c>
      <c r="K73" s="300" t="s">
        <v>2386</v>
      </c>
      <c r="M73" s="300" t="s">
        <v>2526</v>
      </c>
      <c r="N73" s="300" t="s">
        <v>2527</v>
      </c>
      <c r="O73" s="300" t="s">
        <v>2367</v>
      </c>
      <c r="P73" s="300" t="s">
        <v>2501</v>
      </c>
      <c r="Q73" s="300">
        <v>1355.0</v>
      </c>
      <c r="R73" s="300">
        <v>45.0</v>
      </c>
      <c r="S73" s="300" t="s">
        <v>2381</v>
      </c>
      <c r="T73" s="300" t="s">
        <v>2382</v>
      </c>
      <c r="U73" s="300">
        <v>0.0</v>
      </c>
      <c r="V73" s="300">
        <v>0.0</v>
      </c>
      <c r="W73" s="300">
        <v>1350.0</v>
      </c>
      <c r="X73" s="300">
        <v>1100.0</v>
      </c>
      <c r="Y73" s="300" t="s">
        <v>2371</v>
      </c>
      <c r="Z73" s="300">
        <v>1250.0</v>
      </c>
      <c r="AA73" s="300">
        <v>1250.0</v>
      </c>
      <c r="AC73" s="302"/>
      <c r="AD73" s="302"/>
      <c r="AE73" s="303" t="s">
        <v>2528</v>
      </c>
      <c r="AF73" s="302"/>
    </row>
    <row r="74">
      <c r="A74" s="300" t="s">
        <v>754</v>
      </c>
      <c r="B74" s="300" t="s">
        <v>2264</v>
      </c>
      <c r="C74" s="300" t="s">
        <v>2362</v>
      </c>
      <c r="D74" s="300" t="s">
        <v>663</v>
      </c>
      <c r="E74" s="301">
        <v>-5.242805E7</v>
      </c>
      <c r="F74" s="301">
        <v>-3.2575655E7</v>
      </c>
      <c r="G74" s="300" t="s">
        <v>2374</v>
      </c>
      <c r="H74" s="300" t="s">
        <v>2375</v>
      </c>
      <c r="I74" s="300" t="s">
        <v>2522</v>
      </c>
      <c r="J74" s="300" t="s">
        <v>2364</v>
      </c>
      <c r="K74" s="300" t="s">
        <v>2386</v>
      </c>
      <c r="M74" s="300" t="s">
        <v>2529</v>
      </c>
      <c r="N74" s="300" t="s">
        <v>2530</v>
      </c>
      <c r="O74" s="300" t="s">
        <v>2367</v>
      </c>
      <c r="P74" s="300" t="s">
        <v>2501</v>
      </c>
      <c r="Q74" s="300">
        <v>2020.0</v>
      </c>
      <c r="R74" s="300">
        <v>50.0</v>
      </c>
      <c r="S74" s="300" t="s">
        <v>2381</v>
      </c>
      <c r="T74" s="300" t="s">
        <v>2382</v>
      </c>
      <c r="U74" s="300">
        <v>0.0</v>
      </c>
      <c r="V74" s="300">
        <v>0.0</v>
      </c>
      <c r="W74" s="300">
        <v>2100.0</v>
      </c>
      <c r="X74" s="300">
        <v>1750.0</v>
      </c>
      <c r="Y74" s="300" t="s">
        <v>2371</v>
      </c>
      <c r="Z74" s="300">
        <v>1950.0</v>
      </c>
      <c r="AA74" s="300">
        <v>1950.0</v>
      </c>
      <c r="AC74" s="302"/>
      <c r="AD74" s="302"/>
      <c r="AE74" s="303" t="s">
        <v>2524</v>
      </c>
      <c r="AF74" s="303" t="s">
        <v>2528</v>
      </c>
    </row>
    <row r="75">
      <c r="A75" s="300" t="s">
        <v>1379</v>
      </c>
      <c r="B75" s="300" t="s">
        <v>2264</v>
      </c>
      <c r="C75" s="300" t="s">
        <v>2362</v>
      </c>
      <c r="D75" s="300" t="s">
        <v>663</v>
      </c>
      <c r="E75" s="301">
        <v>-5.2228631E7</v>
      </c>
      <c r="F75" s="301">
        <v>-3.1904531E7</v>
      </c>
      <c r="G75" s="300" t="s">
        <v>2525</v>
      </c>
      <c r="H75" s="300" t="s">
        <v>2375</v>
      </c>
      <c r="I75" s="300" t="s">
        <v>2522</v>
      </c>
      <c r="J75" s="300" t="s">
        <v>2364</v>
      </c>
      <c r="K75" s="300" t="s">
        <v>2386</v>
      </c>
      <c r="M75" s="300" t="s">
        <v>2531</v>
      </c>
      <c r="N75" s="300" t="s">
        <v>2532</v>
      </c>
      <c r="O75" s="300" t="s">
        <v>2367</v>
      </c>
      <c r="P75" s="300" t="s">
        <v>2501</v>
      </c>
      <c r="Q75" s="300">
        <v>1080.0</v>
      </c>
      <c r="R75" s="300">
        <v>90.0</v>
      </c>
      <c r="S75" s="300" t="s">
        <v>2381</v>
      </c>
      <c r="T75" s="300" t="s">
        <v>2382</v>
      </c>
      <c r="U75" s="300">
        <v>0.0</v>
      </c>
      <c r="V75" s="300">
        <v>0.0</v>
      </c>
      <c r="W75" s="300">
        <v>1200.0</v>
      </c>
      <c r="X75" s="300">
        <v>700.0</v>
      </c>
      <c r="Y75" s="300" t="s">
        <v>2371</v>
      </c>
      <c r="Z75" s="300">
        <v>950.0</v>
      </c>
      <c r="AA75" s="300">
        <v>950.0</v>
      </c>
      <c r="AC75" s="302"/>
      <c r="AD75" s="302"/>
      <c r="AE75" s="303" t="s">
        <v>2528</v>
      </c>
      <c r="AF75" s="302"/>
    </row>
    <row r="76">
      <c r="A76" s="300" t="s">
        <v>1388</v>
      </c>
      <c r="B76" s="300" t="s">
        <v>2264</v>
      </c>
      <c r="C76" s="300" t="s">
        <v>2362</v>
      </c>
      <c r="D76" s="300" t="s">
        <v>663</v>
      </c>
      <c r="E76" s="301">
        <v>-5.2238249E7</v>
      </c>
      <c r="F76" s="301">
        <v>-3.1893163E7</v>
      </c>
      <c r="G76" s="300" t="s">
        <v>2525</v>
      </c>
      <c r="H76" s="300" t="s">
        <v>2375</v>
      </c>
      <c r="I76" s="300" t="s">
        <v>2522</v>
      </c>
      <c r="J76" s="300" t="s">
        <v>2364</v>
      </c>
      <c r="K76" s="300" t="s">
        <v>2386</v>
      </c>
      <c r="M76" s="300" t="s">
        <v>2533</v>
      </c>
      <c r="N76" s="300" t="s">
        <v>2534</v>
      </c>
      <c r="O76" s="300" t="s">
        <v>2367</v>
      </c>
      <c r="P76" s="300" t="s">
        <v>2501</v>
      </c>
      <c r="Q76" s="300">
        <v>200.0</v>
      </c>
      <c r="R76" s="300">
        <v>80.0</v>
      </c>
      <c r="S76" s="300" t="s">
        <v>2381</v>
      </c>
      <c r="T76" s="300" t="s">
        <v>2382</v>
      </c>
      <c r="U76" s="300">
        <v>0.0</v>
      </c>
      <c r="V76" s="300">
        <v>0.0</v>
      </c>
      <c r="W76" s="300">
        <v>450.0</v>
      </c>
      <c r="X76" s="300" t="s">
        <v>2535</v>
      </c>
      <c r="Y76" s="300" t="s">
        <v>2371</v>
      </c>
      <c r="Z76" s="300">
        <v>200.0</v>
      </c>
      <c r="AA76" s="300">
        <v>200.0</v>
      </c>
      <c r="AC76" s="302"/>
      <c r="AD76" s="302"/>
      <c r="AE76" s="303" t="s">
        <v>2528</v>
      </c>
      <c r="AF76" s="302"/>
    </row>
    <row r="77">
      <c r="A77" s="300" t="s">
        <v>2536</v>
      </c>
      <c r="B77" s="300" t="s">
        <v>2267</v>
      </c>
      <c r="C77" s="300" t="s">
        <v>2362</v>
      </c>
      <c r="D77" s="300" t="s">
        <v>2409</v>
      </c>
      <c r="E77" s="301">
        <v>-4.8601254E7</v>
      </c>
      <c r="F77" s="301">
        <v>-2.6447283E7</v>
      </c>
      <c r="G77" s="300" t="s">
        <v>2374</v>
      </c>
      <c r="H77" s="300" t="s">
        <v>2375</v>
      </c>
      <c r="I77" s="300" t="s">
        <v>2423</v>
      </c>
      <c r="J77" s="300" t="s">
        <v>2364</v>
      </c>
      <c r="K77" s="300" t="s">
        <v>171</v>
      </c>
      <c r="N77" s="300" t="s">
        <v>2537</v>
      </c>
      <c r="O77" s="300" t="s">
        <v>2367</v>
      </c>
      <c r="P77" s="300" t="s">
        <v>2420</v>
      </c>
      <c r="Q77" s="300">
        <v>2325.0</v>
      </c>
      <c r="R77" s="300">
        <v>25.0</v>
      </c>
      <c r="S77" s="300" t="s">
        <v>2381</v>
      </c>
      <c r="T77" s="300" t="s">
        <v>2382</v>
      </c>
      <c r="U77" s="300">
        <v>0.0</v>
      </c>
      <c r="V77" s="300">
        <v>0.0</v>
      </c>
      <c r="W77" s="300">
        <v>2350.0</v>
      </c>
      <c r="X77" s="300">
        <v>2100.0</v>
      </c>
      <c r="Y77" s="300" t="s">
        <v>2371</v>
      </c>
      <c r="Z77" s="300">
        <v>2200.0</v>
      </c>
      <c r="AA77" s="300">
        <v>2200.0</v>
      </c>
      <c r="AB77" s="300" t="s">
        <v>2538</v>
      </c>
      <c r="AC77" s="303" t="s">
        <v>2444</v>
      </c>
      <c r="AD77" s="303"/>
      <c r="AE77" s="303"/>
      <c r="AF77" s="303"/>
    </row>
    <row r="78">
      <c r="A78" s="300" t="s">
        <v>2539</v>
      </c>
      <c r="B78" s="300" t="s">
        <v>2267</v>
      </c>
      <c r="C78" s="300" t="s">
        <v>2362</v>
      </c>
      <c r="D78" s="300" t="s">
        <v>2409</v>
      </c>
      <c r="E78" s="301">
        <v>-4.8772061E7</v>
      </c>
      <c r="F78" s="301">
        <v>-2.6222297E7</v>
      </c>
      <c r="G78" s="300" t="s">
        <v>2374</v>
      </c>
      <c r="H78" s="300" t="s">
        <v>2375</v>
      </c>
      <c r="I78" s="300" t="s">
        <v>2423</v>
      </c>
      <c r="J78" s="300" t="s">
        <v>2364</v>
      </c>
      <c r="K78" s="300" t="s">
        <v>171</v>
      </c>
      <c r="M78" s="300" t="s">
        <v>2540</v>
      </c>
      <c r="N78" s="300" t="s">
        <v>2541</v>
      </c>
      <c r="O78" s="300" t="s">
        <v>2367</v>
      </c>
      <c r="P78" s="300" t="s">
        <v>2490</v>
      </c>
      <c r="Q78" s="300">
        <v>2560.0</v>
      </c>
      <c r="R78" s="300">
        <v>40.0</v>
      </c>
      <c r="S78" s="300" t="s">
        <v>2369</v>
      </c>
      <c r="T78" s="300" t="s">
        <v>2370</v>
      </c>
      <c r="U78" s="300">
        <v>-126.0</v>
      </c>
      <c r="V78" s="300">
        <v>29.0</v>
      </c>
      <c r="W78" s="300">
        <v>2400.0</v>
      </c>
      <c r="X78" s="300">
        <v>2000.0</v>
      </c>
      <c r="Y78" s="304">
        <v>9.5449974E7</v>
      </c>
      <c r="Z78" s="300">
        <v>2200.0</v>
      </c>
      <c r="AA78" s="300">
        <v>2300.0</v>
      </c>
      <c r="AB78" s="300" t="s">
        <v>2542</v>
      </c>
      <c r="AC78" s="303" t="s">
        <v>2543</v>
      </c>
      <c r="AD78" s="303"/>
      <c r="AE78" s="305" t="s">
        <v>2544</v>
      </c>
      <c r="AF78" s="303"/>
    </row>
    <row r="79">
      <c r="A79" s="300" t="s">
        <v>2539</v>
      </c>
      <c r="B79" s="300" t="s">
        <v>2267</v>
      </c>
      <c r="C79" s="300" t="s">
        <v>2362</v>
      </c>
      <c r="D79" s="300" t="s">
        <v>2409</v>
      </c>
      <c r="E79" s="301">
        <v>-4.8772061E7</v>
      </c>
      <c r="F79" s="301">
        <v>-2.6222297E7</v>
      </c>
      <c r="G79" s="300" t="s">
        <v>2374</v>
      </c>
      <c r="H79" s="300" t="s">
        <v>2375</v>
      </c>
      <c r="I79" s="300" t="s">
        <v>2423</v>
      </c>
      <c r="J79" s="300" t="s">
        <v>2364</v>
      </c>
      <c r="K79" s="300" t="s">
        <v>171</v>
      </c>
      <c r="M79" s="300" t="s">
        <v>2545</v>
      </c>
      <c r="N79" s="300" t="s">
        <v>2546</v>
      </c>
      <c r="O79" s="300" t="s">
        <v>2367</v>
      </c>
      <c r="P79" s="300" t="s">
        <v>2490</v>
      </c>
      <c r="Q79" s="300">
        <v>2660.0</v>
      </c>
      <c r="R79" s="300">
        <v>40.0</v>
      </c>
      <c r="S79" s="300" t="s">
        <v>2369</v>
      </c>
      <c r="T79" s="300" t="s">
        <v>2370</v>
      </c>
      <c r="U79" s="300">
        <v>-126.0</v>
      </c>
      <c r="V79" s="300">
        <v>29.0</v>
      </c>
      <c r="W79" s="300">
        <v>2550.0</v>
      </c>
      <c r="X79" s="300">
        <v>2100.0</v>
      </c>
      <c r="Y79" s="304">
        <v>9.5449974E7</v>
      </c>
      <c r="Z79" s="300">
        <v>2350.0</v>
      </c>
      <c r="AB79" s="300" t="s">
        <v>2542</v>
      </c>
      <c r="AC79" s="303" t="s">
        <v>2543</v>
      </c>
      <c r="AD79" s="303"/>
      <c r="AE79" s="305" t="s">
        <v>2547</v>
      </c>
      <c r="AF79" s="303"/>
    </row>
    <row r="80">
      <c r="A80" s="300" t="s">
        <v>2539</v>
      </c>
      <c r="B80" s="300" t="s">
        <v>2267</v>
      </c>
      <c r="C80" s="300" t="s">
        <v>2362</v>
      </c>
      <c r="D80" s="300" t="s">
        <v>2409</v>
      </c>
      <c r="E80" s="301">
        <v>-4.8772061E7</v>
      </c>
      <c r="F80" s="301">
        <v>-2.6222297E7</v>
      </c>
      <c r="G80" s="300" t="s">
        <v>2374</v>
      </c>
      <c r="H80" s="300" t="s">
        <v>2375</v>
      </c>
      <c r="I80" s="300" t="s">
        <v>2423</v>
      </c>
      <c r="J80" s="300" t="s">
        <v>2364</v>
      </c>
      <c r="K80" s="300" t="s">
        <v>171</v>
      </c>
      <c r="M80" s="300" t="s">
        <v>2548</v>
      </c>
      <c r="N80" s="300" t="s">
        <v>2549</v>
      </c>
      <c r="O80" s="300" t="s">
        <v>2367</v>
      </c>
      <c r="P80" s="300" t="s">
        <v>2399</v>
      </c>
      <c r="Q80" s="300">
        <v>2430.0</v>
      </c>
      <c r="R80" s="300">
        <v>40.0</v>
      </c>
      <c r="S80" s="300" t="s">
        <v>2400</v>
      </c>
      <c r="T80" s="300" t="s">
        <v>2401</v>
      </c>
      <c r="U80" s="300">
        <v>-126.0</v>
      </c>
      <c r="V80" s="300">
        <v>29.0</v>
      </c>
      <c r="W80" s="300">
        <v>2350.0</v>
      </c>
      <c r="X80" s="300">
        <v>2050.0</v>
      </c>
      <c r="Y80" s="304">
        <v>9.5449974E7</v>
      </c>
      <c r="Z80" s="300">
        <v>2200.0</v>
      </c>
      <c r="AC80" s="303" t="s">
        <v>2543</v>
      </c>
      <c r="AD80" s="303"/>
      <c r="AE80" s="305" t="s">
        <v>2550</v>
      </c>
      <c r="AF80" s="303"/>
    </row>
    <row r="81">
      <c r="A81" s="300" t="s">
        <v>2539</v>
      </c>
      <c r="B81" s="300" t="s">
        <v>2267</v>
      </c>
      <c r="C81" s="300" t="s">
        <v>2362</v>
      </c>
      <c r="D81" s="300" t="s">
        <v>2409</v>
      </c>
      <c r="E81" s="301">
        <v>-4.8772061E7</v>
      </c>
      <c r="F81" s="301">
        <v>-2.6222297E7</v>
      </c>
      <c r="G81" s="300" t="s">
        <v>2374</v>
      </c>
      <c r="H81" s="300" t="s">
        <v>2375</v>
      </c>
      <c r="I81" s="300" t="s">
        <v>2423</v>
      </c>
      <c r="J81" s="300" t="s">
        <v>2364</v>
      </c>
      <c r="K81" s="300" t="s">
        <v>171</v>
      </c>
      <c r="M81" s="300" t="s">
        <v>2551</v>
      </c>
      <c r="N81" s="300" t="s">
        <v>2552</v>
      </c>
      <c r="O81" s="300" t="s">
        <v>2367</v>
      </c>
      <c r="P81" s="300" t="s">
        <v>2399</v>
      </c>
      <c r="Q81" s="300">
        <v>2460.0</v>
      </c>
      <c r="R81" s="300">
        <v>40.0</v>
      </c>
      <c r="S81" s="300" t="s">
        <v>2400</v>
      </c>
      <c r="T81" s="300" t="s">
        <v>2401</v>
      </c>
      <c r="U81" s="300">
        <v>-126.0</v>
      </c>
      <c r="V81" s="300">
        <v>29.0</v>
      </c>
      <c r="W81" s="300">
        <v>2350.0</v>
      </c>
      <c r="X81" s="300">
        <v>2100.0</v>
      </c>
      <c r="Y81" s="304">
        <v>9.5449974E7</v>
      </c>
      <c r="Z81" s="300">
        <v>2250.0</v>
      </c>
      <c r="AC81" s="303" t="s">
        <v>2543</v>
      </c>
      <c r="AD81" s="303"/>
      <c r="AE81" s="305" t="s">
        <v>2553</v>
      </c>
      <c r="AF81" s="303"/>
    </row>
    <row r="82">
      <c r="A82" s="300" t="s">
        <v>2539</v>
      </c>
      <c r="B82" s="300" t="s">
        <v>2267</v>
      </c>
      <c r="C82" s="300" t="s">
        <v>2362</v>
      </c>
      <c r="D82" s="300" t="s">
        <v>2409</v>
      </c>
      <c r="E82" s="301">
        <v>-4.8772061E7</v>
      </c>
      <c r="F82" s="301">
        <v>-2.6222297E7</v>
      </c>
      <c r="G82" s="300" t="s">
        <v>2374</v>
      </c>
      <c r="H82" s="300" t="s">
        <v>2375</v>
      </c>
      <c r="I82" s="300" t="s">
        <v>2423</v>
      </c>
      <c r="J82" s="300" t="s">
        <v>2364</v>
      </c>
      <c r="K82" s="300" t="s">
        <v>171</v>
      </c>
      <c r="M82" s="300" t="s">
        <v>2554</v>
      </c>
      <c r="N82" s="300" t="s">
        <v>2555</v>
      </c>
      <c r="O82" s="300" t="s">
        <v>2367</v>
      </c>
      <c r="P82" s="300" t="s">
        <v>2399</v>
      </c>
      <c r="Q82" s="300">
        <v>2460.0</v>
      </c>
      <c r="R82" s="300">
        <v>40.0</v>
      </c>
      <c r="S82" s="300" t="s">
        <v>2400</v>
      </c>
      <c r="T82" s="300" t="s">
        <v>2401</v>
      </c>
      <c r="U82" s="300">
        <v>-126.0</v>
      </c>
      <c r="V82" s="300">
        <v>29.0</v>
      </c>
      <c r="W82" s="300">
        <v>2350.0</v>
      </c>
      <c r="X82" s="300">
        <v>2100.0</v>
      </c>
      <c r="Y82" s="304">
        <v>9.5449974E7</v>
      </c>
      <c r="Z82" s="300">
        <v>2250.0</v>
      </c>
      <c r="AC82" s="303" t="s">
        <v>2543</v>
      </c>
      <c r="AD82" s="303"/>
      <c r="AE82" s="305" t="s">
        <v>2556</v>
      </c>
      <c r="AF82" s="303"/>
    </row>
    <row r="83">
      <c r="A83" s="300" t="s">
        <v>2539</v>
      </c>
      <c r="B83" s="300" t="s">
        <v>2267</v>
      </c>
      <c r="C83" s="300" t="s">
        <v>2362</v>
      </c>
      <c r="D83" s="300" t="s">
        <v>2409</v>
      </c>
      <c r="E83" s="301">
        <v>-4.8772061E7</v>
      </c>
      <c r="F83" s="301">
        <v>-2.6222297E7</v>
      </c>
      <c r="G83" s="300" t="s">
        <v>2374</v>
      </c>
      <c r="H83" s="300" t="s">
        <v>2375</v>
      </c>
      <c r="I83" s="300" t="s">
        <v>2423</v>
      </c>
      <c r="J83" s="300" t="s">
        <v>2364</v>
      </c>
      <c r="K83" s="300" t="s">
        <v>171</v>
      </c>
      <c r="M83" s="300" t="s">
        <v>2557</v>
      </c>
      <c r="N83" s="300" t="s">
        <v>2558</v>
      </c>
      <c r="O83" s="300" t="s">
        <v>2367</v>
      </c>
      <c r="P83" s="300" t="s">
        <v>2399</v>
      </c>
      <c r="Q83" s="300">
        <v>2460.0</v>
      </c>
      <c r="R83" s="300">
        <v>30.0</v>
      </c>
      <c r="S83" s="300" t="s">
        <v>2400</v>
      </c>
      <c r="T83" s="300" t="s">
        <v>2401</v>
      </c>
      <c r="U83" s="300">
        <v>-126.0</v>
      </c>
      <c r="V83" s="300">
        <v>29.0</v>
      </c>
      <c r="W83" s="300">
        <v>2350.0</v>
      </c>
      <c r="X83" s="300">
        <v>2100.0</v>
      </c>
      <c r="Y83" s="304">
        <v>9.5449974E7</v>
      </c>
      <c r="Z83" s="300">
        <v>2250.0</v>
      </c>
      <c r="AC83" s="303" t="s">
        <v>2543</v>
      </c>
      <c r="AD83" s="303"/>
      <c r="AE83" s="305" t="s">
        <v>2559</v>
      </c>
      <c r="AF83" s="303"/>
    </row>
    <row r="84">
      <c r="A84" s="300" t="s">
        <v>2539</v>
      </c>
      <c r="B84" s="300" t="s">
        <v>2267</v>
      </c>
      <c r="C84" s="300" t="s">
        <v>2362</v>
      </c>
      <c r="D84" s="300" t="s">
        <v>2409</v>
      </c>
      <c r="E84" s="301">
        <v>-4.8772061E7</v>
      </c>
      <c r="F84" s="301">
        <v>-2.6222297E7</v>
      </c>
      <c r="G84" s="300" t="s">
        <v>2374</v>
      </c>
      <c r="H84" s="300" t="s">
        <v>2375</v>
      </c>
      <c r="I84" s="300" t="s">
        <v>2423</v>
      </c>
      <c r="J84" s="300" t="s">
        <v>2364</v>
      </c>
      <c r="K84" s="300" t="s">
        <v>171</v>
      </c>
      <c r="M84" s="300" t="s">
        <v>2560</v>
      </c>
      <c r="N84" s="300" t="s">
        <v>2561</v>
      </c>
      <c r="O84" s="300" t="s">
        <v>2367</v>
      </c>
      <c r="P84" s="300" t="s">
        <v>2399</v>
      </c>
      <c r="Q84" s="300">
        <v>2495.0</v>
      </c>
      <c r="R84" s="300">
        <v>30.0</v>
      </c>
      <c r="S84" s="300" t="s">
        <v>2400</v>
      </c>
      <c r="T84" s="300" t="s">
        <v>2401</v>
      </c>
      <c r="U84" s="300">
        <v>-126.0</v>
      </c>
      <c r="V84" s="300">
        <v>29.0</v>
      </c>
      <c r="W84" s="300">
        <v>2400.0</v>
      </c>
      <c r="X84" s="300">
        <v>2100.0</v>
      </c>
      <c r="Y84" s="304">
        <v>9.5449974E7</v>
      </c>
      <c r="Z84" s="300">
        <v>2250.0</v>
      </c>
      <c r="AC84" s="303" t="s">
        <v>2543</v>
      </c>
      <c r="AD84" s="303"/>
      <c r="AE84" s="305" t="s">
        <v>2562</v>
      </c>
      <c r="AF84" s="303"/>
    </row>
    <row r="85">
      <c r="A85" s="300" t="s">
        <v>2539</v>
      </c>
      <c r="B85" s="300" t="s">
        <v>2267</v>
      </c>
      <c r="C85" s="300" t="s">
        <v>2362</v>
      </c>
      <c r="D85" s="300" t="s">
        <v>2409</v>
      </c>
      <c r="E85" s="301">
        <v>-4.8772061E7</v>
      </c>
      <c r="F85" s="301">
        <v>-2.6222297E7</v>
      </c>
      <c r="G85" s="300" t="s">
        <v>2374</v>
      </c>
      <c r="H85" s="300" t="s">
        <v>2375</v>
      </c>
      <c r="I85" s="300" t="s">
        <v>2423</v>
      </c>
      <c r="J85" s="300" t="s">
        <v>2364</v>
      </c>
      <c r="K85" s="300" t="s">
        <v>171</v>
      </c>
      <c r="M85" s="300" t="s">
        <v>2563</v>
      </c>
      <c r="N85" s="300" t="s">
        <v>2564</v>
      </c>
      <c r="O85" s="300" t="s">
        <v>2367</v>
      </c>
      <c r="P85" s="300" t="s">
        <v>2399</v>
      </c>
      <c r="Q85" s="300">
        <v>2510.0</v>
      </c>
      <c r="R85" s="300">
        <v>40.0</v>
      </c>
      <c r="S85" s="300" t="s">
        <v>2400</v>
      </c>
      <c r="T85" s="300" t="s">
        <v>2401</v>
      </c>
      <c r="U85" s="300">
        <v>-126.0</v>
      </c>
      <c r="V85" s="300">
        <v>29.0</v>
      </c>
      <c r="W85" s="300">
        <v>2450.0</v>
      </c>
      <c r="X85" s="300">
        <v>2100.0</v>
      </c>
      <c r="Y85" s="304">
        <v>9.5449974E7</v>
      </c>
      <c r="Z85" s="300">
        <v>2300.0</v>
      </c>
      <c r="AC85" s="303" t="s">
        <v>2543</v>
      </c>
      <c r="AD85" s="303"/>
      <c r="AE85" s="305" t="s">
        <v>2565</v>
      </c>
      <c r="AF85" s="303"/>
    </row>
    <row r="86">
      <c r="A86" s="300" t="s">
        <v>2539</v>
      </c>
      <c r="B86" s="300" t="s">
        <v>2267</v>
      </c>
      <c r="C86" s="300" t="s">
        <v>2362</v>
      </c>
      <c r="D86" s="300" t="s">
        <v>2409</v>
      </c>
      <c r="E86" s="301">
        <v>-4.8772061E7</v>
      </c>
      <c r="F86" s="301">
        <v>-2.6222297E7</v>
      </c>
      <c r="G86" s="300" t="s">
        <v>2374</v>
      </c>
      <c r="H86" s="300" t="s">
        <v>2375</v>
      </c>
      <c r="I86" s="300" t="s">
        <v>2423</v>
      </c>
      <c r="J86" s="300" t="s">
        <v>2364</v>
      </c>
      <c r="K86" s="300" t="s">
        <v>171</v>
      </c>
      <c r="M86" s="300" t="s">
        <v>2566</v>
      </c>
      <c r="N86" s="300" t="s">
        <v>2567</v>
      </c>
      <c r="O86" s="300" t="s">
        <v>2367</v>
      </c>
      <c r="P86" s="300" t="s">
        <v>2399</v>
      </c>
      <c r="Q86" s="300">
        <v>2520.0</v>
      </c>
      <c r="R86" s="300">
        <v>40.0</v>
      </c>
      <c r="S86" s="300" t="s">
        <v>2400</v>
      </c>
      <c r="T86" s="300" t="s">
        <v>2401</v>
      </c>
      <c r="U86" s="300">
        <v>-126.0</v>
      </c>
      <c r="V86" s="300">
        <v>29.0</v>
      </c>
      <c r="W86" s="300">
        <v>2450.0</v>
      </c>
      <c r="X86" s="300">
        <v>2100.0</v>
      </c>
      <c r="Y86" s="304">
        <v>9.5449974E7</v>
      </c>
      <c r="Z86" s="300">
        <v>2300.0</v>
      </c>
      <c r="AC86" s="303" t="s">
        <v>2543</v>
      </c>
      <c r="AD86" s="303"/>
      <c r="AE86" s="305" t="s">
        <v>2568</v>
      </c>
      <c r="AF86" s="303"/>
    </row>
    <row r="87">
      <c r="A87" s="300" t="s">
        <v>2539</v>
      </c>
      <c r="B87" s="300" t="s">
        <v>2267</v>
      </c>
      <c r="C87" s="300" t="s">
        <v>2362</v>
      </c>
      <c r="D87" s="300" t="s">
        <v>2409</v>
      </c>
      <c r="E87" s="301">
        <v>-4.8772061E7</v>
      </c>
      <c r="F87" s="301">
        <v>-2.6222297E7</v>
      </c>
      <c r="G87" s="300" t="s">
        <v>2374</v>
      </c>
      <c r="H87" s="300" t="s">
        <v>2375</v>
      </c>
      <c r="I87" s="300" t="s">
        <v>2423</v>
      </c>
      <c r="J87" s="300" t="s">
        <v>2364</v>
      </c>
      <c r="K87" s="300" t="s">
        <v>171</v>
      </c>
      <c r="M87" s="300" t="s">
        <v>2569</v>
      </c>
      <c r="N87" s="300" t="s">
        <v>2570</v>
      </c>
      <c r="O87" s="300" t="s">
        <v>2367</v>
      </c>
      <c r="P87" s="300" t="s">
        <v>2399</v>
      </c>
      <c r="Q87" s="300">
        <v>2520.0</v>
      </c>
      <c r="R87" s="300">
        <v>40.0</v>
      </c>
      <c r="S87" s="300" t="s">
        <v>2400</v>
      </c>
      <c r="T87" s="300" t="s">
        <v>2401</v>
      </c>
      <c r="U87" s="300">
        <v>-126.0</v>
      </c>
      <c r="V87" s="300">
        <v>29.0</v>
      </c>
      <c r="W87" s="300">
        <v>2500.0</v>
      </c>
      <c r="X87" s="300">
        <v>2100.0</v>
      </c>
      <c r="Y87" s="304">
        <v>9.5449974E7</v>
      </c>
      <c r="Z87" s="300">
        <v>2300.0</v>
      </c>
      <c r="AC87" s="303" t="s">
        <v>2543</v>
      </c>
      <c r="AD87" s="303"/>
      <c r="AE87" s="305" t="s">
        <v>2571</v>
      </c>
      <c r="AF87" s="303"/>
    </row>
    <row r="88">
      <c r="A88" s="300" t="s">
        <v>2539</v>
      </c>
      <c r="B88" s="300" t="s">
        <v>2267</v>
      </c>
      <c r="C88" s="300" t="s">
        <v>2362</v>
      </c>
      <c r="D88" s="300" t="s">
        <v>2409</v>
      </c>
      <c r="E88" s="301">
        <v>-4.8772061E7</v>
      </c>
      <c r="F88" s="301">
        <v>-2.6222297E7</v>
      </c>
      <c r="G88" s="300" t="s">
        <v>2374</v>
      </c>
      <c r="H88" s="300" t="s">
        <v>2375</v>
      </c>
      <c r="I88" s="300" t="s">
        <v>2423</v>
      </c>
      <c r="J88" s="300" t="s">
        <v>2364</v>
      </c>
      <c r="K88" s="300" t="s">
        <v>171</v>
      </c>
      <c r="M88" s="300" t="s">
        <v>2572</v>
      </c>
      <c r="N88" s="300" t="s">
        <v>2573</v>
      </c>
      <c r="O88" s="300" t="s">
        <v>2367</v>
      </c>
      <c r="P88" s="300" t="s">
        <v>2399</v>
      </c>
      <c r="Q88" s="300">
        <v>2620.0</v>
      </c>
      <c r="R88" s="300">
        <v>30.0</v>
      </c>
      <c r="S88" s="300" t="s">
        <v>2400</v>
      </c>
      <c r="T88" s="300" t="s">
        <v>2401</v>
      </c>
      <c r="U88" s="300">
        <v>-126.0</v>
      </c>
      <c r="V88" s="300">
        <v>29.0</v>
      </c>
      <c r="W88" s="300">
        <v>2700.0</v>
      </c>
      <c r="X88" s="300">
        <v>2300.0</v>
      </c>
      <c r="Y88" s="304">
        <v>9.5449974E7</v>
      </c>
      <c r="Z88" s="300">
        <v>2450.0</v>
      </c>
      <c r="AC88" s="303" t="s">
        <v>2543</v>
      </c>
      <c r="AD88" s="303"/>
      <c r="AE88" s="305" t="s">
        <v>2574</v>
      </c>
      <c r="AF88" s="303"/>
    </row>
    <row r="89">
      <c r="A89" s="300" t="s">
        <v>2539</v>
      </c>
      <c r="B89" s="300" t="s">
        <v>2267</v>
      </c>
      <c r="C89" s="300" t="s">
        <v>2362</v>
      </c>
      <c r="D89" s="300" t="s">
        <v>2409</v>
      </c>
      <c r="E89" s="301">
        <v>-4.8772061E7</v>
      </c>
      <c r="F89" s="301">
        <v>-2.6222297E7</v>
      </c>
      <c r="G89" s="300" t="s">
        <v>2374</v>
      </c>
      <c r="H89" s="300" t="s">
        <v>2375</v>
      </c>
      <c r="I89" s="300" t="s">
        <v>2423</v>
      </c>
      <c r="J89" s="300" t="s">
        <v>2364</v>
      </c>
      <c r="K89" s="300" t="s">
        <v>171</v>
      </c>
      <c r="M89" s="300" t="s">
        <v>2575</v>
      </c>
      <c r="N89" s="300" t="s">
        <v>2576</v>
      </c>
      <c r="O89" s="300" t="s">
        <v>2367</v>
      </c>
      <c r="P89" s="300" t="s">
        <v>2399</v>
      </c>
      <c r="Q89" s="300">
        <v>2630.0</v>
      </c>
      <c r="R89" s="300">
        <v>40.0</v>
      </c>
      <c r="S89" s="300" t="s">
        <v>2400</v>
      </c>
      <c r="T89" s="300" t="s">
        <v>2401</v>
      </c>
      <c r="U89" s="300">
        <v>-126.0</v>
      </c>
      <c r="V89" s="300">
        <v>29.0</v>
      </c>
      <c r="W89" s="300">
        <v>2700.0</v>
      </c>
      <c r="X89" s="300">
        <v>2300.0</v>
      </c>
      <c r="Y89" s="304">
        <v>9.5449974E7</v>
      </c>
      <c r="Z89" s="300">
        <v>2450.0</v>
      </c>
      <c r="AC89" s="303" t="s">
        <v>2543</v>
      </c>
      <c r="AD89" s="303"/>
      <c r="AE89" s="305" t="s">
        <v>2577</v>
      </c>
      <c r="AF89" s="303"/>
    </row>
    <row r="90">
      <c r="A90" s="300" t="s">
        <v>2539</v>
      </c>
      <c r="B90" s="300" t="s">
        <v>2267</v>
      </c>
      <c r="C90" s="300" t="s">
        <v>2362</v>
      </c>
      <c r="D90" s="300" t="s">
        <v>2409</v>
      </c>
      <c r="E90" s="301">
        <v>-4.8772061E7</v>
      </c>
      <c r="F90" s="301">
        <v>-2.6222297E7</v>
      </c>
      <c r="G90" s="300" t="s">
        <v>2374</v>
      </c>
      <c r="H90" s="300" t="s">
        <v>2375</v>
      </c>
      <c r="I90" s="300" t="s">
        <v>2423</v>
      </c>
      <c r="J90" s="300" t="s">
        <v>2364</v>
      </c>
      <c r="K90" s="300" t="s">
        <v>171</v>
      </c>
      <c r="M90" s="300" t="s">
        <v>2578</v>
      </c>
      <c r="N90" s="300" t="s">
        <v>2579</v>
      </c>
      <c r="O90" s="300" t="s">
        <v>2367</v>
      </c>
      <c r="P90" s="300" t="s">
        <v>2399</v>
      </c>
      <c r="Q90" s="300">
        <v>2670.0</v>
      </c>
      <c r="R90" s="300">
        <v>40.0</v>
      </c>
      <c r="S90" s="300" t="s">
        <v>2400</v>
      </c>
      <c r="T90" s="300" t="s">
        <v>2401</v>
      </c>
      <c r="U90" s="300">
        <v>-126.0</v>
      </c>
      <c r="V90" s="300">
        <v>29.0</v>
      </c>
      <c r="W90" s="300">
        <v>2700.0</v>
      </c>
      <c r="X90" s="300">
        <v>2350.0</v>
      </c>
      <c r="Y90" s="304">
        <v>9.5449974E7</v>
      </c>
      <c r="Z90" s="300">
        <v>2500.0</v>
      </c>
      <c r="AC90" s="303" t="s">
        <v>2543</v>
      </c>
      <c r="AD90" s="303"/>
      <c r="AE90" s="305" t="s">
        <v>2580</v>
      </c>
      <c r="AF90" s="303"/>
    </row>
    <row r="91">
      <c r="A91" s="300" t="s">
        <v>2539</v>
      </c>
      <c r="B91" s="300" t="s">
        <v>2267</v>
      </c>
      <c r="C91" s="300" t="s">
        <v>2362</v>
      </c>
      <c r="D91" s="300" t="s">
        <v>2409</v>
      </c>
      <c r="E91" s="301">
        <v>-4.8772061E7</v>
      </c>
      <c r="F91" s="301">
        <v>-2.6222297E7</v>
      </c>
      <c r="G91" s="300" t="s">
        <v>2374</v>
      </c>
      <c r="H91" s="300" t="s">
        <v>2375</v>
      </c>
      <c r="I91" s="300" t="s">
        <v>2423</v>
      </c>
      <c r="J91" s="300" t="s">
        <v>2364</v>
      </c>
      <c r="K91" s="300" t="s">
        <v>171</v>
      </c>
      <c r="M91" s="300" t="s">
        <v>2581</v>
      </c>
      <c r="N91" s="300" t="s">
        <v>2582</v>
      </c>
      <c r="O91" s="300" t="s">
        <v>2367</v>
      </c>
      <c r="P91" s="300" t="s">
        <v>2380</v>
      </c>
      <c r="Q91" s="300">
        <v>2250.0</v>
      </c>
      <c r="R91" s="300">
        <v>40.0</v>
      </c>
      <c r="S91" s="300" t="s">
        <v>2381</v>
      </c>
      <c r="T91" s="300" t="s">
        <v>2382</v>
      </c>
      <c r="U91" s="300">
        <v>0.0</v>
      </c>
      <c r="V91" s="300">
        <v>0.0</v>
      </c>
      <c r="W91" s="300">
        <v>2350.0</v>
      </c>
      <c r="X91" s="300">
        <v>2100.0</v>
      </c>
      <c r="Y91" s="304">
        <v>9.5449974E7</v>
      </c>
      <c r="Z91" s="300">
        <v>2250.0</v>
      </c>
      <c r="AC91" s="303" t="s">
        <v>2543</v>
      </c>
      <c r="AD91" s="303"/>
      <c r="AE91" s="305" t="s">
        <v>2583</v>
      </c>
      <c r="AF91" s="303"/>
    </row>
    <row r="92">
      <c r="A92" s="300" t="s">
        <v>2539</v>
      </c>
      <c r="B92" s="300" t="s">
        <v>2267</v>
      </c>
      <c r="C92" s="300" t="s">
        <v>2362</v>
      </c>
      <c r="D92" s="300" t="s">
        <v>2409</v>
      </c>
      <c r="E92" s="301">
        <v>-4.8772061E7</v>
      </c>
      <c r="F92" s="301">
        <v>-2.6222297E7</v>
      </c>
      <c r="G92" s="300" t="s">
        <v>2374</v>
      </c>
      <c r="H92" s="300" t="s">
        <v>2375</v>
      </c>
      <c r="I92" s="300" t="s">
        <v>2423</v>
      </c>
      <c r="J92" s="300" t="s">
        <v>2364</v>
      </c>
      <c r="K92" s="300" t="s">
        <v>171</v>
      </c>
      <c r="M92" s="300" t="s">
        <v>2584</v>
      </c>
      <c r="N92" s="300" t="s">
        <v>2585</v>
      </c>
      <c r="O92" s="300" t="s">
        <v>2367</v>
      </c>
      <c r="P92" s="300" t="s">
        <v>2380</v>
      </c>
      <c r="Q92" s="300">
        <v>2525.0</v>
      </c>
      <c r="R92" s="300">
        <v>30.0</v>
      </c>
      <c r="S92" s="300" t="s">
        <v>2381</v>
      </c>
      <c r="T92" s="300" t="s">
        <v>2382</v>
      </c>
      <c r="U92" s="300">
        <v>0.0</v>
      </c>
      <c r="V92" s="300">
        <v>0.0</v>
      </c>
      <c r="W92" s="300">
        <v>2750.0</v>
      </c>
      <c r="X92" s="300">
        <v>2350.0</v>
      </c>
      <c r="Y92" s="304">
        <v>9.5449973E7</v>
      </c>
      <c r="Z92" s="300">
        <v>2600.0</v>
      </c>
      <c r="AC92" s="303" t="s">
        <v>2543</v>
      </c>
      <c r="AD92" s="303"/>
      <c r="AE92" s="305" t="s">
        <v>2586</v>
      </c>
      <c r="AF92" s="303"/>
    </row>
    <row r="93">
      <c r="A93" s="300" t="s">
        <v>2587</v>
      </c>
      <c r="B93" s="300" t="s">
        <v>2264</v>
      </c>
      <c r="C93" s="300" t="s">
        <v>2362</v>
      </c>
      <c r="D93" s="300" t="s">
        <v>2409</v>
      </c>
      <c r="E93" s="301">
        <v>-4.9879148E7</v>
      </c>
      <c r="F93" s="301">
        <v>-2.9424919E7</v>
      </c>
      <c r="G93" s="300" t="s">
        <v>2374</v>
      </c>
      <c r="H93" s="300" t="s">
        <v>2375</v>
      </c>
      <c r="I93" s="300" t="s">
        <v>2423</v>
      </c>
      <c r="J93" s="300" t="s">
        <v>2364</v>
      </c>
      <c r="K93" s="300" t="s">
        <v>171</v>
      </c>
      <c r="M93" s="300" t="s">
        <v>2588</v>
      </c>
      <c r="N93" s="300" t="s">
        <v>2589</v>
      </c>
      <c r="O93" s="300" t="s">
        <v>2367</v>
      </c>
      <c r="P93" s="300" t="s">
        <v>2501</v>
      </c>
      <c r="Q93" s="300">
        <v>1110.0</v>
      </c>
      <c r="R93" s="300">
        <v>40.0</v>
      </c>
      <c r="S93" s="300" t="s">
        <v>2381</v>
      </c>
      <c r="T93" s="300" t="s">
        <v>2382</v>
      </c>
      <c r="U93" s="300">
        <v>0.0</v>
      </c>
      <c r="V93" s="300">
        <v>0.0</v>
      </c>
      <c r="W93" s="300">
        <v>1100.0</v>
      </c>
      <c r="X93" s="300">
        <v>900.0</v>
      </c>
      <c r="Y93" s="300" t="s">
        <v>2371</v>
      </c>
      <c r="Z93" s="300">
        <v>950.0</v>
      </c>
      <c r="AA93" s="300">
        <v>950.0</v>
      </c>
      <c r="AC93" s="303" t="s">
        <v>2590</v>
      </c>
      <c r="AD93" s="303"/>
      <c r="AE93" s="303"/>
      <c r="AF93" s="303"/>
    </row>
    <row r="94">
      <c r="A94" s="300" t="s">
        <v>2591</v>
      </c>
      <c r="B94" s="300" t="s">
        <v>2264</v>
      </c>
      <c r="C94" s="300" t="s">
        <v>2362</v>
      </c>
      <c r="D94" s="300" t="s">
        <v>2409</v>
      </c>
      <c r="E94" s="301">
        <v>-4.9786202E7</v>
      </c>
      <c r="F94" s="301">
        <v>-2.9411596E7</v>
      </c>
      <c r="G94" s="300" t="s">
        <v>2374</v>
      </c>
      <c r="H94" s="300" t="s">
        <v>2375</v>
      </c>
      <c r="I94" s="300" t="s">
        <v>2423</v>
      </c>
      <c r="J94" s="300" t="s">
        <v>2364</v>
      </c>
      <c r="K94" s="300" t="s">
        <v>171</v>
      </c>
      <c r="M94" s="300" t="s">
        <v>2592</v>
      </c>
      <c r="N94" s="300" t="s">
        <v>2593</v>
      </c>
      <c r="O94" s="300" t="s">
        <v>2426</v>
      </c>
      <c r="P94" s="300" t="s">
        <v>2594</v>
      </c>
      <c r="Q94" s="300">
        <v>3350.0</v>
      </c>
      <c r="R94" s="300">
        <v>50.0</v>
      </c>
      <c r="S94" s="300" t="s">
        <v>2381</v>
      </c>
      <c r="T94" s="300" t="s">
        <v>2382</v>
      </c>
      <c r="U94" s="300">
        <v>0.0</v>
      </c>
      <c r="V94" s="300">
        <v>0.0</v>
      </c>
      <c r="W94" s="300">
        <v>3700.0</v>
      </c>
      <c r="X94" s="300">
        <v>3400.0</v>
      </c>
      <c r="Y94" s="304">
        <v>9.5449974E7</v>
      </c>
      <c r="Z94" s="300">
        <v>3550.0</v>
      </c>
      <c r="AA94" s="300">
        <v>3675.0</v>
      </c>
      <c r="AB94" s="300" t="s">
        <v>2595</v>
      </c>
      <c r="AC94" s="303" t="s">
        <v>2590</v>
      </c>
      <c r="AD94" s="303"/>
      <c r="AE94" s="303"/>
      <c r="AF94" s="303"/>
    </row>
    <row r="95">
      <c r="A95" s="300" t="s">
        <v>2591</v>
      </c>
      <c r="B95" s="300" t="s">
        <v>2264</v>
      </c>
      <c r="C95" s="300" t="s">
        <v>2362</v>
      </c>
      <c r="D95" s="300" t="s">
        <v>2409</v>
      </c>
      <c r="E95" s="301">
        <v>-4.9786202E7</v>
      </c>
      <c r="F95" s="301">
        <v>-2.9411596E7</v>
      </c>
      <c r="G95" s="300" t="s">
        <v>2374</v>
      </c>
      <c r="H95" s="300" t="s">
        <v>2375</v>
      </c>
      <c r="I95" s="300" t="s">
        <v>2423</v>
      </c>
      <c r="J95" s="300" t="s">
        <v>2364</v>
      </c>
      <c r="K95" s="300" t="s">
        <v>171</v>
      </c>
      <c r="M95" s="300" t="s">
        <v>2596</v>
      </c>
      <c r="N95" s="300" t="s">
        <v>2597</v>
      </c>
      <c r="O95" s="300" t="s">
        <v>2367</v>
      </c>
      <c r="P95" s="300" t="s">
        <v>2501</v>
      </c>
      <c r="Q95" s="300">
        <v>3540.0</v>
      </c>
      <c r="R95" s="300">
        <v>50.0</v>
      </c>
      <c r="S95" s="300" t="s">
        <v>2381</v>
      </c>
      <c r="T95" s="300" t="s">
        <v>2382</v>
      </c>
      <c r="U95" s="300">
        <v>0.0</v>
      </c>
      <c r="V95" s="300">
        <v>0.0</v>
      </c>
      <c r="W95" s="300">
        <v>4000.0</v>
      </c>
      <c r="X95" s="300">
        <v>3600.0</v>
      </c>
      <c r="Y95" s="304">
        <v>9.5449973E7</v>
      </c>
      <c r="Z95" s="300">
        <v>3800.0</v>
      </c>
      <c r="AC95" s="303" t="s">
        <v>2598</v>
      </c>
      <c r="AD95" s="303"/>
      <c r="AE95" s="303"/>
      <c r="AF95" s="303"/>
    </row>
    <row r="96">
      <c r="A96" s="300" t="s">
        <v>2599</v>
      </c>
      <c r="B96" s="300" t="s">
        <v>2267</v>
      </c>
      <c r="C96" s="300" t="s">
        <v>2362</v>
      </c>
      <c r="D96" s="300" t="s">
        <v>2409</v>
      </c>
      <c r="E96" s="301">
        <v>-4.8499792E7</v>
      </c>
      <c r="F96" s="301">
        <v>-2.6233908E7</v>
      </c>
      <c r="G96" s="300" t="s">
        <v>2374</v>
      </c>
      <c r="H96" s="300" t="s">
        <v>2375</v>
      </c>
      <c r="I96" s="300" t="s">
        <v>2363</v>
      </c>
      <c r="J96" s="300" t="s">
        <v>2364</v>
      </c>
      <c r="K96" s="300" t="s">
        <v>2437</v>
      </c>
      <c r="L96" s="300" t="s">
        <v>2600</v>
      </c>
      <c r="M96" s="300" t="s">
        <v>2601</v>
      </c>
      <c r="N96" s="300" t="s">
        <v>2496</v>
      </c>
      <c r="O96" s="300" t="s">
        <v>2367</v>
      </c>
      <c r="P96" s="300" t="s">
        <v>2399</v>
      </c>
      <c r="Q96" s="300">
        <v>1390.0</v>
      </c>
      <c r="R96" s="300">
        <v>40.0</v>
      </c>
      <c r="S96" s="300" t="s">
        <v>2400</v>
      </c>
      <c r="T96" s="300" t="s">
        <v>2401</v>
      </c>
      <c r="U96" s="300">
        <v>-126.0</v>
      </c>
      <c r="V96" s="300">
        <v>29.0</v>
      </c>
      <c r="W96" s="300">
        <v>1200.0</v>
      </c>
      <c r="X96" s="300">
        <v>900.0</v>
      </c>
      <c r="Y96" s="300" t="s">
        <v>2371</v>
      </c>
      <c r="Z96" s="300">
        <v>1050.0</v>
      </c>
      <c r="AA96" s="300">
        <v>1050.0</v>
      </c>
      <c r="AC96" s="303" t="s">
        <v>2602</v>
      </c>
      <c r="AD96" s="303"/>
      <c r="AE96" s="305" t="s">
        <v>2603</v>
      </c>
      <c r="AF96" s="303"/>
    </row>
    <row r="97">
      <c r="A97" s="300" t="s">
        <v>2599</v>
      </c>
      <c r="B97" s="300" t="s">
        <v>2267</v>
      </c>
      <c r="C97" s="300" t="s">
        <v>2362</v>
      </c>
      <c r="D97" s="300" t="s">
        <v>2409</v>
      </c>
      <c r="E97" s="301">
        <v>-4.8499792E7</v>
      </c>
      <c r="F97" s="301">
        <v>-2.6233908E7</v>
      </c>
      <c r="G97" s="300" t="s">
        <v>2374</v>
      </c>
      <c r="H97" s="300" t="s">
        <v>2375</v>
      </c>
      <c r="I97" s="300" t="s">
        <v>2423</v>
      </c>
      <c r="J97" s="300" t="s">
        <v>2364</v>
      </c>
      <c r="K97" s="300" t="s">
        <v>171</v>
      </c>
      <c r="M97" s="300" t="s">
        <v>2604</v>
      </c>
      <c r="N97" s="300" t="s">
        <v>2496</v>
      </c>
      <c r="O97" s="300" t="s">
        <v>2367</v>
      </c>
      <c r="P97" s="300" t="s">
        <v>2399</v>
      </c>
      <c r="Q97" s="300">
        <v>3920.0</v>
      </c>
      <c r="R97" s="300">
        <v>40.0</v>
      </c>
      <c r="S97" s="300" t="s">
        <v>2400</v>
      </c>
      <c r="T97" s="300" t="s">
        <v>2401</v>
      </c>
      <c r="U97" s="300">
        <v>-126.0</v>
      </c>
      <c r="V97" s="300">
        <v>29.0</v>
      </c>
      <c r="W97" s="300">
        <v>4250.0</v>
      </c>
      <c r="X97" s="300">
        <v>3900.0</v>
      </c>
      <c r="Y97" s="300" t="s">
        <v>2371</v>
      </c>
      <c r="Z97" s="300">
        <v>4050.0</v>
      </c>
      <c r="AA97" s="300">
        <v>4050.0</v>
      </c>
      <c r="AC97" s="303" t="s">
        <v>2602</v>
      </c>
      <c r="AD97" s="303"/>
      <c r="AE97" s="305" t="s">
        <v>2605</v>
      </c>
      <c r="AF97" s="303"/>
    </row>
    <row r="98">
      <c r="A98" s="300" t="s">
        <v>2606</v>
      </c>
      <c r="B98" s="300" t="s">
        <v>2267</v>
      </c>
      <c r="C98" s="300" t="s">
        <v>2362</v>
      </c>
      <c r="D98" s="300" t="s">
        <v>2409</v>
      </c>
      <c r="E98" s="301">
        <v>-4.8792779E7</v>
      </c>
      <c r="F98" s="301">
        <v>-2.628398E7</v>
      </c>
      <c r="G98" s="300" t="s">
        <v>2374</v>
      </c>
      <c r="H98" s="300" t="s">
        <v>2375</v>
      </c>
      <c r="I98" s="300" t="s">
        <v>2423</v>
      </c>
      <c r="J98" s="300" t="s">
        <v>2364</v>
      </c>
      <c r="K98" s="300" t="s">
        <v>171</v>
      </c>
      <c r="M98" s="300" t="s">
        <v>2607</v>
      </c>
      <c r="N98" s="300" t="s">
        <v>2608</v>
      </c>
      <c r="O98" s="300" t="s">
        <v>2367</v>
      </c>
      <c r="P98" s="300" t="s">
        <v>2380</v>
      </c>
      <c r="Q98" s="300">
        <v>1160.0</v>
      </c>
      <c r="R98" s="300">
        <v>45.0</v>
      </c>
      <c r="S98" s="300" t="s">
        <v>2381</v>
      </c>
      <c r="T98" s="300" t="s">
        <v>2382</v>
      </c>
      <c r="U98" s="300">
        <v>0.0</v>
      </c>
      <c r="V98" s="300">
        <v>0.0</v>
      </c>
      <c r="W98" s="300">
        <v>1200.0</v>
      </c>
      <c r="X98" s="300">
        <v>900.0</v>
      </c>
      <c r="Y98" s="304">
        <v>9.5449974E7</v>
      </c>
      <c r="Z98" s="300">
        <v>1000.0</v>
      </c>
      <c r="AA98" s="300">
        <v>1150.0</v>
      </c>
      <c r="AC98" s="303" t="s">
        <v>2609</v>
      </c>
      <c r="AD98" s="307" t="s">
        <v>2610</v>
      </c>
      <c r="AE98" s="305" t="s">
        <v>2611</v>
      </c>
      <c r="AF98" s="303"/>
    </row>
    <row r="99">
      <c r="A99" s="300" t="s">
        <v>2606</v>
      </c>
      <c r="B99" s="300" t="s">
        <v>2267</v>
      </c>
      <c r="C99" s="300" t="s">
        <v>2362</v>
      </c>
      <c r="D99" s="300" t="s">
        <v>2409</v>
      </c>
      <c r="E99" s="301">
        <v>-4.8792779E7</v>
      </c>
      <c r="F99" s="301">
        <v>-2.628398E7</v>
      </c>
      <c r="G99" s="300" t="s">
        <v>2374</v>
      </c>
      <c r="H99" s="300" t="s">
        <v>2375</v>
      </c>
      <c r="I99" s="300" t="s">
        <v>2423</v>
      </c>
      <c r="J99" s="300" t="s">
        <v>2364</v>
      </c>
      <c r="K99" s="300" t="s">
        <v>171</v>
      </c>
      <c r="M99" s="300" t="s">
        <v>2612</v>
      </c>
      <c r="O99" s="300" t="s">
        <v>2367</v>
      </c>
      <c r="P99" s="300" t="s">
        <v>2380</v>
      </c>
      <c r="Q99" s="300">
        <v>1270.0</v>
      </c>
      <c r="R99" s="300">
        <v>60.0</v>
      </c>
      <c r="S99" s="300" t="s">
        <v>2381</v>
      </c>
      <c r="T99" s="300" t="s">
        <v>2382</v>
      </c>
      <c r="U99" s="300">
        <v>0.0</v>
      </c>
      <c r="V99" s="300">
        <v>0.0</v>
      </c>
      <c r="W99" s="300">
        <v>1300.0</v>
      </c>
      <c r="X99" s="300">
        <v>950.0</v>
      </c>
      <c r="Y99" s="304">
        <v>9.5449974E7</v>
      </c>
      <c r="Z99" s="300">
        <v>1150.0</v>
      </c>
      <c r="AC99" s="303" t="s">
        <v>2609</v>
      </c>
      <c r="AD99" s="303"/>
      <c r="AE99" s="305" t="s">
        <v>2613</v>
      </c>
      <c r="AF99" s="303"/>
    </row>
    <row r="100">
      <c r="A100" s="300" t="s">
        <v>2606</v>
      </c>
      <c r="B100" s="300" t="s">
        <v>2267</v>
      </c>
      <c r="C100" s="300" t="s">
        <v>2362</v>
      </c>
      <c r="D100" s="300" t="s">
        <v>2409</v>
      </c>
      <c r="E100" s="301">
        <v>-4.8792779E7</v>
      </c>
      <c r="F100" s="301">
        <v>-2.628398E7</v>
      </c>
      <c r="G100" s="300" t="s">
        <v>2374</v>
      </c>
      <c r="H100" s="300" t="s">
        <v>2375</v>
      </c>
      <c r="I100" s="300" t="s">
        <v>2423</v>
      </c>
      <c r="J100" s="300" t="s">
        <v>2364</v>
      </c>
      <c r="K100" s="300" t="s">
        <v>171</v>
      </c>
      <c r="M100" s="300" t="s">
        <v>2614</v>
      </c>
      <c r="N100" s="300" t="s">
        <v>2615</v>
      </c>
      <c r="O100" s="300" t="s">
        <v>2367</v>
      </c>
      <c r="P100" s="300" t="s">
        <v>2380</v>
      </c>
      <c r="Q100" s="300">
        <v>2970.0</v>
      </c>
      <c r="R100" s="300">
        <v>60.0</v>
      </c>
      <c r="S100" s="300" t="s">
        <v>2381</v>
      </c>
      <c r="T100" s="300" t="s">
        <v>2382</v>
      </c>
      <c r="U100" s="300">
        <v>0.0</v>
      </c>
      <c r="V100" s="300">
        <v>0.0</v>
      </c>
      <c r="W100" s="300">
        <v>3350.0</v>
      </c>
      <c r="X100" s="300">
        <v>2850.0</v>
      </c>
      <c r="Y100" s="304">
        <v>9.5449974E7</v>
      </c>
      <c r="Z100" s="300">
        <v>3100.0</v>
      </c>
      <c r="AC100" s="303" t="s">
        <v>2609</v>
      </c>
      <c r="AD100" s="307" t="s">
        <v>2610</v>
      </c>
      <c r="AE100" s="305" t="s">
        <v>2616</v>
      </c>
      <c r="AF100" s="303"/>
    </row>
    <row r="101">
      <c r="A101" s="300" t="s">
        <v>2617</v>
      </c>
      <c r="B101" s="300" t="s">
        <v>2267</v>
      </c>
      <c r="C101" s="300" t="s">
        <v>2362</v>
      </c>
      <c r="D101" s="300" t="s">
        <v>2409</v>
      </c>
      <c r="E101" s="301">
        <v>-4.8532275E7</v>
      </c>
      <c r="F101" s="301">
        <v>-2.6165486E7</v>
      </c>
      <c r="G101" s="300" t="s">
        <v>2374</v>
      </c>
      <c r="H101" s="300" t="s">
        <v>2375</v>
      </c>
      <c r="I101" s="300" t="s">
        <v>2363</v>
      </c>
      <c r="J101" s="300" t="s">
        <v>2364</v>
      </c>
      <c r="K101" s="300" t="s">
        <v>2410</v>
      </c>
      <c r="M101" s="300" t="s">
        <v>2618</v>
      </c>
      <c r="N101" s="300" t="s">
        <v>2619</v>
      </c>
      <c r="O101" s="300" t="s">
        <v>2367</v>
      </c>
      <c r="P101" s="300" t="s">
        <v>2380</v>
      </c>
      <c r="Q101" s="300">
        <v>620.0</v>
      </c>
      <c r="R101" s="300">
        <v>100.0</v>
      </c>
      <c r="S101" s="300" t="s">
        <v>2381</v>
      </c>
      <c r="T101" s="300" t="s">
        <v>2382</v>
      </c>
      <c r="U101" s="300">
        <v>0.0</v>
      </c>
      <c r="V101" s="300">
        <v>0.0</v>
      </c>
      <c r="W101" s="300">
        <v>750.0</v>
      </c>
      <c r="X101" s="300">
        <v>300.0</v>
      </c>
      <c r="Y101" s="304">
        <v>9.5449974E7</v>
      </c>
      <c r="Z101" s="300">
        <v>600.0</v>
      </c>
      <c r="AA101" s="300">
        <v>600.0</v>
      </c>
      <c r="AC101" s="303" t="s">
        <v>2620</v>
      </c>
      <c r="AD101" s="303"/>
      <c r="AE101" s="303"/>
      <c r="AF101" s="303"/>
    </row>
    <row r="102">
      <c r="A102" s="300" t="s">
        <v>2617</v>
      </c>
      <c r="B102" s="300" t="s">
        <v>2267</v>
      </c>
      <c r="C102" s="300" t="s">
        <v>2362</v>
      </c>
      <c r="D102" s="300" t="s">
        <v>2409</v>
      </c>
      <c r="E102" s="301">
        <v>-4.8532275E7</v>
      </c>
      <c r="F102" s="301">
        <v>-2.6165486E7</v>
      </c>
      <c r="G102" s="300" t="s">
        <v>2374</v>
      </c>
      <c r="H102" s="300" t="s">
        <v>2375</v>
      </c>
      <c r="I102" s="300" t="s">
        <v>2363</v>
      </c>
      <c r="J102" s="300" t="s">
        <v>2364</v>
      </c>
      <c r="K102" s="300" t="s">
        <v>2410</v>
      </c>
      <c r="M102" s="300" t="s">
        <v>2621</v>
      </c>
      <c r="N102" s="300" t="s">
        <v>2622</v>
      </c>
      <c r="O102" s="300" t="s">
        <v>2367</v>
      </c>
      <c r="P102" s="300" t="s">
        <v>2380</v>
      </c>
      <c r="Q102" s="300">
        <v>640.0</v>
      </c>
      <c r="R102" s="300">
        <v>100.0</v>
      </c>
      <c r="S102" s="300" t="s">
        <v>2381</v>
      </c>
      <c r="T102" s="300" t="s">
        <v>2382</v>
      </c>
      <c r="U102" s="300">
        <v>0.0</v>
      </c>
      <c r="V102" s="300">
        <v>0.0</v>
      </c>
      <c r="W102" s="300">
        <v>750.0</v>
      </c>
      <c r="X102" s="300">
        <v>450.0</v>
      </c>
      <c r="Y102" s="304">
        <v>9.5449974E7</v>
      </c>
      <c r="Z102" s="300">
        <v>600.0</v>
      </c>
      <c r="AC102" s="303" t="s">
        <v>2620</v>
      </c>
      <c r="AD102" s="303"/>
      <c r="AE102" s="303"/>
      <c r="AF102" s="303"/>
    </row>
    <row r="103">
      <c r="A103" s="300" t="s">
        <v>2617</v>
      </c>
      <c r="B103" s="300" t="s">
        <v>2267</v>
      </c>
      <c r="C103" s="300" t="s">
        <v>2362</v>
      </c>
      <c r="D103" s="300" t="s">
        <v>2409</v>
      </c>
      <c r="E103" s="301">
        <v>-4.8532275E7</v>
      </c>
      <c r="F103" s="301">
        <v>-2.6165486E7</v>
      </c>
      <c r="G103" s="300" t="s">
        <v>2374</v>
      </c>
      <c r="H103" s="300" t="s">
        <v>2375</v>
      </c>
      <c r="I103" s="300" t="s">
        <v>2363</v>
      </c>
      <c r="J103" s="300" t="s">
        <v>2364</v>
      </c>
      <c r="K103" s="300" t="s">
        <v>2410</v>
      </c>
      <c r="M103" s="300" t="s">
        <v>2623</v>
      </c>
      <c r="N103" s="300" t="s">
        <v>2624</v>
      </c>
      <c r="O103" s="300" t="s">
        <v>2367</v>
      </c>
      <c r="P103" s="300" t="s">
        <v>2380</v>
      </c>
      <c r="Q103" s="300">
        <v>880.0</v>
      </c>
      <c r="R103" s="300">
        <v>100.0</v>
      </c>
      <c r="S103" s="300" t="s">
        <v>2381</v>
      </c>
      <c r="T103" s="300" t="s">
        <v>2382</v>
      </c>
      <c r="U103" s="300">
        <v>0.0</v>
      </c>
      <c r="V103" s="300">
        <v>0.0</v>
      </c>
      <c r="W103" s="300">
        <v>1000.0</v>
      </c>
      <c r="X103" s="300">
        <v>550.0</v>
      </c>
      <c r="Y103" s="304">
        <v>9.5449973E7</v>
      </c>
      <c r="Z103" s="300">
        <v>750.0</v>
      </c>
      <c r="AC103" s="303" t="s">
        <v>2625</v>
      </c>
      <c r="AD103" s="303"/>
      <c r="AE103" s="303"/>
      <c r="AF103" s="303"/>
    </row>
    <row r="104">
      <c r="A104" s="300" t="s">
        <v>2617</v>
      </c>
      <c r="B104" s="300" t="s">
        <v>2267</v>
      </c>
      <c r="C104" s="300" t="s">
        <v>2362</v>
      </c>
      <c r="D104" s="300" t="s">
        <v>2409</v>
      </c>
      <c r="E104" s="301">
        <v>-4.8532275E7</v>
      </c>
      <c r="F104" s="301">
        <v>-2.6165486E7</v>
      </c>
      <c r="G104" s="300" t="s">
        <v>2374</v>
      </c>
      <c r="H104" s="300" t="s">
        <v>2375</v>
      </c>
      <c r="I104" s="300" t="s">
        <v>2423</v>
      </c>
      <c r="J104" s="300" t="s">
        <v>2364</v>
      </c>
      <c r="K104" s="300" t="s">
        <v>171</v>
      </c>
      <c r="M104" s="300" t="s">
        <v>2626</v>
      </c>
      <c r="N104" s="300" t="s">
        <v>2627</v>
      </c>
      <c r="O104" s="300" t="s">
        <v>2367</v>
      </c>
      <c r="P104" s="300" t="s">
        <v>2628</v>
      </c>
      <c r="Q104" s="300">
        <v>2060.0</v>
      </c>
      <c r="R104" s="300">
        <v>120.0</v>
      </c>
      <c r="S104" s="300" t="s">
        <v>2369</v>
      </c>
      <c r="T104" s="300" t="s">
        <v>2370</v>
      </c>
      <c r="U104" s="300">
        <v>-126.0</v>
      </c>
      <c r="V104" s="300">
        <v>29.0</v>
      </c>
      <c r="W104" s="300">
        <v>1950.0</v>
      </c>
      <c r="X104" s="300">
        <v>1300.0</v>
      </c>
      <c r="Y104" s="304">
        <v>9.5449974E7</v>
      </c>
      <c r="Z104" s="300">
        <v>1600.0</v>
      </c>
      <c r="AA104" s="300">
        <v>1300.0</v>
      </c>
      <c r="AC104" s="303" t="s">
        <v>2620</v>
      </c>
      <c r="AD104" s="303"/>
      <c r="AE104" s="303"/>
      <c r="AF104" s="303"/>
    </row>
    <row r="105">
      <c r="A105" s="300" t="s">
        <v>2617</v>
      </c>
      <c r="B105" s="300" t="s">
        <v>2267</v>
      </c>
      <c r="C105" s="300" t="s">
        <v>2362</v>
      </c>
      <c r="D105" s="300" t="s">
        <v>2409</v>
      </c>
      <c r="E105" s="301">
        <v>-4.8532275E7</v>
      </c>
      <c r="F105" s="301">
        <v>-2.6165486E7</v>
      </c>
      <c r="G105" s="300" t="s">
        <v>2374</v>
      </c>
      <c r="H105" s="300" t="s">
        <v>2375</v>
      </c>
      <c r="I105" s="300" t="s">
        <v>2423</v>
      </c>
      <c r="J105" s="300" t="s">
        <v>2364</v>
      </c>
      <c r="K105" s="300" t="s">
        <v>171</v>
      </c>
      <c r="M105" s="300" t="s">
        <v>2629</v>
      </c>
      <c r="O105" s="300" t="s">
        <v>2367</v>
      </c>
      <c r="P105" s="300" t="s">
        <v>2628</v>
      </c>
      <c r="Q105" s="300">
        <v>4290.0</v>
      </c>
      <c r="R105" s="300">
        <v>130.0</v>
      </c>
      <c r="S105" s="300" t="s">
        <v>2369</v>
      </c>
      <c r="T105" s="300" t="s">
        <v>2370</v>
      </c>
      <c r="U105" s="300">
        <v>-126.0</v>
      </c>
      <c r="V105" s="300">
        <v>29.0</v>
      </c>
      <c r="W105" s="300">
        <v>4800.0</v>
      </c>
      <c r="X105" s="300">
        <v>4000.0</v>
      </c>
      <c r="Y105" s="304">
        <v>9.5449974E7</v>
      </c>
      <c r="Z105" s="300">
        <v>4400.0</v>
      </c>
      <c r="AC105" s="303" t="s">
        <v>2630</v>
      </c>
      <c r="AD105" s="303" t="s">
        <v>2631</v>
      </c>
      <c r="AE105" s="303"/>
      <c r="AF105" s="303"/>
    </row>
    <row r="106">
      <c r="A106" s="300" t="s">
        <v>2617</v>
      </c>
      <c r="B106" s="300" t="s">
        <v>2267</v>
      </c>
      <c r="C106" s="300" t="s">
        <v>2362</v>
      </c>
      <c r="D106" s="300" t="s">
        <v>2409</v>
      </c>
      <c r="E106" s="301">
        <v>-4.8532275E7</v>
      </c>
      <c r="F106" s="301">
        <v>-2.6165486E7</v>
      </c>
      <c r="G106" s="300" t="s">
        <v>2374</v>
      </c>
      <c r="H106" s="300" t="s">
        <v>2375</v>
      </c>
      <c r="I106" s="300" t="s">
        <v>2423</v>
      </c>
      <c r="J106" s="300" t="s">
        <v>2364</v>
      </c>
      <c r="K106" s="300" t="s">
        <v>171</v>
      </c>
      <c r="M106" s="300" t="s">
        <v>2632</v>
      </c>
      <c r="O106" s="300" t="s">
        <v>2367</v>
      </c>
      <c r="P106" s="300" t="s">
        <v>2399</v>
      </c>
      <c r="Q106" s="300">
        <v>1550.0</v>
      </c>
      <c r="R106" s="300">
        <v>40.0</v>
      </c>
      <c r="S106" s="300" t="s">
        <v>2400</v>
      </c>
      <c r="T106" s="300" t="s">
        <v>2401</v>
      </c>
      <c r="U106" s="300">
        <v>-126.0</v>
      </c>
      <c r="V106" s="300">
        <v>29.0</v>
      </c>
      <c r="W106" s="300">
        <v>1350.0</v>
      </c>
      <c r="X106" s="300">
        <v>1050.0</v>
      </c>
      <c r="Y106" s="304">
        <v>9.5449974E7</v>
      </c>
      <c r="Z106" s="300">
        <v>1250.0</v>
      </c>
      <c r="AC106" s="305" t="s">
        <v>2633</v>
      </c>
      <c r="AD106" s="303"/>
      <c r="AE106" s="303"/>
      <c r="AF106" s="303"/>
    </row>
    <row r="107">
      <c r="A107" s="300" t="s">
        <v>2617</v>
      </c>
      <c r="B107" s="300" t="s">
        <v>2267</v>
      </c>
      <c r="C107" s="300" t="s">
        <v>2362</v>
      </c>
      <c r="D107" s="300" t="s">
        <v>2409</v>
      </c>
      <c r="E107" s="301">
        <v>-4.8532275E7</v>
      </c>
      <c r="F107" s="301">
        <v>-2.6165486E7</v>
      </c>
      <c r="G107" s="300" t="s">
        <v>2374</v>
      </c>
      <c r="H107" s="300" t="s">
        <v>2375</v>
      </c>
      <c r="I107" s="300" t="s">
        <v>2423</v>
      </c>
      <c r="J107" s="300" t="s">
        <v>2364</v>
      </c>
      <c r="K107" s="300" t="s">
        <v>171</v>
      </c>
      <c r="M107" s="300" t="s">
        <v>2634</v>
      </c>
      <c r="N107" s="300" t="s">
        <v>2635</v>
      </c>
      <c r="O107" s="300" t="s">
        <v>2367</v>
      </c>
      <c r="P107" s="300" t="s">
        <v>2380</v>
      </c>
      <c r="Q107" s="300">
        <v>850.0</v>
      </c>
      <c r="R107" s="300">
        <v>100.0</v>
      </c>
      <c r="S107" s="300" t="s">
        <v>2381</v>
      </c>
      <c r="T107" s="300" t="s">
        <v>2382</v>
      </c>
      <c r="U107" s="300">
        <v>0.0</v>
      </c>
      <c r="V107" s="300">
        <v>0.0</v>
      </c>
      <c r="W107" s="300">
        <v>950.0</v>
      </c>
      <c r="X107" s="300">
        <v>550.0</v>
      </c>
      <c r="Y107" s="304">
        <v>9.5449974E7</v>
      </c>
      <c r="Z107" s="300">
        <v>750.0</v>
      </c>
      <c r="AC107" s="303" t="s">
        <v>2620</v>
      </c>
      <c r="AD107" s="303"/>
      <c r="AE107" s="303"/>
      <c r="AF107" s="303"/>
    </row>
    <row r="108">
      <c r="A108" s="300" t="s">
        <v>2617</v>
      </c>
      <c r="B108" s="300" t="s">
        <v>2267</v>
      </c>
      <c r="C108" s="300" t="s">
        <v>2362</v>
      </c>
      <c r="D108" s="300" t="s">
        <v>2409</v>
      </c>
      <c r="E108" s="301">
        <v>-4.8532275E7</v>
      </c>
      <c r="F108" s="301">
        <v>-2.6165486E7</v>
      </c>
      <c r="G108" s="300" t="s">
        <v>2374</v>
      </c>
      <c r="H108" s="300" t="s">
        <v>2375</v>
      </c>
      <c r="I108" s="300" t="s">
        <v>2423</v>
      </c>
      <c r="J108" s="300" t="s">
        <v>2364</v>
      </c>
      <c r="K108" s="300" t="s">
        <v>171</v>
      </c>
      <c r="M108" s="300" t="s">
        <v>2636</v>
      </c>
      <c r="N108" s="300" t="s">
        <v>2637</v>
      </c>
      <c r="O108" s="300" t="s">
        <v>2367</v>
      </c>
      <c r="P108" s="300" t="s">
        <v>2594</v>
      </c>
      <c r="Q108" s="300">
        <v>1100.0</v>
      </c>
      <c r="R108" s="300">
        <v>100.0</v>
      </c>
      <c r="S108" s="300" t="s">
        <v>2381</v>
      </c>
      <c r="T108" s="300" t="s">
        <v>2382</v>
      </c>
      <c r="U108" s="300">
        <v>0.0</v>
      </c>
      <c r="V108" s="300">
        <v>0.0</v>
      </c>
      <c r="W108" s="300">
        <v>1300.0</v>
      </c>
      <c r="X108" s="300">
        <v>700.0</v>
      </c>
      <c r="Y108" s="304">
        <v>9.5449973E7</v>
      </c>
      <c r="Z108" s="300">
        <v>950.0</v>
      </c>
      <c r="AC108" s="303" t="s">
        <v>2620</v>
      </c>
      <c r="AD108" s="303"/>
      <c r="AE108" s="303"/>
      <c r="AF108" s="303"/>
    </row>
    <row r="109">
      <c r="A109" s="300" t="s">
        <v>2617</v>
      </c>
      <c r="B109" s="300" t="s">
        <v>2267</v>
      </c>
      <c r="C109" s="300" t="s">
        <v>2362</v>
      </c>
      <c r="D109" s="300" t="s">
        <v>2409</v>
      </c>
      <c r="E109" s="301">
        <v>-4.8532275E7</v>
      </c>
      <c r="F109" s="301">
        <v>-2.6165486E7</v>
      </c>
      <c r="G109" s="300" t="s">
        <v>2374</v>
      </c>
      <c r="H109" s="300" t="s">
        <v>2375</v>
      </c>
      <c r="I109" s="300" t="s">
        <v>2423</v>
      </c>
      <c r="J109" s="300" t="s">
        <v>2364</v>
      </c>
      <c r="K109" s="300" t="s">
        <v>171</v>
      </c>
      <c r="M109" s="300" t="s">
        <v>2638</v>
      </c>
      <c r="N109" s="300" t="s">
        <v>2639</v>
      </c>
      <c r="O109" s="300" t="s">
        <v>2367</v>
      </c>
      <c r="P109" s="300" t="s">
        <v>2380</v>
      </c>
      <c r="Q109" s="300">
        <v>1440.0</v>
      </c>
      <c r="R109" s="300">
        <v>110.0</v>
      </c>
      <c r="S109" s="300" t="s">
        <v>2381</v>
      </c>
      <c r="T109" s="300" t="s">
        <v>2382</v>
      </c>
      <c r="U109" s="300">
        <v>0.0</v>
      </c>
      <c r="V109" s="300">
        <v>0.0</v>
      </c>
      <c r="W109" s="300">
        <v>1550.0</v>
      </c>
      <c r="X109" s="300">
        <v>1050.0</v>
      </c>
      <c r="Y109" s="304">
        <v>9.5449974E7</v>
      </c>
      <c r="Z109" s="300">
        <v>1300.0</v>
      </c>
      <c r="AC109" s="303" t="s">
        <v>2620</v>
      </c>
      <c r="AD109" s="303"/>
      <c r="AE109" s="303"/>
      <c r="AF109" s="303"/>
    </row>
    <row r="110">
      <c r="A110" s="300" t="s">
        <v>2617</v>
      </c>
      <c r="B110" s="300" t="s">
        <v>2267</v>
      </c>
      <c r="C110" s="300" t="s">
        <v>2362</v>
      </c>
      <c r="D110" s="300" t="s">
        <v>2409</v>
      </c>
      <c r="E110" s="301">
        <v>-4.8532275E7</v>
      </c>
      <c r="F110" s="301">
        <v>-2.6165486E7</v>
      </c>
      <c r="G110" s="300" t="s">
        <v>2374</v>
      </c>
      <c r="H110" s="300" t="s">
        <v>2375</v>
      </c>
      <c r="I110" s="300" t="s">
        <v>2423</v>
      </c>
      <c r="J110" s="300" t="s">
        <v>2364</v>
      </c>
      <c r="K110" s="300" t="s">
        <v>171</v>
      </c>
      <c r="M110" s="300" t="s">
        <v>2640</v>
      </c>
      <c r="N110" s="300" t="s">
        <v>2641</v>
      </c>
      <c r="O110" s="300" t="s">
        <v>2367</v>
      </c>
      <c r="P110" s="300" t="s">
        <v>2380</v>
      </c>
      <c r="Q110" s="300">
        <v>3660.0</v>
      </c>
      <c r="R110" s="300">
        <v>130.0</v>
      </c>
      <c r="S110" s="300" t="s">
        <v>2381</v>
      </c>
      <c r="T110" s="300" t="s">
        <v>2382</v>
      </c>
      <c r="U110" s="300">
        <v>0.0</v>
      </c>
      <c r="V110" s="300">
        <v>0.0</v>
      </c>
      <c r="W110" s="300">
        <v>4400.0</v>
      </c>
      <c r="X110" s="300">
        <v>3550.0</v>
      </c>
      <c r="Y110" s="304">
        <v>9.5449973E7</v>
      </c>
      <c r="Z110" s="300">
        <v>3950.0</v>
      </c>
      <c r="AC110" s="303" t="s">
        <v>2620</v>
      </c>
      <c r="AD110" s="303"/>
      <c r="AE110" s="303"/>
      <c r="AF110" s="303"/>
    </row>
    <row r="111">
      <c r="A111" s="300" t="s">
        <v>2642</v>
      </c>
      <c r="B111" s="300" t="s">
        <v>2267</v>
      </c>
      <c r="C111" s="300" t="s">
        <v>2362</v>
      </c>
      <c r="D111" s="300" t="s">
        <v>2409</v>
      </c>
      <c r="E111" s="301">
        <v>-4.8778949E7</v>
      </c>
      <c r="F111" s="301">
        <v>-2.6291538E7</v>
      </c>
      <c r="G111" s="300" t="s">
        <v>2374</v>
      </c>
      <c r="H111" s="300" t="s">
        <v>2375</v>
      </c>
      <c r="I111" s="300" t="s">
        <v>2423</v>
      </c>
      <c r="J111" s="300" t="s">
        <v>2364</v>
      </c>
      <c r="K111" s="300" t="s">
        <v>171</v>
      </c>
      <c r="N111" s="300" t="s">
        <v>2643</v>
      </c>
      <c r="O111" s="300" t="s">
        <v>2367</v>
      </c>
      <c r="P111" s="300" t="s">
        <v>2380</v>
      </c>
      <c r="Q111" s="300">
        <v>1170.0</v>
      </c>
      <c r="R111" s="300">
        <v>200.0</v>
      </c>
      <c r="S111" s="300" t="s">
        <v>2381</v>
      </c>
      <c r="T111" s="300" t="s">
        <v>2382</v>
      </c>
      <c r="U111" s="300">
        <v>0.0</v>
      </c>
      <c r="V111" s="300">
        <v>0.0</v>
      </c>
      <c r="W111" s="300">
        <v>1450.0</v>
      </c>
      <c r="X111" s="300">
        <v>650.0</v>
      </c>
      <c r="Y111" s="304">
        <v>9.5449974E7</v>
      </c>
      <c r="Z111" s="300">
        <v>1050.0</v>
      </c>
      <c r="AA111" s="300">
        <v>2975.0</v>
      </c>
      <c r="AC111" s="302"/>
      <c r="AD111" s="302"/>
      <c r="AE111" s="305" t="s">
        <v>2644</v>
      </c>
      <c r="AF111" s="302"/>
    </row>
    <row r="112">
      <c r="A112" s="300" t="s">
        <v>2642</v>
      </c>
      <c r="B112" s="300" t="s">
        <v>2267</v>
      </c>
      <c r="C112" s="300" t="s">
        <v>2362</v>
      </c>
      <c r="D112" s="300" t="s">
        <v>2409</v>
      </c>
      <c r="E112" s="301">
        <v>-4.8778949E7</v>
      </c>
      <c r="F112" s="301">
        <v>-2.6291538E7</v>
      </c>
      <c r="G112" s="300" t="s">
        <v>2374</v>
      </c>
      <c r="H112" s="300" t="s">
        <v>2375</v>
      </c>
      <c r="I112" s="300" t="s">
        <v>2423</v>
      </c>
      <c r="J112" s="300" t="s">
        <v>2364</v>
      </c>
      <c r="K112" s="300" t="s">
        <v>171</v>
      </c>
      <c r="N112" s="300" t="s">
        <v>2645</v>
      </c>
      <c r="O112" s="300" t="s">
        <v>2367</v>
      </c>
      <c r="P112" s="300" t="s">
        <v>2380</v>
      </c>
      <c r="Q112" s="300">
        <v>2730.0</v>
      </c>
      <c r="R112" s="300">
        <v>80.0</v>
      </c>
      <c r="S112" s="300" t="s">
        <v>2381</v>
      </c>
      <c r="T112" s="300" t="s">
        <v>2382</v>
      </c>
      <c r="U112" s="300">
        <v>0.0</v>
      </c>
      <c r="V112" s="300">
        <v>0.0</v>
      </c>
      <c r="W112" s="300">
        <v>3100.0</v>
      </c>
      <c r="X112" s="300">
        <v>2500.0</v>
      </c>
      <c r="Y112" s="304">
        <v>9.5449974E7</v>
      </c>
      <c r="Z112" s="300">
        <v>2800.0</v>
      </c>
      <c r="AC112" s="302"/>
      <c r="AD112" s="302"/>
      <c r="AE112" s="305" t="s">
        <v>2646</v>
      </c>
      <c r="AF112" s="302"/>
    </row>
    <row r="113">
      <c r="A113" s="300" t="s">
        <v>2642</v>
      </c>
      <c r="B113" s="300" t="s">
        <v>2267</v>
      </c>
      <c r="C113" s="300" t="s">
        <v>2362</v>
      </c>
      <c r="D113" s="300" t="s">
        <v>2409</v>
      </c>
      <c r="E113" s="301">
        <v>-4.8778949E7</v>
      </c>
      <c r="F113" s="301">
        <v>-2.6291538E7</v>
      </c>
      <c r="G113" s="300" t="s">
        <v>2374</v>
      </c>
      <c r="H113" s="300" t="s">
        <v>2375</v>
      </c>
      <c r="I113" s="300" t="s">
        <v>2423</v>
      </c>
      <c r="J113" s="300" t="s">
        <v>2364</v>
      </c>
      <c r="K113" s="300" t="s">
        <v>171</v>
      </c>
      <c r="N113" s="300" t="s">
        <v>2647</v>
      </c>
      <c r="O113" s="300" t="s">
        <v>2367</v>
      </c>
      <c r="P113" s="300" t="s">
        <v>2380</v>
      </c>
      <c r="Q113" s="300">
        <v>3000.0</v>
      </c>
      <c r="R113" s="300">
        <v>95.0</v>
      </c>
      <c r="S113" s="300" t="s">
        <v>2381</v>
      </c>
      <c r="T113" s="300" t="s">
        <v>2382</v>
      </c>
      <c r="U113" s="300">
        <v>0.0</v>
      </c>
      <c r="V113" s="300">
        <v>0.0</v>
      </c>
      <c r="W113" s="300">
        <v>3400.0</v>
      </c>
      <c r="X113" s="300">
        <v>2850.0</v>
      </c>
      <c r="Y113" s="304">
        <v>9.5449974E7</v>
      </c>
      <c r="Z113" s="300">
        <v>3150.0</v>
      </c>
      <c r="AC113" s="302"/>
      <c r="AD113" s="302"/>
      <c r="AE113" s="305" t="s">
        <v>2648</v>
      </c>
      <c r="AF113" s="302"/>
    </row>
    <row r="114">
      <c r="A114" s="300" t="s">
        <v>2642</v>
      </c>
      <c r="B114" s="300" t="s">
        <v>2267</v>
      </c>
      <c r="C114" s="300" t="s">
        <v>2362</v>
      </c>
      <c r="D114" s="300" t="s">
        <v>2409</v>
      </c>
      <c r="E114" s="301">
        <v>-4.8778949E7</v>
      </c>
      <c r="F114" s="301">
        <v>-2.6291538E7</v>
      </c>
      <c r="G114" s="300" t="s">
        <v>2374</v>
      </c>
      <c r="H114" s="300" t="s">
        <v>2375</v>
      </c>
      <c r="I114" s="300" t="s">
        <v>2423</v>
      </c>
      <c r="J114" s="300" t="s">
        <v>2364</v>
      </c>
      <c r="K114" s="300" t="s">
        <v>171</v>
      </c>
      <c r="N114" s="300" t="s">
        <v>2649</v>
      </c>
      <c r="O114" s="300" t="s">
        <v>2367</v>
      </c>
      <c r="P114" s="300" t="s">
        <v>2380</v>
      </c>
      <c r="Q114" s="300">
        <v>3015.0</v>
      </c>
      <c r="R114" s="300">
        <v>130.0</v>
      </c>
      <c r="S114" s="300" t="s">
        <v>2381</v>
      </c>
      <c r="T114" s="300" t="s">
        <v>2382</v>
      </c>
      <c r="U114" s="300">
        <v>0.0</v>
      </c>
      <c r="V114" s="300">
        <v>0.0</v>
      </c>
      <c r="W114" s="300">
        <v>3450.0</v>
      </c>
      <c r="X114" s="300">
        <v>2750.0</v>
      </c>
      <c r="Y114" s="304">
        <v>9.5449974E7</v>
      </c>
      <c r="Z114" s="300">
        <v>3150.0</v>
      </c>
      <c r="AC114" s="302"/>
      <c r="AD114" s="302"/>
      <c r="AE114" s="305" t="s">
        <v>2650</v>
      </c>
      <c r="AF114" s="302"/>
    </row>
    <row r="115">
      <c r="A115" s="300" t="s">
        <v>2651</v>
      </c>
      <c r="B115" s="300" t="s">
        <v>2264</v>
      </c>
      <c r="C115" s="300" t="s">
        <v>2362</v>
      </c>
      <c r="D115" s="300" t="s">
        <v>2409</v>
      </c>
      <c r="E115" s="301">
        <v>-4.9759737E7</v>
      </c>
      <c r="F115" s="301">
        <v>-2.9384144E7</v>
      </c>
      <c r="G115" s="300" t="s">
        <v>2374</v>
      </c>
      <c r="H115" s="300" t="s">
        <v>2375</v>
      </c>
      <c r="I115" s="300" t="s">
        <v>2423</v>
      </c>
      <c r="J115" s="300" t="s">
        <v>2364</v>
      </c>
      <c r="K115" s="300" t="s">
        <v>171</v>
      </c>
      <c r="M115" s="300" t="s">
        <v>2652</v>
      </c>
      <c r="N115" s="300" t="s">
        <v>2653</v>
      </c>
      <c r="O115" s="300" t="s">
        <v>2426</v>
      </c>
      <c r="P115" s="300" t="s">
        <v>2501</v>
      </c>
      <c r="Q115" s="300">
        <v>3130.0</v>
      </c>
      <c r="R115" s="300">
        <v>40.0</v>
      </c>
      <c r="S115" s="300" t="s">
        <v>2381</v>
      </c>
      <c r="T115" s="300" t="s">
        <v>2382</v>
      </c>
      <c r="U115" s="300">
        <v>0.0</v>
      </c>
      <c r="V115" s="300">
        <v>0.0</v>
      </c>
      <c r="W115" s="300">
        <v>3400.0</v>
      </c>
      <c r="X115" s="300">
        <v>3150.0</v>
      </c>
      <c r="Y115" s="300" t="s">
        <v>2371</v>
      </c>
      <c r="Z115" s="300">
        <v>3300.0</v>
      </c>
      <c r="AA115" s="300">
        <v>3300.0</v>
      </c>
      <c r="AC115" s="303" t="s">
        <v>2590</v>
      </c>
      <c r="AD115" s="303"/>
      <c r="AE115" s="303"/>
      <c r="AF115" s="303"/>
    </row>
    <row r="116">
      <c r="A116" s="300" t="s">
        <v>1364</v>
      </c>
      <c r="B116" s="300" t="s">
        <v>2267</v>
      </c>
      <c r="C116" s="300" t="s">
        <v>2362</v>
      </c>
      <c r="D116" s="300" t="s">
        <v>2409</v>
      </c>
      <c r="E116" s="301">
        <v>-4.9219856E7</v>
      </c>
      <c r="F116" s="301">
        <v>-2.8807046E7</v>
      </c>
      <c r="I116" s="300" t="s">
        <v>2423</v>
      </c>
      <c r="J116" s="300" t="s">
        <v>2364</v>
      </c>
      <c r="K116" s="300" t="s">
        <v>171</v>
      </c>
      <c r="M116" s="300" t="s">
        <v>2654</v>
      </c>
      <c r="N116" s="300" t="s">
        <v>2655</v>
      </c>
      <c r="O116" s="300" t="s">
        <v>2367</v>
      </c>
      <c r="P116" s="300" t="s">
        <v>2380</v>
      </c>
      <c r="Q116" s="300">
        <v>1460.0</v>
      </c>
      <c r="R116" s="300">
        <v>30.0</v>
      </c>
      <c r="S116" s="300" t="s">
        <v>2381</v>
      </c>
      <c r="T116" s="300" t="s">
        <v>2382</v>
      </c>
      <c r="U116" s="300">
        <v>0.0</v>
      </c>
      <c r="V116" s="300">
        <v>0.0</v>
      </c>
      <c r="W116" s="300">
        <v>1400.0</v>
      </c>
      <c r="X116" s="300">
        <v>1250.0</v>
      </c>
      <c r="Y116" s="304">
        <v>9.5449974E7</v>
      </c>
      <c r="Z116" s="300">
        <v>1300.0</v>
      </c>
      <c r="AA116" s="300">
        <v>850.0</v>
      </c>
      <c r="AC116" s="305" t="s">
        <v>2656</v>
      </c>
      <c r="AD116" s="303"/>
      <c r="AE116" s="303"/>
      <c r="AF116" s="303"/>
    </row>
    <row r="117">
      <c r="A117" s="300" t="s">
        <v>1364</v>
      </c>
      <c r="B117" s="300" t="s">
        <v>2267</v>
      </c>
      <c r="C117" s="300" t="s">
        <v>2362</v>
      </c>
      <c r="D117" s="300" t="s">
        <v>2409</v>
      </c>
      <c r="E117" s="301">
        <v>-4.9219856E7</v>
      </c>
      <c r="F117" s="301">
        <v>-2.8807046E7</v>
      </c>
      <c r="I117" s="300" t="s">
        <v>2423</v>
      </c>
      <c r="J117" s="300" t="s">
        <v>2364</v>
      </c>
      <c r="K117" s="300" t="s">
        <v>171</v>
      </c>
      <c r="M117" s="300" t="s">
        <v>2657</v>
      </c>
      <c r="N117" s="300" t="s">
        <v>2658</v>
      </c>
      <c r="O117" s="300" t="s">
        <v>2367</v>
      </c>
      <c r="P117" s="300" t="s">
        <v>2380</v>
      </c>
      <c r="Q117" s="300">
        <v>1430.0</v>
      </c>
      <c r="R117" s="300">
        <v>30.0</v>
      </c>
      <c r="S117" s="300" t="s">
        <v>2381</v>
      </c>
      <c r="T117" s="300" t="s">
        <v>2382</v>
      </c>
      <c r="U117" s="300">
        <v>0.0</v>
      </c>
      <c r="V117" s="300">
        <v>0.0</v>
      </c>
      <c r="W117" s="300">
        <v>1400.0</v>
      </c>
      <c r="X117" s="300">
        <v>1150.0</v>
      </c>
      <c r="Y117" s="304">
        <v>9.5449974E7</v>
      </c>
      <c r="Z117" s="300">
        <v>1300.0</v>
      </c>
      <c r="AC117" s="305" t="s">
        <v>2659</v>
      </c>
      <c r="AD117" s="303"/>
      <c r="AE117" s="303"/>
      <c r="AF117" s="303"/>
    </row>
    <row r="118">
      <c r="A118" s="300" t="s">
        <v>1364</v>
      </c>
      <c r="B118" s="300" t="s">
        <v>2267</v>
      </c>
      <c r="C118" s="300" t="s">
        <v>2362</v>
      </c>
      <c r="D118" s="300" t="s">
        <v>2409</v>
      </c>
      <c r="E118" s="301">
        <v>-4.9219856E7</v>
      </c>
      <c r="F118" s="301">
        <v>-2.8807046E7</v>
      </c>
      <c r="I118" s="300" t="s">
        <v>2423</v>
      </c>
      <c r="J118" s="300" t="s">
        <v>2364</v>
      </c>
      <c r="K118" s="300" t="s">
        <v>2378</v>
      </c>
      <c r="M118" s="300" t="s">
        <v>2660</v>
      </c>
      <c r="N118" s="300" t="s">
        <v>2661</v>
      </c>
      <c r="O118" s="300" t="s">
        <v>2367</v>
      </c>
      <c r="P118" s="300" t="s">
        <v>2380</v>
      </c>
      <c r="Q118" s="300">
        <v>390.0</v>
      </c>
      <c r="R118" s="300">
        <v>30.0</v>
      </c>
      <c r="S118" s="300" t="s">
        <v>2381</v>
      </c>
      <c r="T118" s="300" t="s">
        <v>2382</v>
      </c>
      <c r="U118" s="300">
        <v>0.0</v>
      </c>
      <c r="V118" s="300">
        <v>0.0</v>
      </c>
      <c r="W118" s="300">
        <v>500.0</v>
      </c>
      <c r="X118" s="300">
        <v>300.0</v>
      </c>
      <c r="Y118" s="304">
        <v>9.5449973E7</v>
      </c>
      <c r="Z118" s="300">
        <v>400.0</v>
      </c>
      <c r="AA118" s="300">
        <v>400.0</v>
      </c>
      <c r="AC118" s="305" t="s">
        <v>2662</v>
      </c>
      <c r="AD118" s="303"/>
      <c r="AE118" s="303"/>
      <c r="AF118" s="303"/>
    </row>
    <row r="119">
      <c r="A119" s="300" t="s">
        <v>1364</v>
      </c>
      <c r="B119" s="300" t="s">
        <v>2267</v>
      </c>
      <c r="C119" s="300" t="s">
        <v>2362</v>
      </c>
      <c r="D119" s="300" t="s">
        <v>2409</v>
      </c>
      <c r="E119" s="301">
        <v>-4.9219856E7</v>
      </c>
      <c r="F119" s="301">
        <v>-2.8807046E7</v>
      </c>
      <c r="I119" s="300" t="s">
        <v>2423</v>
      </c>
      <c r="J119" s="300" t="s">
        <v>2364</v>
      </c>
      <c r="K119" s="300" t="s">
        <v>2378</v>
      </c>
      <c r="M119" s="300" t="s">
        <v>2660</v>
      </c>
      <c r="N119" s="300" t="s">
        <v>2663</v>
      </c>
      <c r="O119" s="300" t="s">
        <v>2367</v>
      </c>
      <c r="P119" s="300" t="s">
        <v>2380</v>
      </c>
      <c r="Q119" s="300">
        <v>360.0</v>
      </c>
      <c r="R119" s="300">
        <v>30.0</v>
      </c>
      <c r="S119" s="300" t="s">
        <v>2381</v>
      </c>
      <c r="T119" s="300" t="s">
        <v>2382</v>
      </c>
      <c r="U119" s="300">
        <v>0.0</v>
      </c>
      <c r="V119" s="300">
        <v>0.0</v>
      </c>
      <c r="W119" s="300">
        <v>500.0</v>
      </c>
      <c r="X119" s="300">
        <v>300.0</v>
      </c>
      <c r="Y119" s="304">
        <v>9.5449974E7</v>
      </c>
      <c r="Z119" s="300">
        <v>400.0</v>
      </c>
      <c r="AC119" s="305" t="s">
        <v>2664</v>
      </c>
      <c r="AD119" s="303"/>
      <c r="AE119" s="303"/>
      <c r="AF119" s="303"/>
    </row>
    <row r="120">
      <c r="A120" s="300" t="s">
        <v>2665</v>
      </c>
      <c r="B120" s="300" t="s">
        <v>2267</v>
      </c>
      <c r="C120" s="300" t="s">
        <v>2362</v>
      </c>
      <c r="D120" s="300" t="s">
        <v>2409</v>
      </c>
      <c r="E120" s="308" t="s">
        <v>2666</v>
      </c>
      <c r="F120" s="308" t="s">
        <v>2667</v>
      </c>
      <c r="G120" s="300" t="s">
        <v>2479</v>
      </c>
      <c r="H120" s="300" t="s">
        <v>2375</v>
      </c>
      <c r="I120" s="300" t="s">
        <v>2423</v>
      </c>
      <c r="J120" s="300" t="s">
        <v>2364</v>
      </c>
      <c r="K120" s="300" t="s">
        <v>171</v>
      </c>
      <c r="M120" s="300" t="s">
        <v>2668</v>
      </c>
      <c r="N120" s="300" t="s">
        <v>2669</v>
      </c>
      <c r="O120" s="300" t="s">
        <v>2426</v>
      </c>
      <c r="P120" s="300" t="s">
        <v>2670</v>
      </c>
      <c r="Q120" s="300">
        <v>1690.0</v>
      </c>
      <c r="R120" s="300">
        <v>70.0</v>
      </c>
      <c r="S120" s="300" t="s">
        <v>2369</v>
      </c>
      <c r="T120" s="300" t="s">
        <v>2370</v>
      </c>
      <c r="U120" s="300">
        <v>-126.0</v>
      </c>
      <c r="V120" s="300">
        <v>29.0</v>
      </c>
      <c r="W120" s="300">
        <v>1400.0</v>
      </c>
      <c r="X120" s="300">
        <v>1000.0</v>
      </c>
      <c r="Y120" s="304">
        <v>9.5449974E7</v>
      </c>
      <c r="Z120" s="300">
        <v>1200.0</v>
      </c>
      <c r="AA120" s="300">
        <v>1400.0</v>
      </c>
      <c r="AC120" s="303" t="s">
        <v>2671</v>
      </c>
      <c r="AD120" s="303"/>
      <c r="AE120" s="303"/>
      <c r="AF120" s="303"/>
    </row>
    <row r="121">
      <c r="A121" s="300" t="s">
        <v>2665</v>
      </c>
      <c r="B121" s="300" t="s">
        <v>2267</v>
      </c>
      <c r="C121" s="300" t="s">
        <v>2362</v>
      </c>
      <c r="D121" s="300" t="s">
        <v>2409</v>
      </c>
      <c r="E121" s="308" t="s">
        <v>2666</v>
      </c>
      <c r="F121" s="308" t="s">
        <v>2667</v>
      </c>
      <c r="G121" s="300" t="s">
        <v>2479</v>
      </c>
      <c r="H121" s="300" t="s">
        <v>2375</v>
      </c>
      <c r="I121" s="300" t="s">
        <v>2423</v>
      </c>
      <c r="J121" s="300" t="s">
        <v>2364</v>
      </c>
      <c r="K121" s="300" t="s">
        <v>171</v>
      </c>
      <c r="M121" s="300" t="s">
        <v>2672</v>
      </c>
      <c r="N121" s="300" t="s">
        <v>2673</v>
      </c>
      <c r="O121" s="300" t="s">
        <v>2426</v>
      </c>
      <c r="P121" s="300" t="s">
        <v>2670</v>
      </c>
      <c r="Q121" s="300">
        <v>1880.0</v>
      </c>
      <c r="R121" s="300">
        <v>50.0</v>
      </c>
      <c r="S121" s="300" t="s">
        <v>2369</v>
      </c>
      <c r="T121" s="300" t="s">
        <v>2370</v>
      </c>
      <c r="U121" s="300">
        <v>-126.0</v>
      </c>
      <c r="V121" s="300">
        <v>29.0</v>
      </c>
      <c r="W121" s="300">
        <v>1600.0</v>
      </c>
      <c r="X121" s="300">
        <v>1200.0</v>
      </c>
      <c r="Y121" s="304">
        <v>9.5449974E7</v>
      </c>
      <c r="Z121" s="300">
        <v>1400.0</v>
      </c>
      <c r="AC121" s="303" t="s">
        <v>2671</v>
      </c>
      <c r="AD121" s="303"/>
      <c r="AE121" s="303"/>
      <c r="AF121" s="303"/>
    </row>
    <row r="122">
      <c r="A122" s="300" t="s">
        <v>2665</v>
      </c>
      <c r="B122" s="300" t="s">
        <v>2267</v>
      </c>
      <c r="C122" s="300" t="s">
        <v>2362</v>
      </c>
      <c r="D122" s="300" t="s">
        <v>2409</v>
      </c>
      <c r="E122" s="308" t="s">
        <v>2666</v>
      </c>
      <c r="F122" s="308" t="s">
        <v>2667</v>
      </c>
      <c r="G122" s="300" t="s">
        <v>2479</v>
      </c>
      <c r="H122" s="300" t="s">
        <v>2375</v>
      </c>
      <c r="I122" s="300" t="s">
        <v>2423</v>
      </c>
      <c r="J122" s="300" t="s">
        <v>2364</v>
      </c>
      <c r="K122" s="300" t="s">
        <v>171</v>
      </c>
      <c r="M122" s="300" t="s">
        <v>2566</v>
      </c>
      <c r="N122" s="300" t="s">
        <v>2674</v>
      </c>
      <c r="O122" s="300" t="s">
        <v>2426</v>
      </c>
      <c r="P122" s="300" t="s">
        <v>2399</v>
      </c>
      <c r="Q122" s="300">
        <v>2040.0</v>
      </c>
      <c r="R122" s="300">
        <v>60.0</v>
      </c>
      <c r="S122" s="300" t="s">
        <v>2400</v>
      </c>
      <c r="T122" s="300" t="s">
        <v>2401</v>
      </c>
      <c r="U122" s="300">
        <v>-126.0</v>
      </c>
      <c r="V122" s="300">
        <v>29.0</v>
      </c>
      <c r="W122" s="300">
        <v>1950.0</v>
      </c>
      <c r="X122" s="300">
        <v>1550.0</v>
      </c>
      <c r="Y122" s="304">
        <v>9.5449974E7</v>
      </c>
      <c r="Z122" s="300">
        <v>1750.0</v>
      </c>
      <c r="AC122" s="303" t="s">
        <v>2671</v>
      </c>
      <c r="AD122" s="303"/>
      <c r="AE122" s="303"/>
      <c r="AF122" s="303"/>
    </row>
    <row r="123">
      <c r="A123" s="300" t="s">
        <v>2665</v>
      </c>
      <c r="B123" s="300" t="s">
        <v>2267</v>
      </c>
      <c r="C123" s="300" t="s">
        <v>2362</v>
      </c>
      <c r="D123" s="300" t="s">
        <v>2409</v>
      </c>
      <c r="E123" s="308" t="s">
        <v>2666</v>
      </c>
      <c r="F123" s="308" t="s">
        <v>2667</v>
      </c>
      <c r="G123" s="300" t="s">
        <v>2479</v>
      </c>
      <c r="H123" s="300" t="s">
        <v>2375</v>
      </c>
      <c r="I123" s="300" t="s">
        <v>2423</v>
      </c>
      <c r="J123" s="300" t="s">
        <v>2364</v>
      </c>
      <c r="K123" s="300" t="s">
        <v>171</v>
      </c>
      <c r="M123" s="300" t="s">
        <v>2675</v>
      </c>
      <c r="N123" s="300" t="s">
        <v>2676</v>
      </c>
      <c r="O123" s="300" t="s">
        <v>2426</v>
      </c>
      <c r="P123" s="300" t="s">
        <v>2380</v>
      </c>
      <c r="Q123" s="300">
        <v>920.0</v>
      </c>
      <c r="R123" s="300">
        <v>50.0</v>
      </c>
      <c r="S123" s="300" t="s">
        <v>2381</v>
      </c>
      <c r="T123" s="300" t="s">
        <v>2382</v>
      </c>
      <c r="U123" s="300">
        <v>0.0</v>
      </c>
      <c r="V123" s="300">
        <v>0.0</v>
      </c>
      <c r="W123" s="300">
        <v>950.0</v>
      </c>
      <c r="X123" s="300">
        <v>650.0</v>
      </c>
      <c r="Y123" s="304">
        <v>9.5449974E7</v>
      </c>
      <c r="Z123" s="300">
        <v>800.0</v>
      </c>
      <c r="AC123" s="303" t="s">
        <v>2671</v>
      </c>
      <c r="AD123" s="303"/>
      <c r="AE123" s="303"/>
      <c r="AF123" s="303"/>
    </row>
    <row r="124">
      <c r="A124" s="300" t="s">
        <v>2665</v>
      </c>
      <c r="B124" s="300" t="s">
        <v>2267</v>
      </c>
      <c r="C124" s="300" t="s">
        <v>2362</v>
      </c>
      <c r="D124" s="300" t="s">
        <v>2409</v>
      </c>
      <c r="E124" s="308" t="s">
        <v>2666</v>
      </c>
      <c r="F124" s="308" t="s">
        <v>2667</v>
      </c>
      <c r="G124" s="300" t="s">
        <v>2479</v>
      </c>
      <c r="H124" s="300" t="s">
        <v>2375</v>
      </c>
      <c r="I124" s="300" t="s">
        <v>2423</v>
      </c>
      <c r="J124" s="300" t="s">
        <v>2364</v>
      </c>
      <c r="K124" s="300" t="s">
        <v>171</v>
      </c>
      <c r="M124" s="300" t="s">
        <v>2677</v>
      </c>
      <c r="N124" s="300" t="s">
        <v>2678</v>
      </c>
      <c r="O124" s="300" t="s">
        <v>2426</v>
      </c>
      <c r="P124" s="300" t="s">
        <v>2380</v>
      </c>
      <c r="Q124" s="300">
        <v>1180.0</v>
      </c>
      <c r="R124" s="300">
        <v>50.0</v>
      </c>
      <c r="S124" s="300" t="s">
        <v>2381</v>
      </c>
      <c r="T124" s="300" t="s">
        <v>2382</v>
      </c>
      <c r="U124" s="300">
        <v>0.0</v>
      </c>
      <c r="V124" s="300">
        <v>0.0</v>
      </c>
      <c r="W124" s="300">
        <v>1200.0</v>
      </c>
      <c r="X124" s="300">
        <v>900.0</v>
      </c>
      <c r="Y124" s="304">
        <v>9.5449973E7</v>
      </c>
      <c r="Z124" s="300">
        <v>1050.0</v>
      </c>
      <c r="AC124" s="303" t="s">
        <v>2671</v>
      </c>
      <c r="AD124" s="303"/>
      <c r="AE124" s="303"/>
      <c r="AF124" s="303"/>
    </row>
    <row r="125">
      <c r="A125" s="300" t="s">
        <v>2665</v>
      </c>
      <c r="B125" s="300" t="s">
        <v>2267</v>
      </c>
      <c r="C125" s="300" t="s">
        <v>2362</v>
      </c>
      <c r="D125" s="300" t="s">
        <v>2409</v>
      </c>
      <c r="E125" s="308" t="s">
        <v>2666</v>
      </c>
      <c r="F125" s="308" t="s">
        <v>2667</v>
      </c>
      <c r="G125" s="300" t="s">
        <v>2479</v>
      </c>
      <c r="H125" s="300" t="s">
        <v>2375</v>
      </c>
      <c r="I125" s="300" t="s">
        <v>2423</v>
      </c>
      <c r="J125" s="300" t="s">
        <v>2364</v>
      </c>
      <c r="K125" s="300" t="s">
        <v>171</v>
      </c>
      <c r="M125" s="300" t="s">
        <v>2668</v>
      </c>
      <c r="N125" s="300" t="s">
        <v>2679</v>
      </c>
      <c r="O125" s="300" t="s">
        <v>2426</v>
      </c>
      <c r="P125" s="300" t="s">
        <v>2380</v>
      </c>
      <c r="Q125" s="300">
        <v>1590.0</v>
      </c>
      <c r="R125" s="300">
        <v>40.0</v>
      </c>
      <c r="S125" s="300" t="s">
        <v>2381</v>
      </c>
      <c r="T125" s="300" t="s">
        <v>2382</v>
      </c>
      <c r="U125" s="300">
        <v>0.0</v>
      </c>
      <c r="V125" s="300">
        <v>0.0</v>
      </c>
      <c r="W125" s="300">
        <v>1550.0</v>
      </c>
      <c r="X125" s="300">
        <v>1350.0</v>
      </c>
      <c r="Y125" s="304">
        <v>9.5449974E7</v>
      </c>
      <c r="Z125" s="300">
        <v>1450.0</v>
      </c>
      <c r="AC125" s="303" t="s">
        <v>2671</v>
      </c>
      <c r="AD125" s="303"/>
      <c r="AE125" s="303"/>
      <c r="AF125" s="303"/>
    </row>
    <row r="126">
      <c r="A126" s="300" t="s">
        <v>2665</v>
      </c>
      <c r="B126" s="300" t="s">
        <v>2267</v>
      </c>
      <c r="C126" s="300" t="s">
        <v>2362</v>
      </c>
      <c r="D126" s="300" t="s">
        <v>2409</v>
      </c>
      <c r="E126" s="308" t="s">
        <v>2666</v>
      </c>
      <c r="F126" s="308" t="s">
        <v>2667</v>
      </c>
      <c r="G126" s="300" t="s">
        <v>2479</v>
      </c>
      <c r="H126" s="300" t="s">
        <v>2375</v>
      </c>
      <c r="I126" s="300" t="s">
        <v>2423</v>
      </c>
      <c r="J126" s="300" t="s">
        <v>2364</v>
      </c>
      <c r="K126" s="300" t="s">
        <v>171</v>
      </c>
      <c r="M126" s="300" t="s">
        <v>2680</v>
      </c>
      <c r="N126" s="300" t="s">
        <v>2681</v>
      </c>
      <c r="O126" s="300" t="s">
        <v>2426</v>
      </c>
      <c r="P126" s="300" t="s">
        <v>2380</v>
      </c>
      <c r="Q126" s="300">
        <v>1840.0</v>
      </c>
      <c r="R126" s="300">
        <v>50.0</v>
      </c>
      <c r="S126" s="300" t="s">
        <v>2381</v>
      </c>
      <c r="T126" s="300" t="s">
        <v>2382</v>
      </c>
      <c r="U126" s="300">
        <v>0.0</v>
      </c>
      <c r="V126" s="300">
        <v>0.0</v>
      </c>
      <c r="W126" s="300">
        <v>1900.0</v>
      </c>
      <c r="X126" s="300">
        <v>1550.0</v>
      </c>
      <c r="Y126" s="304">
        <v>9.5449973E7</v>
      </c>
      <c r="Z126" s="300">
        <v>1700.0</v>
      </c>
      <c r="AC126" s="303" t="s">
        <v>2671</v>
      </c>
      <c r="AD126" s="303"/>
      <c r="AE126" s="303"/>
      <c r="AF126" s="303"/>
    </row>
    <row r="127">
      <c r="A127" s="300" t="s">
        <v>2682</v>
      </c>
      <c r="B127" s="300" t="s">
        <v>2267</v>
      </c>
      <c r="C127" s="300" t="s">
        <v>2362</v>
      </c>
      <c r="D127" s="300" t="s">
        <v>2409</v>
      </c>
      <c r="E127" s="301">
        <v>-4.9263254E7</v>
      </c>
      <c r="F127" s="301">
        <v>-2.8842336E7</v>
      </c>
      <c r="I127" s="300" t="s">
        <v>2423</v>
      </c>
      <c r="J127" s="300" t="s">
        <v>2364</v>
      </c>
      <c r="K127" s="300" t="s">
        <v>171</v>
      </c>
      <c r="N127" s="300" t="s">
        <v>2683</v>
      </c>
      <c r="P127" s="300" t="s">
        <v>2501</v>
      </c>
      <c r="Q127" s="300">
        <v>3340.0</v>
      </c>
      <c r="R127" s="300">
        <v>70.0</v>
      </c>
      <c r="S127" s="300" t="s">
        <v>2381</v>
      </c>
      <c r="T127" s="300" t="s">
        <v>2382</v>
      </c>
      <c r="U127" s="300">
        <v>0.0</v>
      </c>
      <c r="V127" s="300">
        <v>0.0</v>
      </c>
      <c r="W127" s="300">
        <v>3750.0</v>
      </c>
      <c r="X127" s="300">
        <v>3350.0</v>
      </c>
      <c r="Y127" s="300" t="s">
        <v>2371</v>
      </c>
      <c r="Z127" s="300">
        <v>3550.0</v>
      </c>
      <c r="AA127" s="300">
        <v>3550.0</v>
      </c>
      <c r="AC127" s="303" t="s">
        <v>2684</v>
      </c>
      <c r="AD127" s="303"/>
      <c r="AE127" s="303"/>
      <c r="AF127" s="303"/>
    </row>
    <row r="128">
      <c r="A128" s="300" t="s">
        <v>654</v>
      </c>
      <c r="B128" s="300" t="s">
        <v>2264</v>
      </c>
      <c r="C128" s="300" t="s">
        <v>2362</v>
      </c>
      <c r="D128" s="300" t="s">
        <v>2685</v>
      </c>
      <c r="E128" s="301">
        <v>-5.0562222E7</v>
      </c>
      <c r="F128" s="301">
        <v>-2.97725E7</v>
      </c>
      <c r="G128" s="300" t="s">
        <v>2374</v>
      </c>
      <c r="H128" s="300" t="s">
        <v>2375</v>
      </c>
      <c r="N128" s="300" t="s">
        <v>2686</v>
      </c>
      <c r="O128" s="300" t="s">
        <v>2367</v>
      </c>
      <c r="P128" s="300" t="s">
        <v>2501</v>
      </c>
      <c r="Q128" s="300">
        <v>3730.0</v>
      </c>
      <c r="R128" s="300">
        <v>60.0</v>
      </c>
      <c r="S128" s="300" t="s">
        <v>2381</v>
      </c>
      <c r="T128" s="300" t="s">
        <v>2382</v>
      </c>
      <c r="U128" s="300">
        <v>0.0</v>
      </c>
      <c r="V128" s="300">
        <v>0.0</v>
      </c>
      <c r="W128" s="300">
        <v>4235.0</v>
      </c>
      <c r="X128" s="300">
        <v>3847.0</v>
      </c>
      <c r="Y128" s="304">
        <v>9.5449974E7</v>
      </c>
      <c r="Z128" s="300">
        <v>4050.0</v>
      </c>
      <c r="AA128" s="300">
        <v>4650.0</v>
      </c>
      <c r="AC128" s="303" t="s">
        <v>2687</v>
      </c>
      <c r="AD128" s="303"/>
      <c r="AE128" s="303" t="s">
        <v>2688</v>
      </c>
      <c r="AF128" s="303"/>
    </row>
    <row r="129">
      <c r="A129" s="309" t="s">
        <v>654</v>
      </c>
      <c r="B129" s="300" t="s">
        <v>2264</v>
      </c>
      <c r="C129" s="300" t="s">
        <v>2362</v>
      </c>
      <c r="D129" s="300" t="s">
        <v>2685</v>
      </c>
      <c r="E129" s="301">
        <v>-5.0562222E7</v>
      </c>
      <c r="F129" s="301">
        <v>-2.97725E7</v>
      </c>
      <c r="G129" s="300" t="s">
        <v>2374</v>
      </c>
      <c r="H129" s="300" t="s">
        <v>2375</v>
      </c>
      <c r="N129" s="300" t="s">
        <v>2689</v>
      </c>
      <c r="O129" s="300" t="s">
        <v>2367</v>
      </c>
      <c r="P129" s="300" t="s">
        <v>2501</v>
      </c>
      <c r="Q129" s="300">
        <v>3940.0</v>
      </c>
      <c r="R129" s="300">
        <v>40.0</v>
      </c>
      <c r="S129" s="300" t="s">
        <v>2381</v>
      </c>
      <c r="T129" s="300" t="s">
        <v>2382</v>
      </c>
      <c r="U129" s="300">
        <v>0.0</v>
      </c>
      <c r="V129" s="300">
        <v>0.0</v>
      </c>
      <c r="W129" s="300">
        <v>4510.0</v>
      </c>
      <c r="X129" s="300">
        <v>4156.0</v>
      </c>
      <c r="Y129" s="304">
        <v>9.5449974E7</v>
      </c>
      <c r="Z129" s="300">
        <v>4350.0</v>
      </c>
      <c r="AC129" s="303" t="s">
        <v>2687</v>
      </c>
      <c r="AD129" s="303"/>
      <c r="AE129" s="303" t="s">
        <v>2688</v>
      </c>
      <c r="AF129" s="303"/>
    </row>
    <row r="130">
      <c r="A130" s="309" t="s">
        <v>654</v>
      </c>
      <c r="B130" s="300" t="s">
        <v>2264</v>
      </c>
      <c r="C130" s="300" t="s">
        <v>2362</v>
      </c>
      <c r="D130" s="300" t="s">
        <v>2685</v>
      </c>
      <c r="E130" s="301">
        <v>-5.0562222E7</v>
      </c>
      <c r="F130" s="301">
        <v>-2.97725E7</v>
      </c>
      <c r="G130" s="300" t="s">
        <v>2374</v>
      </c>
      <c r="H130" s="300" t="s">
        <v>2375</v>
      </c>
      <c r="N130" s="300" t="s">
        <v>2690</v>
      </c>
      <c r="O130" s="300" t="s">
        <v>2367</v>
      </c>
      <c r="P130" s="300" t="s">
        <v>2501</v>
      </c>
      <c r="Q130" s="300">
        <v>4160.0</v>
      </c>
      <c r="R130" s="300">
        <v>100.0</v>
      </c>
      <c r="S130" s="300" t="s">
        <v>2381</v>
      </c>
      <c r="T130" s="300" t="s">
        <v>2382</v>
      </c>
      <c r="U130" s="300">
        <v>0.0</v>
      </c>
      <c r="V130" s="300">
        <v>0.0</v>
      </c>
      <c r="W130" s="300">
        <v>4870.0</v>
      </c>
      <c r="X130" s="300">
        <v>4306.0</v>
      </c>
      <c r="Y130" s="304">
        <v>9.5449974E7</v>
      </c>
      <c r="Z130" s="300">
        <v>4650.0</v>
      </c>
      <c r="AC130" s="303" t="s">
        <v>2687</v>
      </c>
      <c r="AD130" s="303"/>
      <c r="AE130" s="303" t="s">
        <v>2688</v>
      </c>
      <c r="AF130" s="303"/>
    </row>
    <row r="131">
      <c r="A131" s="309" t="s">
        <v>654</v>
      </c>
      <c r="B131" s="300" t="s">
        <v>2264</v>
      </c>
      <c r="C131" s="300" t="s">
        <v>2362</v>
      </c>
      <c r="D131" s="300" t="s">
        <v>2685</v>
      </c>
      <c r="E131" s="301">
        <v>-5.0562222E7</v>
      </c>
      <c r="F131" s="301">
        <v>-2.97725E7</v>
      </c>
      <c r="G131" s="300" t="s">
        <v>2374</v>
      </c>
      <c r="H131" s="300" t="s">
        <v>2375</v>
      </c>
      <c r="N131" s="300" t="s">
        <v>2691</v>
      </c>
      <c r="O131" s="300" t="s">
        <v>2367</v>
      </c>
      <c r="P131" s="300" t="s">
        <v>2501</v>
      </c>
      <c r="Q131" s="300">
        <v>4610.0</v>
      </c>
      <c r="R131" s="300">
        <v>140.0</v>
      </c>
      <c r="S131" s="300" t="s">
        <v>2381</v>
      </c>
      <c r="T131" s="300" t="s">
        <v>2382</v>
      </c>
      <c r="U131" s="300">
        <v>0.0</v>
      </c>
      <c r="V131" s="300">
        <v>0.0</v>
      </c>
      <c r="W131" s="300">
        <v>5580.0</v>
      </c>
      <c r="X131" s="300">
        <v>4873.0</v>
      </c>
      <c r="Y131" s="304">
        <v>9.5449974E7</v>
      </c>
      <c r="Z131" s="300">
        <v>5250.0</v>
      </c>
      <c r="AC131" s="303" t="s">
        <v>2687</v>
      </c>
      <c r="AD131" s="303"/>
      <c r="AE131" s="303" t="s">
        <v>2688</v>
      </c>
      <c r="AF131" s="303"/>
    </row>
    <row r="132">
      <c r="A132" s="309" t="s">
        <v>654</v>
      </c>
      <c r="B132" s="300" t="s">
        <v>2264</v>
      </c>
      <c r="C132" s="300" t="s">
        <v>2362</v>
      </c>
      <c r="D132" s="300" t="s">
        <v>2685</v>
      </c>
      <c r="E132" s="301">
        <v>-5.0562222E7</v>
      </c>
      <c r="F132" s="301">
        <v>-2.97725E7</v>
      </c>
      <c r="G132" s="300" t="s">
        <v>2374</v>
      </c>
      <c r="H132" s="300" t="s">
        <v>2375</v>
      </c>
      <c r="N132" s="300" t="s">
        <v>2692</v>
      </c>
      <c r="O132" s="300" t="s">
        <v>2367</v>
      </c>
      <c r="P132" s="300" t="s">
        <v>2501</v>
      </c>
      <c r="Q132" s="300">
        <v>4710.0</v>
      </c>
      <c r="R132" s="300">
        <v>40.0</v>
      </c>
      <c r="S132" s="300" t="s">
        <v>2381</v>
      </c>
      <c r="T132" s="300" t="s">
        <v>2382</v>
      </c>
      <c r="U132" s="300">
        <v>0.0</v>
      </c>
      <c r="V132" s="300">
        <v>0.0</v>
      </c>
      <c r="W132" s="300">
        <v>5574.0</v>
      </c>
      <c r="X132" s="300">
        <v>5311.0</v>
      </c>
      <c r="Y132" s="304">
        <v>9.5449974E7</v>
      </c>
      <c r="Z132" s="300">
        <v>5400.0</v>
      </c>
      <c r="AC132" s="303" t="s">
        <v>2687</v>
      </c>
      <c r="AD132" s="303"/>
      <c r="AE132" s="303" t="s">
        <v>2688</v>
      </c>
      <c r="AF132" s="303"/>
    </row>
    <row r="133">
      <c r="A133" s="309" t="s">
        <v>654</v>
      </c>
      <c r="B133" s="300" t="s">
        <v>2264</v>
      </c>
      <c r="C133" s="300" t="s">
        <v>2362</v>
      </c>
      <c r="D133" s="300" t="s">
        <v>2685</v>
      </c>
      <c r="E133" s="301">
        <v>-5.0562222E7</v>
      </c>
      <c r="F133" s="301">
        <v>-2.97725E7</v>
      </c>
      <c r="G133" s="300" t="s">
        <v>2374</v>
      </c>
      <c r="H133" s="300" t="s">
        <v>2375</v>
      </c>
      <c r="N133" s="300" t="s">
        <v>2693</v>
      </c>
      <c r="O133" s="300" t="s">
        <v>2367</v>
      </c>
      <c r="P133" s="300" t="s">
        <v>2501</v>
      </c>
      <c r="Q133" s="300">
        <v>7390.0</v>
      </c>
      <c r="R133" s="300">
        <v>40.0</v>
      </c>
      <c r="S133" s="300" t="s">
        <v>2381</v>
      </c>
      <c r="T133" s="300" t="s">
        <v>2382</v>
      </c>
      <c r="U133" s="300">
        <v>0.0</v>
      </c>
      <c r="V133" s="300">
        <v>0.0</v>
      </c>
      <c r="W133" s="300">
        <v>8320.0</v>
      </c>
      <c r="X133" s="300">
        <v>8026.0</v>
      </c>
      <c r="Y133" s="304">
        <v>9.5449974E7</v>
      </c>
      <c r="Z133" s="300">
        <v>8150.0</v>
      </c>
      <c r="AA133" s="300">
        <v>8950.0</v>
      </c>
      <c r="AC133" s="303" t="s">
        <v>2694</v>
      </c>
      <c r="AD133" s="303"/>
      <c r="AE133" s="303" t="s">
        <v>2688</v>
      </c>
      <c r="AF133" s="303"/>
    </row>
    <row r="134">
      <c r="A134" s="309" t="s">
        <v>654</v>
      </c>
      <c r="B134" s="300" t="s">
        <v>2264</v>
      </c>
      <c r="C134" s="300" t="s">
        <v>2362</v>
      </c>
      <c r="D134" s="300" t="s">
        <v>2685</v>
      </c>
      <c r="E134" s="301">
        <v>-5.0562222E7</v>
      </c>
      <c r="F134" s="301">
        <v>-2.97725E7</v>
      </c>
      <c r="G134" s="300" t="s">
        <v>2374</v>
      </c>
      <c r="H134" s="300" t="s">
        <v>2375</v>
      </c>
      <c r="N134" s="300" t="s">
        <v>2695</v>
      </c>
      <c r="O134" s="300" t="s">
        <v>2367</v>
      </c>
      <c r="P134" s="300" t="s">
        <v>2380</v>
      </c>
      <c r="Q134" s="300">
        <v>8790.0</v>
      </c>
      <c r="R134" s="300">
        <v>40.0</v>
      </c>
      <c r="S134" s="300" t="s">
        <v>2381</v>
      </c>
      <c r="T134" s="300" t="s">
        <v>2382</v>
      </c>
      <c r="U134" s="300">
        <v>0.0</v>
      </c>
      <c r="V134" s="300">
        <v>0.0</v>
      </c>
      <c r="W134" s="300">
        <v>10108.0</v>
      </c>
      <c r="X134" s="300">
        <v>9550.0</v>
      </c>
      <c r="Y134" s="304">
        <v>9.5449973E7</v>
      </c>
      <c r="Z134" s="300">
        <v>9750.0</v>
      </c>
      <c r="AC134" s="303" t="s">
        <v>2688</v>
      </c>
      <c r="AD134" s="303"/>
      <c r="AE134" s="303"/>
      <c r="AF134" s="303"/>
    </row>
    <row r="135">
      <c r="A135" s="300" t="s">
        <v>728</v>
      </c>
      <c r="B135" s="300" t="s">
        <v>2264</v>
      </c>
      <c r="C135" s="300" t="s">
        <v>2362</v>
      </c>
      <c r="D135" s="300" t="s">
        <v>663</v>
      </c>
      <c r="E135" s="301">
        <v>-52195.0</v>
      </c>
      <c r="F135" s="301">
        <v>-31711.0</v>
      </c>
      <c r="G135" s="300" t="s">
        <v>2374</v>
      </c>
      <c r="H135" s="300" t="s">
        <v>2375</v>
      </c>
      <c r="I135" s="300" t="s">
        <v>2376</v>
      </c>
      <c r="J135" s="300" t="s">
        <v>2377</v>
      </c>
      <c r="K135" s="300" t="s">
        <v>2378</v>
      </c>
      <c r="N135" s="300" t="s">
        <v>2696</v>
      </c>
      <c r="O135" s="300" t="s">
        <v>2367</v>
      </c>
      <c r="P135" s="300" t="s">
        <v>2380</v>
      </c>
      <c r="Q135" s="300">
        <v>510.0</v>
      </c>
      <c r="R135" s="300">
        <v>40.0</v>
      </c>
      <c r="S135" s="300" t="s">
        <v>2381</v>
      </c>
      <c r="T135" s="300" t="s">
        <v>2382</v>
      </c>
      <c r="U135" s="300">
        <v>0.0</v>
      </c>
      <c r="V135" s="300">
        <v>0.0</v>
      </c>
      <c r="W135" s="300">
        <v>600.0</v>
      </c>
      <c r="X135" s="300">
        <v>450.0</v>
      </c>
      <c r="Y135" s="304">
        <v>9.5449974E7</v>
      </c>
      <c r="Z135" s="300">
        <v>500.0</v>
      </c>
      <c r="AA135" s="300">
        <v>500.0</v>
      </c>
      <c r="AC135" s="303" t="s">
        <v>2697</v>
      </c>
      <c r="AD135" s="303"/>
      <c r="AE135" s="305" t="s">
        <v>2698</v>
      </c>
      <c r="AF135" s="303"/>
    </row>
    <row r="136">
      <c r="A136" s="300" t="s">
        <v>728</v>
      </c>
      <c r="B136" s="300" t="s">
        <v>2264</v>
      </c>
      <c r="C136" s="300" t="s">
        <v>2362</v>
      </c>
      <c r="D136" s="300" t="s">
        <v>663</v>
      </c>
      <c r="E136" s="301">
        <v>-52195.0</v>
      </c>
      <c r="F136" s="301">
        <v>-31711.0</v>
      </c>
      <c r="G136" s="300" t="s">
        <v>2374</v>
      </c>
      <c r="H136" s="300" t="s">
        <v>2375</v>
      </c>
      <c r="I136" s="300" t="s">
        <v>2376</v>
      </c>
      <c r="J136" s="300" t="s">
        <v>2377</v>
      </c>
      <c r="K136" s="300" t="s">
        <v>2378</v>
      </c>
      <c r="N136" s="300" t="s">
        <v>2699</v>
      </c>
      <c r="O136" s="300" t="s">
        <v>2367</v>
      </c>
      <c r="P136" s="300" t="s">
        <v>2380</v>
      </c>
      <c r="Q136" s="300">
        <v>530.0</v>
      </c>
      <c r="R136" s="300">
        <v>40.0</v>
      </c>
      <c r="S136" s="300" t="s">
        <v>2381</v>
      </c>
      <c r="T136" s="300" t="s">
        <v>2382</v>
      </c>
      <c r="U136" s="300">
        <v>0.0</v>
      </c>
      <c r="V136" s="300">
        <v>0.0</v>
      </c>
      <c r="W136" s="300">
        <v>650.0</v>
      </c>
      <c r="X136" s="300">
        <v>450.0</v>
      </c>
      <c r="Y136" s="304">
        <v>9.5449973E7</v>
      </c>
      <c r="Z136" s="300">
        <v>500.0</v>
      </c>
      <c r="AC136" s="303" t="s">
        <v>2383</v>
      </c>
      <c r="AD136" s="303"/>
      <c r="AE136" s="305" t="s">
        <v>2700</v>
      </c>
      <c r="AF136" s="303"/>
    </row>
  </sheetData>
  <hyperlinks>
    <hyperlink r:id="rId1" ref="AC6"/>
    <hyperlink r:id="rId2" ref="AC7"/>
    <hyperlink r:id="rId3" ref="AC8"/>
    <hyperlink r:id="rId4" ref="AC9"/>
    <hyperlink r:id="rId5" ref="AC10"/>
    <hyperlink r:id="rId6" ref="AC11"/>
    <hyperlink r:id="rId7" ref="AC12"/>
    <hyperlink r:id="rId8" ref="AC13"/>
    <hyperlink r:id="rId9" ref="AE14"/>
    <hyperlink r:id="rId10" ref="AE15"/>
    <hyperlink r:id="rId11" ref="AE16"/>
    <hyperlink r:id="rId12" ref="AE17"/>
    <hyperlink r:id="rId13" ref="AC18"/>
    <hyperlink r:id="rId14" ref="AC19"/>
    <hyperlink r:id="rId15" ref="AC20"/>
    <hyperlink r:id="rId16" ref="AC21"/>
    <hyperlink r:id="rId17" ref="AE22"/>
    <hyperlink r:id="rId18" ref="AC54"/>
    <hyperlink r:id="rId19" ref="AC55"/>
    <hyperlink r:id="rId20" ref="AE56"/>
    <hyperlink r:id="rId21" ref="AC57"/>
    <hyperlink r:id="rId22" ref="AC64"/>
    <hyperlink r:id="rId23" ref="AC65"/>
    <hyperlink r:id="rId24" ref="AC66"/>
    <hyperlink r:id="rId25" ref="AC67"/>
    <hyperlink r:id="rId26" ref="AC68"/>
    <hyperlink r:id="rId27" ref="AC69"/>
    <hyperlink r:id="rId28" ref="AC70"/>
    <hyperlink r:id="rId29" ref="AC71"/>
    <hyperlink r:id="rId30" ref="AE78"/>
    <hyperlink r:id="rId31" ref="AE79"/>
    <hyperlink r:id="rId32" ref="AE80"/>
    <hyperlink r:id="rId33" ref="AE81"/>
    <hyperlink r:id="rId34" ref="AE82"/>
    <hyperlink r:id="rId35" ref="AE83"/>
    <hyperlink r:id="rId36" ref="AE84"/>
    <hyperlink r:id="rId37" ref="AE85"/>
    <hyperlink r:id="rId38" ref="AE86"/>
    <hyperlink r:id="rId39" ref="AE87"/>
    <hyperlink r:id="rId40" ref="AE88"/>
    <hyperlink r:id="rId41" ref="AE89"/>
    <hyperlink r:id="rId42" ref="AE90"/>
    <hyperlink r:id="rId43" ref="AE91"/>
    <hyperlink r:id="rId44" ref="AE92"/>
    <hyperlink r:id="rId45" ref="AE96"/>
    <hyperlink r:id="rId46" ref="AE97"/>
    <hyperlink r:id="rId47" ref="AE98"/>
    <hyperlink r:id="rId48" ref="AE99"/>
    <hyperlink r:id="rId49" ref="AE100"/>
    <hyperlink r:id="rId50" ref="AC106"/>
    <hyperlink r:id="rId51" ref="AE111"/>
    <hyperlink r:id="rId52" ref="AE112"/>
    <hyperlink r:id="rId53" ref="AE113"/>
    <hyperlink r:id="rId54" ref="AE114"/>
    <hyperlink r:id="rId55" ref="AC116"/>
    <hyperlink r:id="rId56" ref="AC117"/>
    <hyperlink r:id="rId57" ref="AC118"/>
    <hyperlink r:id="rId58" ref="AC119"/>
    <hyperlink r:id="rId59" ref="AE135"/>
    <hyperlink r:id="rId60" ref="AE136"/>
  </hyperlinks>
  <drawing r:id="rId6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9.86"/>
    <col customWidth="1" min="2" max="4" width="15.0"/>
    <col customWidth="1" min="5" max="5" width="15.57"/>
    <col customWidth="1" min="8" max="8" width="20.0"/>
  </cols>
  <sheetData>
    <row r="1">
      <c r="A1" s="298" t="s">
        <v>2701</v>
      </c>
      <c r="B1" s="298" t="s">
        <v>2702</v>
      </c>
      <c r="C1" s="298" t="s">
        <v>2703</v>
      </c>
      <c r="D1" s="298" t="s">
        <v>2704</v>
      </c>
      <c r="E1" s="298" t="s">
        <v>2705</v>
      </c>
      <c r="F1" s="298" t="s">
        <v>2706</v>
      </c>
      <c r="G1" s="298" t="s">
        <v>2707</v>
      </c>
      <c r="H1" s="298" t="s">
        <v>2708</v>
      </c>
      <c r="I1" s="298" t="s">
        <v>2709</v>
      </c>
    </row>
    <row r="2">
      <c r="A2" s="310" t="s">
        <v>2710</v>
      </c>
      <c r="B2" s="310">
        <v>3.8</v>
      </c>
      <c r="C2" s="310">
        <v>22.9</v>
      </c>
      <c r="D2" s="310">
        <v>200.0</v>
      </c>
      <c r="E2" s="310" t="s">
        <v>2711</v>
      </c>
      <c r="F2" s="310">
        <v>0.0</v>
      </c>
      <c r="G2" s="310">
        <v>0.0</v>
      </c>
      <c r="H2" s="310">
        <v>1.0</v>
      </c>
      <c r="I2" s="310">
        <v>0.0</v>
      </c>
    </row>
    <row r="3">
      <c r="A3" s="310" t="s">
        <v>2712</v>
      </c>
      <c r="B3" s="310">
        <v>4.3</v>
      </c>
      <c r="C3" s="310">
        <v>250.0</v>
      </c>
      <c r="D3" s="310">
        <v>83000.0</v>
      </c>
      <c r="E3" s="310" t="s">
        <v>2713</v>
      </c>
      <c r="F3" s="310">
        <v>0.0</v>
      </c>
      <c r="G3" s="310">
        <v>0.0</v>
      </c>
      <c r="H3" s="310">
        <v>0.0</v>
      </c>
      <c r="I3" s="310">
        <v>1.0</v>
      </c>
    </row>
    <row r="4">
      <c r="A4" s="310" t="s">
        <v>2714</v>
      </c>
      <c r="B4" s="310">
        <v>2.1</v>
      </c>
      <c r="C4" s="310">
        <v>37.0</v>
      </c>
      <c r="D4" s="310">
        <v>739.9</v>
      </c>
      <c r="E4" s="310" t="s">
        <v>2715</v>
      </c>
      <c r="F4" s="310">
        <v>0.0</v>
      </c>
      <c r="G4" s="310">
        <v>0.0</v>
      </c>
      <c r="H4" s="310">
        <v>1.0</v>
      </c>
      <c r="I4" s="310">
        <v>0.0</v>
      </c>
    </row>
    <row r="5">
      <c r="A5" s="310" t="s">
        <v>2716</v>
      </c>
      <c r="B5" s="310">
        <v>2.1</v>
      </c>
      <c r="C5" s="310">
        <v>39.0</v>
      </c>
      <c r="D5" s="310">
        <v>5100.0</v>
      </c>
      <c r="E5" s="310" t="s">
        <v>2715</v>
      </c>
      <c r="F5" s="310">
        <v>0.0</v>
      </c>
      <c r="G5" s="310">
        <v>0.0</v>
      </c>
      <c r="H5" s="310">
        <v>1.0</v>
      </c>
      <c r="I5" s="310">
        <v>0.0</v>
      </c>
    </row>
    <row r="6">
      <c r="A6" s="310" t="s">
        <v>2717</v>
      </c>
      <c r="B6" s="310">
        <v>3.4</v>
      </c>
      <c r="C6" s="310">
        <v>11.0</v>
      </c>
      <c r="D6" s="310">
        <v>6.2</v>
      </c>
      <c r="E6" s="310" t="s">
        <v>2718</v>
      </c>
      <c r="F6" s="310">
        <v>0.0</v>
      </c>
      <c r="G6" s="310">
        <v>0.0</v>
      </c>
      <c r="H6" s="310">
        <v>1.0</v>
      </c>
      <c r="I6" s="310">
        <v>0.0</v>
      </c>
    </row>
    <row r="7">
      <c r="A7" s="310" t="s">
        <v>2719</v>
      </c>
      <c r="B7" s="310">
        <v>3.3</v>
      </c>
      <c r="C7" s="310">
        <v>18.7</v>
      </c>
      <c r="D7" s="310">
        <v>90.2</v>
      </c>
      <c r="E7" s="310" t="s">
        <v>2718</v>
      </c>
      <c r="F7" s="310">
        <v>0.0</v>
      </c>
      <c r="G7" s="310">
        <v>0.0</v>
      </c>
      <c r="H7" s="310">
        <v>1.0</v>
      </c>
      <c r="I7" s="310">
        <v>0.0</v>
      </c>
    </row>
    <row r="8">
      <c r="A8" s="310" t="s">
        <v>2720</v>
      </c>
      <c r="B8" s="310">
        <v>3.5</v>
      </c>
      <c r="C8" s="310">
        <v>33.1</v>
      </c>
      <c r="D8" s="310">
        <v>29.5</v>
      </c>
      <c r="E8" s="310" t="s">
        <v>2718</v>
      </c>
      <c r="F8" s="310">
        <v>0.0</v>
      </c>
      <c r="G8" s="310">
        <v>0.0</v>
      </c>
      <c r="H8" s="310">
        <v>1.0</v>
      </c>
      <c r="I8" s="310">
        <v>0.0</v>
      </c>
    </row>
    <row r="9">
      <c r="A9" s="310" t="s">
        <v>2721</v>
      </c>
      <c r="B9" s="310">
        <v>4.2</v>
      </c>
      <c r="C9" s="310">
        <v>230.0</v>
      </c>
      <c r="D9" s="310">
        <v>230000.0</v>
      </c>
      <c r="E9" s="310" t="s">
        <v>2713</v>
      </c>
      <c r="F9" s="310">
        <v>1.0</v>
      </c>
      <c r="G9" s="310">
        <v>1.0</v>
      </c>
      <c r="H9" s="310">
        <v>0.0</v>
      </c>
      <c r="I9" s="310">
        <v>0.0</v>
      </c>
    </row>
    <row r="10">
      <c r="A10" s="310" t="s">
        <v>2722</v>
      </c>
      <c r="B10" s="310">
        <v>3.7</v>
      </c>
      <c r="C10" s="310">
        <v>104.0</v>
      </c>
      <c r="D10" s="310">
        <v>10000.0</v>
      </c>
      <c r="E10" s="310" t="s">
        <v>2718</v>
      </c>
      <c r="F10" s="310">
        <v>0.0</v>
      </c>
      <c r="G10" s="310">
        <v>0.0</v>
      </c>
      <c r="H10" s="310">
        <v>1.0</v>
      </c>
      <c r="I10" s="310">
        <v>0.0</v>
      </c>
    </row>
    <row r="11">
      <c r="A11" s="310" t="s">
        <v>2723</v>
      </c>
      <c r="B11" s="310">
        <v>3.7</v>
      </c>
      <c r="C11" s="310">
        <v>104.0</v>
      </c>
      <c r="D11" s="310">
        <v>10000.0</v>
      </c>
      <c r="E11" s="310" t="s">
        <v>2718</v>
      </c>
      <c r="F11" s="310">
        <v>0.0</v>
      </c>
      <c r="G11" s="310">
        <v>0.0</v>
      </c>
      <c r="H11" s="310">
        <v>1.0</v>
      </c>
      <c r="I11" s="310">
        <v>0.0</v>
      </c>
    </row>
    <row r="12">
      <c r="A12" s="310" t="s">
        <v>2162</v>
      </c>
      <c r="B12" s="310">
        <v>4.5</v>
      </c>
      <c r="C12" s="310">
        <v>573.0</v>
      </c>
      <c r="D12" s="310">
        <v>348000.0</v>
      </c>
      <c r="E12" s="310" t="s">
        <v>2713</v>
      </c>
      <c r="F12" s="310">
        <v>1.0</v>
      </c>
      <c r="G12" s="310">
        <v>0.0</v>
      </c>
      <c r="H12" s="310">
        <v>0.0</v>
      </c>
      <c r="I12" s="310">
        <v>0.0</v>
      </c>
    </row>
    <row r="13">
      <c r="A13" s="310" t="s">
        <v>2724</v>
      </c>
      <c r="B13" s="310">
        <v>3.8</v>
      </c>
      <c r="C13" s="310">
        <v>76.2</v>
      </c>
      <c r="D13" s="310">
        <v>2700.0</v>
      </c>
      <c r="E13" s="310" t="s">
        <v>2718</v>
      </c>
      <c r="F13" s="310">
        <v>0.0</v>
      </c>
      <c r="G13" s="310">
        <v>0.0</v>
      </c>
      <c r="H13" s="310">
        <v>1.0</v>
      </c>
      <c r="I13" s="310">
        <v>1.0</v>
      </c>
    </row>
    <row r="14">
      <c r="A14" s="310" t="s">
        <v>2725</v>
      </c>
      <c r="B14" s="310">
        <v>3.4</v>
      </c>
      <c r="C14" s="310">
        <v>12.0</v>
      </c>
      <c r="D14" s="310">
        <v>12.5</v>
      </c>
      <c r="E14" s="310" t="s">
        <v>2726</v>
      </c>
      <c r="F14" s="310">
        <v>0.0</v>
      </c>
      <c r="G14" s="310">
        <v>0.0</v>
      </c>
      <c r="H14" s="310">
        <v>1.0</v>
      </c>
      <c r="I14" s="310">
        <v>0.0</v>
      </c>
    </row>
    <row r="15">
      <c r="A15" s="310" t="s">
        <v>2727</v>
      </c>
      <c r="B15" s="310">
        <v>2.9</v>
      </c>
      <c r="C15" s="310">
        <v>10.2</v>
      </c>
      <c r="D15" s="310">
        <v>11.9</v>
      </c>
      <c r="E15" s="310" t="s">
        <v>2726</v>
      </c>
      <c r="F15" s="310">
        <v>0.0</v>
      </c>
      <c r="G15" s="310">
        <v>0.0</v>
      </c>
      <c r="H15" s="310">
        <v>1.0</v>
      </c>
      <c r="I15" s="310">
        <v>0.0</v>
      </c>
    </row>
    <row r="16">
      <c r="A16" s="310" t="s">
        <v>2728</v>
      </c>
      <c r="B16" s="310">
        <v>3.4</v>
      </c>
      <c r="C16" s="310">
        <v>12.0</v>
      </c>
      <c r="D16" s="310">
        <v>11.1</v>
      </c>
      <c r="E16" s="310" t="s">
        <v>2726</v>
      </c>
      <c r="F16" s="310">
        <v>0.0</v>
      </c>
      <c r="G16" s="310">
        <v>0.0</v>
      </c>
      <c r="H16" s="310">
        <v>1.0</v>
      </c>
      <c r="I16" s="310">
        <v>0.0</v>
      </c>
    </row>
    <row r="17">
      <c r="A17" s="310" t="s">
        <v>2729</v>
      </c>
      <c r="B17" s="310">
        <v>3.4</v>
      </c>
      <c r="C17" s="310">
        <v>14.0</v>
      </c>
      <c r="D17" s="310">
        <v>17.7</v>
      </c>
      <c r="E17" s="310" t="s">
        <v>2726</v>
      </c>
      <c r="F17" s="310">
        <v>0.0</v>
      </c>
      <c r="G17" s="310">
        <v>0.0</v>
      </c>
      <c r="H17" s="310">
        <v>1.0</v>
      </c>
      <c r="I17" s="310">
        <v>0.0</v>
      </c>
    </row>
    <row r="18">
      <c r="A18" s="310" t="s">
        <v>2730</v>
      </c>
      <c r="B18" s="310">
        <v>3.3</v>
      </c>
      <c r="C18" s="310">
        <v>9.1</v>
      </c>
      <c r="D18" s="310">
        <v>5.0</v>
      </c>
      <c r="E18" s="310" t="s">
        <v>2726</v>
      </c>
      <c r="F18" s="310">
        <v>0.0</v>
      </c>
      <c r="G18" s="310">
        <v>0.0</v>
      </c>
      <c r="H18" s="310">
        <v>1.0</v>
      </c>
      <c r="I18" s="310">
        <v>0.0</v>
      </c>
    </row>
    <row r="19">
      <c r="A19" s="310" t="s">
        <v>2731</v>
      </c>
      <c r="B19" s="310">
        <v>4.1</v>
      </c>
      <c r="C19" s="310">
        <v>24.0</v>
      </c>
      <c r="D19" s="310">
        <v>66.3</v>
      </c>
      <c r="E19" s="310" t="s">
        <v>2726</v>
      </c>
      <c r="F19" s="310">
        <v>0.0</v>
      </c>
      <c r="G19" s="310">
        <v>0.0</v>
      </c>
      <c r="H19" s="310">
        <v>1.0</v>
      </c>
      <c r="I19" s="310">
        <v>0.0</v>
      </c>
    </row>
    <row r="20">
      <c r="A20" s="310" t="s">
        <v>2732</v>
      </c>
      <c r="B20" s="310">
        <v>4.1</v>
      </c>
      <c r="C20" s="310">
        <v>24.0</v>
      </c>
      <c r="D20" s="310">
        <v>66.3</v>
      </c>
      <c r="E20" s="310" t="s">
        <v>2726</v>
      </c>
      <c r="F20" s="310">
        <v>0.0</v>
      </c>
      <c r="G20" s="310">
        <v>0.0</v>
      </c>
      <c r="H20" s="310">
        <v>1.0</v>
      </c>
      <c r="I20" s="310">
        <v>0.0</v>
      </c>
    </row>
    <row r="21">
      <c r="A21" s="310" t="s">
        <v>2733</v>
      </c>
      <c r="B21" s="310">
        <v>3.4</v>
      </c>
      <c r="C21" s="310">
        <v>14.9</v>
      </c>
      <c r="D21" s="310">
        <v>24.1</v>
      </c>
      <c r="E21" s="310" t="s">
        <v>2726</v>
      </c>
      <c r="F21" s="310">
        <v>0.0</v>
      </c>
      <c r="G21" s="310">
        <v>0.0</v>
      </c>
      <c r="H21" s="310">
        <v>1.0</v>
      </c>
      <c r="I21" s="310">
        <v>0.0</v>
      </c>
    </row>
    <row r="22">
      <c r="A22" s="310" t="s">
        <v>2734</v>
      </c>
      <c r="B22" s="310">
        <v>3.4</v>
      </c>
      <c r="C22" s="310">
        <v>30.0</v>
      </c>
      <c r="D22" s="310">
        <v>241.2</v>
      </c>
      <c r="E22" s="310" t="s">
        <v>2726</v>
      </c>
      <c r="F22" s="310">
        <v>0.0</v>
      </c>
      <c r="G22" s="310">
        <v>0.0</v>
      </c>
      <c r="H22" s="310">
        <v>1.0</v>
      </c>
      <c r="I22" s="310">
        <v>0.0</v>
      </c>
    </row>
    <row r="23">
      <c r="A23" s="310" t="s">
        <v>2735</v>
      </c>
      <c r="B23" s="310">
        <v>3.2</v>
      </c>
      <c r="C23" s="310">
        <v>9.0</v>
      </c>
      <c r="D23" s="310">
        <v>5.1</v>
      </c>
      <c r="E23" s="310" t="s">
        <v>2726</v>
      </c>
      <c r="F23" s="310">
        <v>0.0</v>
      </c>
      <c r="G23" s="310">
        <v>0.0</v>
      </c>
      <c r="H23" s="310">
        <v>1.0</v>
      </c>
      <c r="I23" s="310">
        <v>0.0</v>
      </c>
    </row>
    <row r="24">
      <c r="A24" s="310" t="s">
        <v>2736</v>
      </c>
      <c r="B24" s="310">
        <v>3.1</v>
      </c>
      <c r="C24" s="310">
        <v>18.0</v>
      </c>
      <c r="D24" s="310">
        <v>32.0</v>
      </c>
      <c r="E24" s="310" t="s">
        <v>2726</v>
      </c>
      <c r="F24" s="310">
        <v>0.0</v>
      </c>
      <c r="G24" s="310">
        <v>0.0</v>
      </c>
      <c r="H24" s="310">
        <v>1.0</v>
      </c>
      <c r="I24" s="310">
        <v>0.0</v>
      </c>
    </row>
    <row r="25">
      <c r="A25" s="310" t="s">
        <v>2737</v>
      </c>
      <c r="B25" s="310">
        <v>3.4</v>
      </c>
      <c r="C25" s="310">
        <v>18.0</v>
      </c>
      <c r="D25" s="310">
        <v>32.0</v>
      </c>
      <c r="E25" s="310" t="s">
        <v>2726</v>
      </c>
      <c r="F25" s="310">
        <v>0.0</v>
      </c>
      <c r="G25" s="310">
        <v>0.0</v>
      </c>
      <c r="H25" s="310">
        <v>1.0</v>
      </c>
      <c r="I25" s="310">
        <v>0.0</v>
      </c>
    </row>
    <row r="26">
      <c r="A26" s="310" t="s">
        <v>2738</v>
      </c>
      <c r="B26" s="310">
        <v>3.6</v>
      </c>
      <c r="C26" s="310">
        <v>76.0</v>
      </c>
      <c r="D26" s="310">
        <v>5800.0</v>
      </c>
      <c r="E26" s="310" t="s">
        <v>2718</v>
      </c>
      <c r="F26" s="310">
        <v>1.0</v>
      </c>
      <c r="G26" s="310">
        <v>0.0</v>
      </c>
      <c r="H26" s="310">
        <v>1.0</v>
      </c>
      <c r="I26" s="310">
        <v>0.0</v>
      </c>
    </row>
    <row r="27">
      <c r="A27" s="310" t="s">
        <v>2739</v>
      </c>
      <c r="B27" s="310">
        <v>3.6</v>
      </c>
      <c r="C27" s="310">
        <v>76.0</v>
      </c>
      <c r="D27" s="310">
        <v>5800.0</v>
      </c>
      <c r="E27" s="310" t="s">
        <v>2718</v>
      </c>
      <c r="F27" s="310">
        <v>1.0</v>
      </c>
      <c r="G27" s="310">
        <v>1.0</v>
      </c>
      <c r="H27" s="310">
        <v>1.0</v>
      </c>
      <c r="I27" s="310">
        <v>1.0</v>
      </c>
    </row>
    <row r="28">
      <c r="A28" s="310" t="s">
        <v>2740</v>
      </c>
      <c r="B28" s="310">
        <v>3.6</v>
      </c>
      <c r="C28" s="310">
        <v>40.6</v>
      </c>
      <c r="D28" s="310">
        <v>930.0</v>
      </c>
      <c r="E28" s="310" t="s">
        <v>2718</v>
      </c>
      <c r="F28" s="310">
        <v>0.0</v>
      </c>
      <c r="G28" s="310">
        <v>0.0</v>
      </c>
      <c r="H28" s="310">
        <v>1.0</v>
      </c>
      <c r="I28" s="310">
        <v>1.0</v>
      </c>
    </row>
    <row r="29">
      <c r="A29" s="310" t="s">
        <v>2741</v>
      </c>
      <c r="B29" s="310">
        <v>3.5</v>
      </c>
      <c r="C29" s="310">
        <v>91.0</v>
      </c>
      <c r="D29" s="310">
        <v>9600.0</v>
      </c>
      <c r="E29" s="310" t="s">
        <v>2711</v>
      </c>
      <c r="F29" s="310">
        <v>1.0</v>
      </c>
      <c r="G29" s="310">
        <v>1.0</v>
      </c>
      <c r="H29" s="310">
        <v>1.0</v>
      </c>
      <c r="I29" s="310">
        <v>0.0</v>
      </c>
    </row>
    <row r="30">
      <c r="A30" s="310" t="s">
        <v>2230</v>
      </c>
      <c r="B30" s="310">
        <v>2.9</v>
      </c>
      <c r="C30" s="310">
        <v>33.0</v>
      </c>
      <c r="D30" s="310">
        <v>550.0</v>
      </c>
      <c r="E30" s="310" t="s">
        <v>2711</v>
      </c>
      <c r="F30" s="310">
        <v>0.0</v>
      </c>
      <c r="G30" s="310">
        <v>0.0</v>
      </c>
      <c r="H30" s="310">
        <v>1.0</v>
      </c>
      <c r="I30" s="310">
        <v>0.0</v>
      </c>
    </row>
    <row r="31">
      <c r="A31" s="310" t="s">
        <v>2742</v>
      </c>
      <c r="B31" s="310">
        <v>3.5</v>
      </c>
      <c r="C31" s="310">
        <v>91.0</v>
      </c>
      <c r="D31" s="310">
        <v>9600.0</v>
      </c>
      <c r="E31" s="310" t="s">
        <v>2711</v>
      </c>
      <c r="F31" s="310">
        <v>1.0</v>
      </c>
      <c r="G31" s="310">
        <v>1.0</v>
      </c>
      <c r="H31" s="310">
        <v>0.0</v>
      </c>
      <c r="I31" s="310">
        <v>1.0</v>
      </c>
    </row>
    <row r="32">
      <c r="A32" s="310" t="s">
        <v>2743</v>
      </c>
      <c r="B32" s="310">
        <v>3.5</v>
      </c>
      <c r="C32" s="310">
        <v>30.0</v>
      </c>
      <c r="D32" s="310">
        <v>314.7</v>
      </c>
      <c r="E32" s="310" t="s">
        <v>2718</v>
      </c>
      <c r="F32" s="310">
        <v>0.0</v>
      </c>
      <c r="G32" s="310">
        <v>0.0</v>
      </c>
      <c r="H32" s="310">
        <v>1.0</v>
      </c>
      <c r="I32" s="310">
        <v>0.0</v>
      </c>
    </row>
    <row r="33">
      <c r="A33" s="310" t="s">
        <v>2237</v>
      </c>
      <c r="B33" s="310">
        <v>3.8</v>
      </c>
      <c r="C33" s="310">
        <v>120.0</v>
      </c>
      <c r="D33" s="310">
        <v>144.0</v>
      </c>
      <c r="E33" s="310" t="s">
        <v>2718</v>
      </c>
      <c r="F33" s="310">
        <v>1.0</v>
      </c>
      <c r="G33" s="310">
        <v>0.0</v>
      </c>
      <c r="H33" s="310">
        <v>1.0</v>
      </c>
      <c r="I33" s="310">
        <v>1.0</v>
      </c>
    </row>
    <row r="34">
      <c r="A34" s="310" t="s">
        <v>2744</v>
      </c>
      <c r="B34" s="310">
        <v>4.3</v>
      </c>
      <c r="C34" s="310">
        <v>31.0</v>
      </c>
      <c r="D34" s="310">
        <v>415.6</v>
      </c>
      <c r="E34" s="310" t="s">
        <v>2713</v>
      </c>
      <c r="F34" s="310">
        <v>0.0</v>
      </c>
      <c r="G34" s="310">
        <v>0.0</v>
      </c>
      <c r="H34" s="310">
        <v>1.0</v>
      </c>
      <c r="I34" s="310">
        <v>0.0</v>
      </c>
    </row>
    <row r="35">
      <c r="A35" s="310" t="s">
        <v>2745</v>
      </c>
      <c r="B35" s="310">
        <v>4.2</v>
      </c>
      <c r="C35" s="310">
        <v>44.0</v>
      </c>
      <c r="D35" s="310">
        <v>646.7</v>
      </c>
      <c r="E35" s="310" t="s">
        <v>2746</v>
      </c>
      <c r="F35" s="310">
        <v>0.0</v>
      </c>
      <c r="G35" s="310">
        <v>0.0</v>
      </c>
      <c r="H35" s="310">
        <v>1.0</v>
      </c>
      <c r="I35" s="310">
        <v>0.0</v>
      </c>
    </row>
    <row r="36">
      <c r="A36" s="310" t="s">
        <v>2747</v>
      </c>
      <c r="B36" s="310">
        <v>3.2</v>
      </c>
      <c r="C36" s="310">
        <v>17.7</v>
      </c>
      <c r="D36" s="310">
        <v>38.5</v>
      </c>
      <c r="E36" s="310" t="s">
        <v>2726</v>
      </c>
      <c r="F36" s="310">
        <v>0.0</v>
      </c>
      <c r="G36" s="310">
        <v>0.0</v>
      </c>
      <c r="H36" s="310">
        <v>1.0</v>
      </c>
      <c r="I36" s="310">
        <v>0.0</v>
      </c>
    </row>
    <row r="37">
      <c r="A37" s="310" t="s">
        <v>2748</v>
      </c>
      <c r="B37" s="310">
        <v>4.5</v>
      </c>
      <c r="C37" s="310">
        <v>132.0</v>
      </c>
      <c r="D37" s="310">
        <v>20613.0</v>
      </c>
      <c r="E37" s="310" t="s">
        <v>2713</v>
      </c>
      <c r="F37" s="310">
        <v>0.0</v>
      </c>
      <c r="G37" s="310">
        <v>0.0</v>
      </c>
      <c r="H37" s="310">
        <v>1.0</v>
      </c>
      <c r="I37" s="310">
        <v>0.0</v>
      </c>
    </row>
    <row r="38">
      <c r="A38" s="310" t="s">
        <v>2749</v>
      </c>
      <c r="B38" s="310">
        <v>4.4</v>
      </c>
      <c r="C38" s="310">
        <v>65.0</v>
      </c>
      <c r="D38" s="310">
        <v>1700.0</v>
      </c>
      <c r="E38" s="310" t="s">
        <v>2713</v>
      </c>
      <c r="F38" s="310">
        <v>0.0</v>
      </c>
      <c r="G38" s="310">
        <v>0.0</v>
      </c>
      <c r="H38" s="310">
        <v>0.0</v>
      </c>
      <c r="I38" s="310">
        <v>1.0</v>
      </c>
    </row>
    <row r="39">
      <c r="A39" s="310" t="s">
        <v>2245</v>
      </c>
      <c r="B39" s="310">
        <v>4.0</v>
      </c>
      <c r="C39" s="310">
        <v>55.0</v>
      </c>
      <c r="D39" s="310">
        <v>101.2</v>
      </c>
      <c r="E39" s="310" t="s">
        <v>2746</v>
      </c>
      <c r="F39" s="310">
        <v>1.0</v>
      </c>
      <c r="G39" s="310">
        <v>0.0</v>
      </c>
      <c r="H39" s="310">
        <v>0.0</v>
      </c>
      <c r="I39" s="310">
        <v>0.0</v>
      </c>
    </row>
    <row r="40">
      <c r="A40" s="310" t="s">
        <v>2750</v>
      </c>
      <c r="B40" s="310">
        <v>4.0</v>
      </c>
      <c r="C40" s="310">
        <v>69.0</v>
      </c>
      <c r="D40" s="310">
        <v>4400.0</v>
      </c>
      <c r="E40" s="310" t="s">
        <v>2711</v>
      </c>
      <c r="F40" s="310">
        <v>1.0</v>
      </c>
      <c r="G40" s="310">
        <v>1.0</v>
      </c>
      <c r="H40" s="310">
        <v>0.0</v>
      </c>
      <c r="I40" s="310">
        <v>0.0</v>
      </c>
    </row>
    <row r="41">
      <c r="A41" s="310" t="s">
        <v>2207</v>
      </c>
      <c r="B41" s="310">
        <v>3.5</v>
      </c>
      <c r="C41" s="310">
        <v>35.0</v>
      </c>
      <c r="D41" s="310">
        <v>550.9</v>
      </c>
      <c r="E41" s="310" t="s">
        <v>2718</v>
      </c>
      <c r="F41" s="310">
        <v>1.0</v>
      </c>
      <c r="G41" s="310">
        <v>0.0</v>
      </c>
      <c r="H41" s="310">
        <v>1.0</v>
      </c>
      <c r="I41" s="310">
        <v>0.0</v>
      </c>
    </row>
    <row r="42">
      <c r="A42" s="310" t="s">
        <v>2751</v>
      </c>
      <c r="B42" s="310">
        <v>4.1</v>
      </c>
      <c r="C42" s="310">
        <v>60.0</v>
      </c>
      <c r="D42" s="310">
        <v>6200.0</v>
      </c>
      <c r="E42" s="310" t="s">
        <v>2718</v>
      </c>
      <c r="F42" s="310">
        <v>0.0</v>
      </c>
      <c r="G42" s="310">
        <v>0.0</v>
      </c>
      <c r="H42" s="310">
        <v>1.0</v>
      </c>
      <c r="I42" s="310">
        <v>1.0</v>
      </c>
    </row>
    <row r="43">
      <c r="A43" s="310" t="s">
        <v>2752</v>
      </c>
      <c r="B43" s="310">
        <v>3.7</v>
      </c>
      <c r="C43" s="310">
        <v>15.0</v>
      </c>
      <c r="D43" s="310">
        <v>36.5</v>
      </c>
      <c r="E43" s="310" t="s">
        <v>2718</v>
      </c>
      <c r="F43" s="310">
        <v>0.0</v>
      </c>
      <c r="G43" s="310">
        <v>0.0</v>
      </c>
      <c r="H43" s="310">
        <v>1.0</v>
      </c>
      <c r="I43" s="310">
        <v>0.0</v>
      </c>
    </row>
    <row r="44">
      <c r="A44" s="310" t="s">
        <v>2753</v>
      </c>
      <c r="B44" s="310">
        <v>4.0</v>
      </c>
      <c r="C44" s="310">
        <v>28.0</v>
      </c>
      <c r="D44" s="310">
        <v>128.1</v>
      </c>
      <c r="E44" s="310" t="s">
        <v>2718</v>
      </c>
      <c r="F44" s="310">
        <v>0.0</v>
      </c>
      <c r="G44" s="310">
        <v>0.0</v>
      </c>
      <c r="H44" s="310">
        <v>1.0</v>
      </c>
      <c r="I44" s="310">
        <v>0.0</v>
      </c>
    </row>
    <row r="45">
      <c r="A45" s="310" t="s">
        <v>2754</v>
      </c>
      <c r="B45" s="310">
        <v>3.7</v>
      </c>
      <c r="C45" s="310">
        <v>25.0</v>
      </c>
      <c r="D45" s="310">
        <v>195.7</v>
      </c>
      <c r="E45" s="310" t="s">
        <v>2718</v>
      </c>
      <c r="F45" s="310">
        <v>0.0</v>
      </c>
      <c r="G45" s="310">
        <v>0.0</v>
      </c>
      <c r="H45" s="310">
        <v>1.0</v>
      </c>
      <c r="I45" s="310">
        <v>1.0</v>
      </c>
    </row>
    <row r="46">
      <c r="A46" s="310" t="s">
        <v>2755</v>
      </c>
      <c r="B46" s="310">
        <v>3.1</v>
      </c>
      <c r="C46" s="310">
        <v>35.0</v>
      </c>
      <c r="D46" s="310">
        <v>532.0</v>
      </c>
      <c r="E46" s="310" t="s">
        <v>2726</v>
      </c>
      <c r="F46" s="310">
        <v>0.0</v>
      </c>
      <c r="G46" s="310">
        <v>0.0</v>
      </c>
      <c r="H46" s="310">
        <v>0.0</v>
      </c>
      <c r="I46" s="310">
        <v>1.0</v>
      </c>
    </row>
    <row r="47">
      <c r="A47" s="310" t="s">
        <v>2756</v>
      </c>
      <c r="B47" s="310">
        <v>3.2</v>
      </c>
      <c r="C47" s="310">
        <v>7.5</v>
      </c>
      <c r="D47" s="310">
        <v>0.2</v>
      </c>
      <c r="E47" s="310" t="s">
        <v>2718</v>
      </c>
      <c r="F47" s="310">
        <v>0.0</v>
      </c>
      <c r="G47" s="310">
        <v>0.0</v>
      </c>
      <c r="H47" s="310">
        <v>1.0</v>
      </c>
      <c r="I47" s="310">
        <v>0.0</v>
      </c>
    </row>
    <row r="48">
      <c r="A48" s="310" t="s">
        <v>2757</v>
      </c>
      <c r="B48" s="310">
        <v>4.5</v>
      </c>
      <c r="C48" s="310">
        <v>100.0</v>
      </c>
      <c r="D48" s="310">
        <v>14000.0</v>
      </c>
      <c r="E48" s="310" t="s">
        <v>2713</v>
      </c>
      <c r="F48" s="310">
        <v>0.0</v>
      </c>
      <c r="G48" s="310">
        <v>0.0</v>
      </c>
      <c r="H48" s="310">
        <v>1.0</v>
      </c>
      <c r="I48" s="310">
        <v>0.0</v>
      </c>
    </row>
    <row r="49">
      <c r="A49" s="310" t="s">
        <v>2758</v>
      </c>
      <c r="B49" s="310">
        <v>4.1</v>
      </c>
      <c r="C49" s="310">
        <v>70.0</v>
      </c>
      <c r="D49" s="310">
        <v>5100.0</v>
      </c>
      <c r="E49" s="310" t="s">
        <v>2713</v>
      </c>
      <c r="F49" s="310">
        <v>0.0</v>
      </c>
      <c r="G49" s="310">
        <v>0.0</v>
      </c>
      <c r="H49" s="310">
        <v>1.0</v>
      </c>
      <c r="I49" s="310">
        <v>0.0</v>
      </c>
    </row>
    <row r="50">
      <c r="A50" s="310" t="s">
        <v>2759</v>
      </c>
      <c r="B50" s="310">
        <v>3.6</v>
      </c>
      <c r="C50" s="310">
        <v>124.0</v>
      </c>
      <c r="D50" s="310">
        <v>32000.0</v>
      </c>
      <c r="E50" s="310" t="s">
        <v>2713</v>
      </c>
      <c r="F50" s="310">
        <v>0.0</v>
      </c>
      <c r="G50" s="310">
        <v>0.0</v>
      </c>
      <c r="H50" s="310">
        <v>1.0</v>
      </c>
      <c r="I50" s="310">
        <v>0.0</v>
      </c>
    </row>
    <row r="51">
      <c r="A51" s="310" t="s">
        <v>2760</v>
      </c>
      <c r="B51" s="310">
        <v>4.2</v>
      </c>
      <c r="C51" s="310">
        <v>101.0</v>
      </c>
      <c r="D51" s="310">
        <v>13400.0</v>
      </c>
      <c r="E51" s="310" t="s">
        <v>2713</v>
      </c>
      <c r="F51" s="310">
        <v>0.0</v>
      </c>
      <c r="G51" s="310">
        <v>0.0</v>
      </c>
      <c r="H51" s="310">
        <v>1.0</v>
      </c>
      <c r="I51" s="310">
        <v>1.0</v>
      </c>
    </row>
    <row r="52">
      <c r="A52" s="310" t="s">
        <v>2761</v>
      </c>
      <c r="B52" s="310">
        <v>4.1</v>
      </c>
      <c r="C52" s="310">
        <v>124.0</v>
      </c>
      <c r="D52" s="310">
        <v>32000.0</v>
      </c>
      <c r="E52" s="310" t="s">
        <v>2713</v>
      </c>
      <c r="F52" s="310">
        <v>1.0</v>
      </c>
      <c r="G52" s="310">
        <v>1.0</v>
      </c>
      <c r="H52" s="310">
        <v>0.0</v>
      </c>
      <c r="I52" s="310">
        <v>1.0</v>
      </c>
    </row>
    <row r="53">
      <c r="A53" s="310" t="s">
        <v>2155</v>
      </c>
      <c r="B53" s="310">
        <v>4.5</v>
      </c>
      <c r="C53" s="310">
        <v>350.0</v>
      </c>
      <c r="D53" s="310">
        <v>346000.0</v>
      </c>
      <c r="E53" s="310" t="s">
        <v>2713</v>
      </c>
      <c r="F53" s="310">
        <v>0.0</v>
      </c>
      <c r="G53" s="310">
        <v>0.0</v>
      </c>
      <c r="H53" s="310">
        <v>1.0</v>
      </c>
      <c r="I53" s="310">
        <v>1.0</v>
      </c>
    </row>
    <row r="54">
      <c r="A54" s="310" t="s">
        <v>2762</v>
      </c>
      <c r="B54" s="310">
        <v>4.2</v>
      </c>
      <c r="C54" s="310">
        <v>190.0</v>
      </c>
      <c r="D54" s="310">
        <v>52684.6</v>
      </c>
      <c r="E54" s="310" t="s">
        <v>2713</v>
      </c>
      <c r="F54" s="310">
        <v>1.0</v>
      </c>
      <c r="G54" s="310">
        <v>1.0</v>
      </c>
      <c r="H54" s="310">
        <v>0.0</v>
      </c>
      <c r="I54" s="310">
        <v>0.0</v>
      </c>
    </row>
    <row r="55">
      <c r="A55" s="310" t="s">
        <v>2167</v>
      </c>
      <c r="B55" s="310">
        <v>4.5</v>
      </c>
      <c r="C55" s="310">
        <v>330.0</v>
      </c>
      <c r="D55" s="310">
        <v>158800.0</v>
      </c>
      <c r="E55" s="310" t="s">
        <v>2713</v>
      </c>
      <c r="F55" s="310">
        <v>1.0</v>
      </c>
      <c r="G55" s="310">
        <v>1.0</v>
      </c>
      <c r="H55" s="310">
        <v>0.0</v>
      </c>
      <c r="I55" s="310">
        <v>1.0</v>
      </c>
    </row>
    <row r="56">
      <c r="A56" s="310" t="s">
        <v>2163</v>
      </c>
      <c r="B56" s="310">
        <v>4.5</v>
      </c>
      <c r="C56" s="310">
        <v>640.0</v>
      </c>
      <c r="D56" s="310">
        <v>3154039.1</v>
      </c>
      <c r="E56" s="310" t="s">
        <v>2713</v>
      </c>
      <c r="F56" s="310">
        <v>1.0</v>
      </c>
      <c r="G56" s="310">
        <v>1.0</v>
      </c>
      <c r="H56" s="310">
        <v>0.0</v>
      </c>
      <c r="I56" s="310">
        <v>0.0</v>
      </c>
    </row>
    <row r="57">
      <c r="A57" s="310" t="s">
        <v>2763</v>
      </c>
      <c r="B57" s="310">
        <v>3.3</v>
      </c>
      <c r="C57" s="310">
        <v>17.0</v>
      </c>
      <c r="D57" s="310">
        <v>88.9</v>
      </c>
      <c r="E57" s="310" t="s">
        <v>2711</v>
      </c>
      <c r="F57" s="310">
        <v>0.0</v>
      </c>
      <c r="G57" s="310">
        <v>0.0</v>
      </c>
      <c r="H57" s="310">
        <v>1.0</v>
      </c>
      <c r="I57" s="310">
        <v>0.0</v>
      </c>
    </row>
    <row r="58">
      <c r="A58" s="310" t="s">
        <v>2764</v>
      </c>
      <c r="B58" s="310">
        <v>3.5</v>
      </c>
      <c r="C58" s="310">
        <v>30.0</v>
      </c>
      <c r="D58" s="310">
        <v>97.5</v>
      </c>
      <c r="E58" s="310" t="s">
        <v>2713</v>
      </c>
      <c r="F58" s="310">
        <v>1.0</v>
      </c>
      <c r="G58" s="310">
        <v>0.0</v>
      </c>
      <c r="H58" s="310">
        <v>1.0</v>
      </c>
      <c r="I58" s="310">
        <v>1.0</v>
      </c>
    </row>
    <row r="59">
      <c r="A59" s="310" t="s">
        <v>2765</v>
      </c>
      <c r="B59" s="310">
        <v>4.2</v>
      </c>
      <c r="C59" s="310">
        <v>72.0</v>
      </c>
      <c r="D59" s="310">
        <v>5000.0</v>
      </c>
      <c r="E59" s="310" t="s">
        <v>2713</v>
      </c>
      <c r="F59" s="310">
        <v>1.0</v>
      </c>
      <c r="G59" s="310">
        <v>1.0</v>
      </c>
      <c r="H59" s="310">
        <v>1.0</v>
      </c>
      <c r="I59" s="310">
        <v>0.0</v>
      </c>
    </row>
    <row r="60">
      <c r="A60" s="310" t="s">
        <v>2766</v>
      </c>
      <c r="B60" s="310">
        <v>4.0</v>
      </c>
      <c r="C60" s="310">
        <v>56.0</v>
      </c>
      <c r="D60" s="310">
        <v>1500.0</v>
      </c>
      <c r="E60" s="310" t="s">
        <v>2713</v>
      </c>
      <c r="F60" s="310">
        <v>0.0</v>
      </c>
      <c r="G60" s="310">
        <v>0.0</v>
      </c>
      <c r="H60" s="310">
        <v>1.0</v>
      </c>
      <c r="I60" s="310">
        <v>0.0</v>
      </c>
    </row>
    <row r="61">
      <c r="A61" s="310" t="s">
        <v>2767</v>
      </c>
      <c r="B61" s="310">
        <v>4.2</v>
      </c>
      <c r="C61" s="310">
        <v>140.0</v>
      </c>
      <c r="D61" s="310">
        <v>24300.0</v>
      </c>
      <c r="E61" s="310" t="s">
        <v>2713</v>
      </c>
      <c r="F61" s="310">
        <v>1.0</v>
      </c>
      <c r="G61" s="310">
        <v>0.0</v>
      </c>
      <c r="H61" s="310">
        <v>0.0</v>
      </c>
      <c r="I61" s="310">
        <v>1.0</v>
      </c>
    </row>
    <row r="62">
      <c r="A62" s="310" t="s">
        <v>2193</v>
      </c>
      <c r="B62" s="310">
        <v>4.2</v>
      </c>
      <c r="C62" s="310">
        <v>140.0</v>
      </c>
      <c r="D62" s="310">
        <v>24300.0</v>
      </c>
      <c r="E62" s="310" t="s">
        <v>2713</v>
      </c>
      <c r="F62" s="310">
        <v>1.0</v>
      </c>
      <c r="G62" s="310">
        <v>0.0</v>
      </c>
      <c r="H62" s="310">
        <v>1.0</v>
      </c>
      <c r="I62" s="310">
        <v>0.0</v>
      </c>
    </row>
    <row r="63">
      <c r="A63" s="310" t="s">
        <v>2768</v>
      </c>
      <c r="B63" s="310">
        <v>2.1</v>
      </c>
      <c r="C63" s="310">
        <v>18.2</v>
      </c>
      <c r="D63" s="310">
        <v>21.1</v>
      </c>
      <c r="E63" s="310" t="s">
        <v>2726</v>
      </c>
      <c r="F63" s="310">
        <v>0.0</v>
      </c>
      <c r="G63" s="310">
        <v>0.0</v>
      </c>
      <c r="H63" s="310">
        <v>1.0</v>
      </c>
      <c r="I63" s="310">
        <v>0.0</v>
      </c>
    </row>
    <row r="64">
      <c r="A64" s="310" t="s">
        <v>2194</v>
      </c>
      <c r="B64" s="310">
        <v>4.5</v>
      </c>
      <c r="C64" s="310">
        <v>91.0</v>
      </c>
      <c r="D64" s="310">
        <v>9000.0</v>
      </c>
      <c r="E64" s="310" t="s">
        <v>2718</v>
      </c>
      <c r="F64" s="310">
        <v>1.0</v>
      </c>
      <c r="G64" s="310">
        <v>1.0</v>
      </c>
      <c r="H64" s="310">
        <v>1.0</v>
      </c>
      <c r="I64" s="310">
        <v>1.0</v>
      </c>
    </row>
    <row r="65">
      <c r="A65" s="310" t="s">
        <v>2769</v>
      </c>
      <c r="B65" s="310">
        <v>3.5</v>
      </c>
      <c r="C65" s="310">
        <v>16.0</v>
      </c>
      <c r="D65" s="310">
        <v>96.9</v>
      </c>
      <c r="E65" s="310" t="s">
        <v>2718</v>
      </c>
      <c r="F65" s="310">
        <v>0.0</v>
      </c>
      <c r="G65" s="310">
        <v>0.0</v>
      </c>
      <c r="H65" s="310">
        <v>1.0</v>
      </c>
      <c r="I65" s="310">
        <v>0.0</v>
      </c>
    </row>
    <row r="66">
      <c r="A66" s="310" t="s">
        <v>2770</v>
      </c>
      <c r="B66" s="310">
        <v>3.5</v>
      </c>
      <c r="C66" s="310">
        <v>6.5</v>
      </c>
      <c r="D66" s="310">
        <v>3.08</v>
      </c>
      <c r="E66" s="310" t="s">
        <v>2718</v>
      </c>
      <c r="F66" s="310">
        <v>0.0</v>
      </c>
      <c r="G66" s="310">
        <v>0.0</v>
      </c>
      <c r="H66" s="310">
        <v>1.0</v>
      </c>
      <c r="I66" s="310">
        <v>0.0</v>
      </c>
    </row>
    <row r="67">
      <c r="A67" s="310" t="s">
        <v>2771</v>
      </c>
      <c r="B67" s="310">
        <v>3.6</v>
      </c>
      <c r="C67" s="310">
        <v>8.7</v>
      </c>
      <c r="D67" s="310">
        <v>8.5</v>
      </c>
      <c r="E67" s="310" t="s">
        <v>2718</v>
      </c>
      <c r="F67" s="310">
        <v>0.0</v>
      </c>
      <c r="G67" s="310">
        <v>0.0</v>
      </c>
      <c r="H67" s="310">
        <v>1.0</v>
      </c>
      <c r="I67" s="310">
        <v>0.0</v>
      </c>
    </row>
    <row r="68">
      <c r="A68" s="310" t="s">
        <v>2772</v>
      </c>
      <c r="B68" s="310">
        <v>3.6</v>
      </c>
      <c r="C68" s="310">
        <v>69.7</v>
      </c>
      <c r="D68" s="310">
        <v>12.21</v>
      </c>
      <c r="E68" s="310" t="s">
        <v>2718</v>
      </c>
      <c r="F68" s="310">
        <v>0.0</v>
      </c>
      <c r="G68" s="310">
        <v>0.0</v>
      </c>
      <c r="H68" s="310">
        <v>1.0</v>
      </c>
      <c r="I68" s="310">
        <v>0.0</v>
      </c>
    </row>
    <row r="69">
      <c r="A69" s="310" t="s">
        <v>2773</v>
      </c>
      <c r="B69" s="310">
        <v>3.6</v>
      </c>
      <c r="C69" s="310">
        <v>28.0</v>
      </c>
      <c r="D69" s="310">
        <v>12.21</v>
      </c>
      <c r="E69" s="310" t="s">
        <v>2718</v>
      </c>
      <c r="F69" s="310">
        <v>0.0</v>
      </c>
      <c r="G69" s="310">
        <v>0.0</v>
      </c>
      <c r="H69" s="310">
        <v>1.0</v>
      </c>
      <c r="I69" s="310">
        <v>1.0</v>
      </c>
    </row>
    <row r="70">
      <c r="A70" s="310" t="s">
        <v>2774</v>
      </c>
      <c r="B70" s="310">
        <v>3.3</v>
      </c>
      <c r="C70" s="310">
        <v>16.1</v>
      </c>
      <c r="D70" s="310">
        <v>19.3</v>
      </c>
      <c r="E70" s="310" t="s">
        <v>2746</v>
      </c>
      <c r="F70" s="310">
        <v>0.0</v>
      </c>
      <c r="G70" s="310">
        <v>0.0</v>
      </c>
      <c r="H70" s="310">
        <v>1.0</v>
      </c>
      <c r="I70" s="310">
        <v>0.0</v>
      </c>
    </row>
    <row r="71">
      <c r="A71" s="310" t="s">
        <v>2775</v>
      </c>
      <c r="B71" s="310">
        <v>3.5</v>
      </c>
      <c r="C71" s="310">
        <v>65.0</v>
      </c>
      <c r="D71" s="310">
        <v>32.0</v>
      </c>
      <c r="E71" s="310" t="s">
        <v>2726</v>
      </c>
      <c r="F71" s="310">
        <v>0.0</v>
      </c>
      <c r="G71" s="310">
        <v>0.0</v>
      </c>
      <c r="H71" s="310">
        <v>1.0</v>
      </c>
      <c r="I71" s="310">
        <v>1.0</v>
      </c>
    </row>
    <row r="72">
      <c r="A72" s="310" t="s">
        <v>2776</v>
      </c>
      <c r="B72" s="310">
        <v>3.0</v>
      </c>
      <c r="C72" s="310">
        <v>20.0</v>
      </c>
      <c r="D72" s="310">
        <v>114.8</v>
      </c>
      <c r="E72" s="310" t="s">
        <v>2726</v>
      </c>
      <c r="F72" s="310">
        <v>0.0</v>
      </c>
      <c r="G72" s="310">
        <v>0.0</v>
      </c>
      <c r="H72" s="310">
        <v>1.0</v>
      </c>
      <c r="I72" s="310">
        <v>0.0</v>
      </c>
    </row>
    <row r="73">
      <c r="A73" s="310" t="s">
        <v>2777</v>
      </c>
      <c r="B73" s="310">
        <v>3.5</v>
      </c>
      <c r="C73" s="310">
        <v>20.0</v>
      </c>
      <c r="D73" s="310">
        <v>81.72</v>
      </c>
      <c r="E73" s="310" t="s">
        <v>2718</v>
      </c>
      <c r="F73" s="310">
        <v>0.0</v>
      </c>
      <c r="G73" s="310">
        <v>0.0</v>
      </c>
      <c r="H73" s="310">
        <v>1.0</v>
      </c>
      <c r="I73" s="310">
        <v>0.0</v>
      </c>
    </row>
    <row r="74">
      <c r="A74" s="310" t="s">
        <v>2778</v>
      </c>
      <c r="B74" s="310">
        <v>3.5</v>
      </c>
      <c r="C74" s="310">
        <v>20.0</v>
      </c>
      <c r="D74" s="310">
        <v>78.06</v>
      </c>
      <c r="E74" s="310" t="s">
        <v>2718</v>
      </c>
      <c r="F74" s="310">
        <v>0.0</v>
      </c>
      <c r="G74" s="310">
        <v>0.0</v>
      </c>
      <c r="H74" s="310">
        <v>1.0</v>
      </c>
      <c r="I74" s="310">
        <v>0.0</v>
      </c>
    </row>
    <row r="75">
      <c r="A75" s="310" t="s">
        <v>2779</v>
      </c>
      <c r="B75" s="310">
        <v>3.5</v>
      </c>
      <c r="C75" s="310">
        <v>21.0</v>
      </c>
      <c r="D75" s="310">
        <v>99.4</v>
      </c>
      <c r="E75" s="310" t="s">
        <v>2718</v>
      </c>
      <c r="F75" s="310">
        <v>0.0</v>
      </c>
      <c r="G75" s="310">
        <v>0.0</v>
      </c>
      <c r="H75" s="310">
        <v>1.0</v>
      </c>
      <c r="I75" s="310">
        <v>1.0</v>
      </c>
    </row>
    <row r="76">
      <c r="A76" s="310" t="s">
        <v>2780</v>
      </c>
      <c r="B76" s="310">
        <v>3.6</v>
      </c>
      <c r="C76" s="310">
        <v>21.0</v>
      </c>
      <c r="D76" s="310">
        <v>99.4</v>
      </c>
      <c r="E76" s="310" t="s">
        <v>2718</v>
      </c>
      <c r="F76" s="310">
        <v>0.0</v>
      </c>
      <c r="G76" s="310">
        <v>0.0</v>
      </c>
      <c r="H76" s="310">
        <v>1.0</v>
      </c>
      <c r="I76" s="310">
        <v>0.0</v>
      </c>
    </row>
    <row r="77">
      <c r="A77" s="310" t="s">
        <v>2781</v>
      </c>
      <c r="B77" s="310">
        <v>4.5</v>
      </c>
      <c r="C77" s="310">
        <v>160.0</v>
      </c>
      <c r="D77" s="310">
        <v>6317.5</v>
      </c>
      <c r="E77" s="310" t="s">
        <v>2713</v>
      </c>
      <c r="F77" s="310">
        <v>0.0</v>
      </c>
      <c r="G77" s="310">
        <v>0.0</v>
      </c>
      <c r="H77" s="310">
        <v>1.0</v>
      </c>
      <c r="I77" s="310">
        <v>0.0</v>
      </c>
    </row>
    <row r="78">
      <c r="A78" s="310" t="s">
        <v>2782</v>
      </c>
      <c r="B78" s="310">
        <v>3.7</v>
      </c>
      <c r="C78" s="310">
        <v>112.0</v>
      </c>
      <c r="D78" s="310">
        <v>1788.3</v>
      </c>
      <c r="E78" s="310" t="s">
        <v>2713</v>
      </c>
      <c r="F78" s="310">
        <v>0.0</v>
      </c>
      <c r="G78" s="310">
        <v>0.0</v>
      </c>
      <c r="H78" s="310">
        <v>1.0</v>
      </c>
      <c r="I78" s="310">
        <v>0.0</v>
      </c>
    </row>
    <row r="79">
      <c r="A79" s="310" t="s">
        <v>2783</v>
      </c>
      <c r="B79" s="310">
        <v>4.0</v>
      </c>
      <c r="C79" s="310">
        <v>100.0</v>
      </c>
      <c r="D79" s="310">
        <v>1384.3</v>
      </c>
      <c r="E79" s="310" t="s">
        <v>2713</v>
      </c>
      <c r="F79" s="310">
        <v>0.0</v>
      </c>
      <c r="G79" s="310">
        <v>0.0</v>
      </c>
      <c r="H79" s="310">
        <v>1.0</v>
      </c>
      <c r="I79" s="310">
        <v>0.0</v>
      </c>
    </row>
    <row r="80">
      <c r="A80" s="310" t="s">
        <v>2784</v>
      </c>
      <c r="B80" s="310">
        <v>3.6</v>
      </c>
      <c r="C80" s="310">
        <v>33.6</v>
      </c>
      <c r="D80" s="310">
        <v>588.0</v>
      </c>
      <c r="E80" s="310" t="s">
        <v>2718</v>
      </c>
      <c r="F80" s="310">
        <v>1.0</v>
      </c>
      <c r="G80" s="310">
        <v>1.0</v>
      </c>
      <c r="H80" s="310">
        <v>1.0</v>
      </c>
      <c r="I80" s="310">
        <v>1.0</v>
      </c>
    </row>
    <row r="81">
      <c r="A81" s="310" t="s">
        <v>2785</v>
      </c>
      <c r="B81" s="310">
        <v>3.2</v>
      </c>
      <c r="C81" s="310">
        <v>4.7</v>
      </c>
      <c r="D81" s="310">
        <v>1.7</v>
      </c>
      <c r="E81" s="310" t="s">
        <v>2718</v>
      </c>
      <c r="F81" s="310">
        <v>0.0</v>
      </c>
      <c r="G81" s="310">
        <v>0.0</v>
      </c>
      <c r="H81" s="310">
        <v>1.0</v>
      </c>
      <c r="I81" s="310">
        <v>0.0</v>
      </c>
    </row>
    <row r="82">
      <c r="A82" s="310" t="s">
        <v>2786</v>
      </c>
      <c r="B82" s="310">
        <v>4.4</v>
      </c>
      <c r="C82" s="310">
        <v>210.0</v>
      </c>
      <c r="D82" s="310">
        <v>40000.0</v>
      </c>
      <c r="E82" s="310" t="s">
        <v>2713</v>
      </c>
      <c r="F82" s="310">
        <v>0.0</v>
      </c>
      <c r="G82" s="310">
        <v>0.0</v>
      </c>
      <c r="H82" s="310">
        <v>0.0</v>
      </c>
      <c r="I82" s="310">
        <v>1.0</v>
      </c>
    </row>
    <row r="83">
      <c r="A83" s="310" t="s">
        <v>2787</v>
      </c>
      <c r="B83" s="310">
        <v>2.7</v>
      </c>
      <c r="C83" s="310">
        <v>8.0</v>
      </c>
      <c r="D83" s="310">
        <v>4.1</v>
      </c>
      <c r="E83" s="310" t="s">
        <v>2711</v>
      </c>
      <c r="F83" s="310">
        <v>0.0</v>
      </c>
      <c r="G83" s="310">
        <v>0.0</v>
      </c>
      <c r="H83" s="310">
        <v>1.0</v>
      </c>
      <c r="I83" s="310">
        <v>0.0</v>
      </c>
    </row>
    <row r="84">
      <c r="A84" s="310" t="s">
        <v>2788</v>
      </c>
      <c r="B84" s="310">
        <v>3.3</v>
      </c>
      <c r="C84" s="310">
        <v>15.0</v>
      </c>
      <c r="D84" s="310">
        <v>2.0</v>
      </c>
      <c r="E84" s="310" t="s">
        <v>2718</v>
      </c>
      <c r="F84" s="310">
        <v>0.0</v>
      </c>
      <c r="G84" s="310">
        <v>0.0</v>
      </c>
      <c r="H84" s="310">
        <v>1.0</v>
      </c>
      <c r="I84" s="310">
        <v>0.0</v>
      </c>
    </row>
    <row r="85">
      <c r="A85" s="310" t="s">
        <v>2789</v>
      </c>
      <c r="B85" s="310">
        <v>2.0</v>
      </c>
      <c r="C85" s="310">
        <v>13.0</v>
      </c>
      <c r="D85" s="310">
        <v>35.5</v>
      </c>
      <c r="E85" s="310" t="s">
        <v>2715</v>
      </c>
      <c r="F85" s="310">
        <v>0.0</v>
      </c>
      <c r="G85" s="310">
        <v>0.0</v>
      </c>
      <c r="H85" s="310">
        <v>1.0</v>
      </c>
      <c r="I85" s="310">
        <v>0.0</v>
      </c>
    </row>
    <row r="86">
      <c r="A86" s="310" t="s">
        <v>2790</v>
      </c>
      <c r="B86" s="310">
        <v>3.3</v>
      </c>
      <c r="C86" s="310">
        <v>7.5</v>
      </c>
      <c r="D86" s="310">
        <v>3.0</v>
      </c>
      <c r="E86" s="310" t="s">
        <v>2718</v>
      </c>
      <c r="F86" s="310">
        <v>0.0</v>
      </c>
      <c r="G86" s="310">
        <v>0.0</v>
      </c>
      <c r="H86" s="310">
        <v>1.0</v>
      </c>
      <c r="I86" s="310">
        <v>0.0</v>
      </c>
    </row>
    <row r="87">
      <c r="A87" s="310" t="s">
        <v>2791</v>
      </c>
      <c r="B87" s="310">
        <v>3.4</v>
      </c>
      <c r="C87" s="310">
        <v>8.0</v>
      </c>
      <c r="D87" s="310">
        <v>3.9</v>
      </c>
      <c r="E87" s="310" t="s">
        <v>2711</v>
      </c>
      <c r="F87" s="310">
        <v>0.0</v>
      </c>
      <c r="G87" s="310">
        <v>0.0</v>
      </c>
      <c r="H87" s="310">
        <v>1.0</v>
      </c>
      <c r="I87" s="310">
        <v>0.0</v>
      </c>
    </row>
    <row r="88">
      <c r="A88" s="310" t="s">
        <v>2792</v>
      </c>
      <c r="B88" s="310">
        <v>3.6</v>
      </c>
      <c r="C88" s="310">
        <v>15.0</v>
      </c>
      <c r="D88" s="310">
        <v>22.1</v>
      </c>
      <c r="E88" s="310" t="s">
        <v>2711</v>
      </c>
      <c r="F88" s="310">
        <v>0.0</v>
      </c>
      <c r="G88" s="310">
        <v>0.0</v>
      </c>
      <c r="H88" s="310">
        <v>1.0</v>
      </c>
      <c r="I88" s="310">
        <v>0.0</v>
      </c>
    </row>
    <row r="89">
      <c r="A89" s="310" t="s">
        <v>2793</v>
      </c>
      <c r="B89" s="310">
        <v>3.4</v>
      </c>
      <c r="C89" s="310">
        <v>8.0</v>
      </c>
      <c r="D89" s="310">
        <v>3.9</v>
      </c>
      <c r="E89" s="310" t="s">
        <v>2711</v>
      </c>
      <c r="F89" s="310">
        <v>0.0</v>
      </c>
      <c r="G89" s="310">
        <v>0.0</v>
      </c>
      <c r="H89" s="310">
        <v>1.0</v>
      </c>
      <c r="I89" s="310">
        <v>0.0</v>
      </c>
    </row>
    <row r="90">
      <c r="A90" s="310" t="s">
        <v>2794</v>
      </c>
      <c r="B90" s="310">
        <v>3.9</v>
      </c>
      <c r="C90" s="310">
        <v>21.0</v>
      </c>
      <c r="D90" s="310">
        <v>77.2</v>
      </c>
      <c r="E90" s="310" t="s">
        <v>2718</v>
      </c>
      <c r="F90" s="310">
        <v>0.0</v>
      </c>
      <c r="G90" s="310">
        <v>0.0</v>
      </c>
      <c r="H90" s="310">
        <v>1.0</v>
      </c>
      <c r="I90" s="310">
        <v>0.0</v>
      </c>
    </row>
    <row r="91">
      <c r="A91" s="310" t="s">
        <v>2210</v>
      </c>
      <c r="B91" s="310">
        <v>4.1</v>
      </c>
      <c r="C91" s="310">
        <v>110.0</v>
      </c>
      <c r="D91" s="310">
        <v>17000.0</v>
      </c>
      <c r="E91" s="310" t="s">
        <v>2713</v>
      </c>
      <c r="F91" s="310">
        <v>1.0</v>
      </c>
      <c r="G91" s="310">
        <v>0.0</v>
      </c>
      <c r="H91" s="310">
        <v>1.0</v>
      </c>
      <c r="I91" s="310">
        <v>1.0</v>
      </c>
    </row>
    <row r="92">
      <c r="A92" s="310" t="s">
        <v>2795</v>
      </c>
      <c r="B92" s="310">
        <v>3.7</v>
      </c>
      <c r="C92" s="310">
        <v>50.0</v>
      </c>
      <c r="D92" s="310">
        <v>1207.0</v>
      </c>
      <c r="E92" s="310" t="s">
        <v>2713</v>
      </c>
      <c r="F92" s="310">
        <v>0.0</v>
      </c>
      <c r="G92" s="310">
        <v>0.0</v>
      </c>
      <c r="H92" s="310">
        <v>0.0</v>
      </c>
      <c r="I92" s="310">
        <v>1.0</v>
      </c>
    </row>
    <row r="93">
      <c r="A93" s="310" t="s">
        <v>2211</v>
      </c>
      <c r="B93" s="310">
        <v>3.8</v>
      </c>
      <c r="C93" s="310">
        <v>50.0</v>
      </c>
      <c r="D93" s="310">
        <v>1000.0</v>
      </c>
      <c r="E93" s="310" t="s">
        <v>2713</v>
      </c>
      <c r="F93" s="310">
        <v>1.0</v>
      </c>
      <c r="G93" s="310">
        <v>0.0</v>
      </c>
      <c r="H93" s="310">
        <v>1.0</v>
      </c>
      <c r="I93" s="310">
        <v>1.0</v>
      </c>
    </row>
    <row r="94">
      <c r="A94" s="310" t="s">
        <v>2212</v>
      </c>
      <c r="B94" s="310">
        <v>3.1</v>
      </c>
      <c r="C94" s="310">
        <v>90.8</v>
      </c>
      <c r="D94" s="310">
        <v>2000.0</v>
      </c>
      <c r="E94" s="310" t="s">
        <v>2713</v>
      </c>
      <c r="F94" s="310">
        <v>1.0</v>
      </c>
      <c r="G94" s="310">
        <v>0.0</v>
      </c>
      <c r="H94" s="310">
        <v>1.0</v>
      </c>
      <c r="I94" s="310">
        <v>1.0</v>
      </c>
    </row>
    <row r="95">
      <c r="A95" s="310" t="s">
        <v>2796</v>
      </c>
      <c r="B95" s="310">
        <v>4.0</v>
      </c>
      <c r="C95" s="310">
        <v>92.0</v>
      </c>
      <c r="D95" s="310">
        <v>3000.0</v>
      </c>
      <c r="E95" s="310" t="s">
        <v>2713</v>
      </c>
      <c r="F95" s="310">
        <v>0.0</v>
      </c>
      <c r="G95" s="310">
        <v>0.0</v>
      </c>
      <c r="H95" s="310">
        <v>1.0</v>
      </c>
      <c r="I95" s="310">
        <v>1.0</v>
      </c>
    </row>
    <row r="96">
      <c r="A96" s="310" t="s">
        <v>2797</v>
      </c>
      <c r="B96" s="310">
        <v>4.1</v>
      </c>
      <c r="C96" s="310">
        <v>115.0</v>
      </c>
      <c r="D96" s="310">
        <v>17000.0</v>
      </c>
      <c r="E96" s="310" t="s">
        <v>2713</v>
      </c>
      <c r="F96" s="310">
        <v>1.0</v>
      </c>
      <c r="G96" s="310">
        <v>1.0</v>
      </c>
      <c r="H96" s="310">
        <v>1.0</v>
      </c>
      <c r="I96" s="310">
        <v>1.0</v>
      </c>
    </row>
    <row r="97">
      <c r="A97" s="310" t="s">
        <v>2798</v>
      </c>
      <c r="B97" s="310">
        <v>3.9</v>
      </c>
      <c r="C97" s="310">
        <v>60.0</v>
      </c>
      <c r="D97" s="310">
        <v>1910.3</v>
      </c>
      <c r="E97" s="310" t="s">
        <v>2746</v>
      </c>
      <c r="F97" s="310">
        <v>0.0</v>
      </c>
      <c r="G97" s="310">
        <v>0.0</v>
      </c>
      <c r="H97" s="310">
        <v>1.0</v>
      </c>
      <c r="I97" s="310">
        <v>0.0</v>
      </c>
    </row>
    <row r="98">
      <c r="A98" s="310" t="s">
        <v>2209</v>
      </c>
      <c r="B98" s="310">
        <v>4.0</v>
      </c>
      <c r="C98" s="310">
        <v>115.0</v>
      </c>
      <c r="D98" s="310">
        <v>3500.0</v>
      </c>
      <c r="E98" s="310" t="s">
        <v>2718</v>
      </c>
      <c r="F98" s="310">
        <v>1.0</v>
      </c>
      <c r="G98" s="310">
        <v>0.0</v>
      </c>
      <c r="H98" s="310">
        <v>1.0</v>
      </c>
      <c r="I98" s="310">
        <v>0.0</v>
      </c>
    </row>
    <row r="99">
      <c r="A99" s="310" t="s">
        <v>2799</v>
      </c>
      <c r="B99" s="310">
        <v>3.7</v>
      </c>
      <c r="C99" s="310">
        <v>50.0</v>
      </c>
      <c r="D99" s="310">
        <v>1800.0</v>
      </c>
      <c r="E99" s="310" t="s">
        <v>2718</v>
      </c>
      <c r="F99" s="310">
        <v>0.0</v>
      </c>
      <c r="G99" s="310">
        <v>0.0</v>
      </c>
      <c r="H99" s="310">
        <v>1.0</v>
      </c>
      <c r="I99" s="310">
        <v>0.0</v>
      </c>
    </row>
    <row r="100">
      <c r="A100" s="310" t="s">
        <v>2800</v>
      </c>
      <c r="B100" s="310">
        <v>4.2</v>
      </c>
      <c r="C100" s="310">
        <v>7.9</v>
      </c>
      <c r="D100" s="310">
        <v>2.5</v>
      </c>
      <c r="E100" s="310" t="s">
        <v>2718</v>
      </c>
      <c r="F100" s="310">
        <v>0.0</v>
      </c>
      <c r="G100" s="310">
        <v>0.0</v>
      </c>
      <c r="H100" s="310">
        <v>1.0</v>
      </c>
      <c r="I100" s="310">
        <v>0.0</v>
      </c>
    </row>
    <row r="101">
      <c r="A101" s="310" t="s">
        <v>2801</v>
      </c>
      <c r="B101" s="310">
        <v>3.8</v>
      </c>
      <c r="C101" s="310">
        <v>65.0</v>
      </c>
      <c r="D101" s="310">
        <v>2279.0</v>
      </c>
      <c r="E101" s="310" t="s">
        <v>2718</v>
      </c>
      <c r="F101" s="310">
        <v>0.0</v>
      </c>
      <c r="G101" s="310">
        <v>0.0</v>
      </c>
      <c r="H101" s="310">
        <v>1.0</v>
      </c>
      <c r="I101" s="310">
        <v>0.0</v>
      </c>
    </row>
    <row r="102">
      <c r="A102" s="310" t="s">
        <v>2802</v>
      </c>
      <c r="B102" s="310">
        <v>3.2</v>
      </c>
      <c r="C102" s="310">
        <v>50.0</v>
      </c>
      <c r="D102" s="310">
        <v>560.0</v>
      </c>
      <c r="E102" s="310" t="s">
        <v>2726</v>
      </c>
      <c r="F102" s="310">
        <v>0.0</v>
      </c>
      <c r="G102" s="310">
        <v>0.0</v>
      </c>
      <c r="H102" s="310">
        <v>1.0</v>
      </c>
      <c r="I102" s="310">
        <v>0.0</v>
      </c>
    </row>
    <row r="103">
      <c r="A103" s="310" t="s">
        <v>2803</v>
      </c>
      <c r="B103" s="310">
        <v>2.4</v>
      </c>
      <c r="C103" s="310">
        <v>34.0</v>
      </c>
      <c r="D103" s="310">
        <v>680.0</v>
      </c>
      <c r="E103" s="310" t="s">
        <v>2718</v>
      </c>
      <c r="F103" s="310">
        <v>0.0</v>
      </c>
      <c r="G103" s="310">
        <v>0.0</v>
      </c>
      <c r="H103" s="310">
        <v>1.0</v>
      </c>
      <c r="I103" s="310">
        <v>0.0</v>
      </c>
    </row>
    <row r="104">
      <c r="A104" s="310" t="s">
        <v>2804</v>
      </c>
      <c r="B104" s="310">
        <v>3.0</v>
      </c>
      <c r="C104" s="310">
        <v>40.0</v>
      </c>
      <c r="D104" s="310">
        <v>76.3</v>
      </c>
      <c r="E104" s="310" t="s">
        <v>2711</v>
      </c>
      <c r="F104" s="310">
        <v>0.0</v>
      </c>
      <c r="G104" s="310">
        <v>0.0</v>
      </c>
      <c r="H104" s="310">
        <v>1.0</v>
      </c>
      <c r="I104" s="310">
        <v>0.0</v>
      </c>
    </row>
    <row r="105">
      <c r="A105" s="310" t="s">
        <v>2805</v>
      </c>
      <c r="B105" s="310">
        <v>2.7</v>
      </c>
      <c r="C105" s="310">
        <v>40.0</v>
      </c>
      <c r="D105" s="310">
        <v>680.0</v>
      </c>
      <c r="E105" s="310" t="s">
        <v>2718</v>
      </c>
      <c r="F105" s="310">
        <v>0.0</v>
      </c>
      <c r="G105" s="310">
        <v>0.0</v>
      </c>
      <c r="H105" s="310">
        <v>0.0</v>
      </c>
      <c r="I105" s="310">
        <v>1.0</v>
      </c>
    </row>
    <row r="106">
      <c r="A106" s="310" t="s">
        <v>2806</v>
      </c>
      <c r="B106" s="310">
        <v>3.7</v>
      </c>
      <c r="C106" s="310">
        <v>91.0</v>
      </c>
      <c r="D106" s="310">
        <v>2800.0</v>
      </c>
      <c r="E106" s="310" t="s">
        <v>2718</v>
      </c>
      <c r="F106" s="310">
        <v>0.0</v>
      </c>
      <c r="G106" s="310">
        <v>1.0</v>
      </c>
      <c r="H106" s="310">
        <v>1.0</v>
      </c>
      <c r="I106" s="310">
        <v>0.0</v>
      </c>
    </row>
    <row r="107">
      <c r="A107" s="310" t="s">
        <v>2807</v>
      </c>
      <c r="B107" s="310">
        <v>3.9</v>
      </c>
      <c r="C107" s="310">
        <v>91.0</v>
      </c>
      <c r="D107" s="310">
        <v>2800.0</v>
      </c>
      <c r="E107" s="310" t="s">
        <v>2718</v>
      </c>
      <c r="F107" s="310">
        <v>1.0</v>
      </c>
      <c r="G107" s="310">
        <v>1.0</v>
      </c>
      <c r="H107" s="310">
        <v>0.0</v>
      </c>
      <c r="I107" s="310">
        <v>0.0</v>
      </c>
    </row>
    <row r="108">
      <c r="A108" s="310" t="s">
        <v>2808</v>
      </c>
      <c r="B108" s="310">
        <v>4.5</v>
      </c>
      <c r="C108" s="310">
        <v>30.0</v>
      </c>
      <c r="D108" s="310">
        <v>342.1</v>
      </c>
      <c r="E108" s="310" t="s">
        <v>2718</v>
      </c>
      <c r="F108" s="310">
        <v>0.0</v>
      </c>
      <c r="G108" s="310">
        <v>0.0</v>
      </c>
      <c r="H108" s="310">
        <v>1.0</v>
      </c>
      <c r="I108" s="310">
        <v>0.0</v>
      </c>
    </row>
    <row r="109">
      <c r="A109" s="310" t="s">
        <v>2809</v>
      </c>
      <c r="B109" s="310">
        <v>4.1</v>
      </c>
      <c r="C109" s="310">
        <v>26.0</v>
      </c>
      <c r="D109" s="310">
        <v>101.4</v>
      </c>
      <c r="E109" s="310" t="s">
        <v>2718</v>
      </c>
      <c r="F109" s="310">
        <v>0.0</v>
      </c>
      <c r="G109" s="310">
        <v>0.0</v>
      </c>
      <c r="H109" s="310">
        <v>1.0</v>
      </c>
      <c r="I109" s="310">
        <v>0.0</v>
      </c>
    </row>
    <row r="110">
      <c r="A110" s="310" t="s">
        <v>2231</v>
      </c>
      <c r="B110" s="310">
        <v>3.1</v>
      </c>
      <c r="C110" s="310">
        <v>37.8</v>
      </c>
      <c r="D110" s="310">
        <v>2500.0</v>
      </c>
      <c r="E110" s="310" t="s">
        <v>2711</v>
      </c>
      <c r="F110" s="310">
        <v>1.0</v>
      </c>
      <c r="G110" s="310">
        <v>1.0</v>
      </c>
      <c r="H110" s="310">
        <v>1.0</v>
      </c>
      <c r="I110" s="310">
        <v>0.0</v>
      </c>
    </row>
    <row r="111">
      <c r="A111" s="310" t="s">
        <v>2810</v>
      </c>
      <c r="B111" s="310">
        <v>3.1</v>
      </c>
      <c r="C111" s="310">
        <v>37.8</v>
      </c>
      <c r="D111" s="310">
        <v>2500.0</v>
      </c>
      <c r="E111" s="310" t="s">
        <v>2711</v>
      </c>
      <c r="F111" s="310">
        <v>0.0</v>
      </c>
      <c r="G111" s="310">
        <v>0.0</v>
      </c>
      <c r="H111" s="310">
        <v>0.0</v>
      </c>
      <c r="I111" s="310">
        <v>1.0</v>
      </c>
    </row>
    <row r="112">
      <c r="A112" s="310" t="s">
        <v>2811</v>
      </c>
      <c r="B112" s="310">
        <v>3.7</v>
      </c>
      <c r="C112" s="310">
        <v>19.5</v>
      </c>
      <c r="D112" s="310">
        <v>100.05</v>
      </c>
      <c r="E112" s="310" t="s">
        <v>2718</v>
      </c>
      <c r="F112" s="310">
        <v>0.0</v>
      </c>
      <c r="G112" s="310">
        <v>0.0</v>
      </c>
      <c r="H112" s="310">
        <v>1.0</v>
      </c>
      <c r="I112" s="310">
        <v>0.0</v>
      </c>
    </row>
    <row r="113">
      <c r="A113" s="310" t="s">
        <v>2812</v>
      </c>
      <c r="B113" s="310">
        <v>4.3</v>
      </c>
      <c r="C113" s="310">
        <v>180.0</v>
      </c>
      <c r="D113" s="310">
        <v>46200.0</v>
      </c>
      <c r="E113" s="310" t="s">
        <v>2713</v>
      </c>
      <c r="F113" s="310">
        <v>0.0</v>
      </c>
      <c r="G113" s="310">
        <v>0.0</v>
      </c>
      <c r="H113" s="310">
        <v>0.0</v>
      </c>
      <c r="I113" s="310">
        <v>1.0</v>
      </c>
    </row>
    <row r="114">
      <c r="A114" s="310" t="s">
        <v>2813</v>
      </c>
      <c r="B114" s="310">
        <v>3.5</v>
      </c>
      <c r="C114" s="310">
        <v>100.0</v>
      </c>
      <c r="D114" s="310">
        <v>10100.0</v>
      </c>
      <c r="E114" s="310" t="s">
        <v>2713</v>
      </c>
      <c r="F114" s="310">
        <v>0.0</v>
      </c>
      <c r="G114" s="310">
        <v>0.0</v>
      </c>
      <c r="H114" s="310">
        <v>1.0</v>
      </c>
      <c r="I114" s="310">
        <v>1.0</v>
      </c>
    </row>
    <row r="115">
      <c r="A115" s="310" t="s">
        <v>2814</v>
      </c>
      <c r="B115" s="310">
        <v>3.3</v>
      </c>
      <c r="C115" s="310">
        <v>3.3</v>
      </c>
      <c r="D115" s="310">
        <v>0.18</v>
      </c>
      <c r="E115" s="310" t="s">
        <v>2718</v>
      </c>
      <c r="F115" s="310">
        <v>0.0</v>
      </c>
      <c r="G115" s="310">
        <v>0.0</v>
      </c>
      <c r="H115" s="310">
        <v>1.0</v>
      </c>
      <c r="I115" s="310">
        <v>0.0</v>
      </c>
    </row>
    <row r="116">
      <c r="A116" s="310" t="s">
        <v>2815</v>
      </c>
      <c r="B116" s="310">
        <v>2.5</v>
      </c>
      <c r="C116" s="310">
        <v>17.0</v>
      </c>
      <c r="D116" s="310">
        <v>25.0</v>
      </c>
      <c r="E116" s="310" t="s">
        <v>2726</v>
      </c>
      <c r="F116" s="310">
        <v>0.0</v>
      </c>
      <c r="G116" s="310">
        <v>0.0</v>
      </c>
      <c r="H116" s="310">
        <v>1.0</v>
      </c>
      <c r="I116" s="310">
        <v>0.0</v>
      </c>
    </row>
    <row r="117">
      <c r="A117" s="310" t="s">
        <v>2816</v>
      </c>
      <c r="B117" s="310">
        <v>4.1</v>
      </c>
      <c r="C117" s="310">
        <v>250.0</v>
      </c>
      <c r="D117" s="310">
        <v>455000.0</v>
      </c>
      <c r="E117" s="310" t="s">
        <v>2713</v>
      </c>
      <c r="F117" s="310">
        <v>0.0</v>
      </c>
      <c r="G117" s="310">
        <v>0.0</v>
      </c>
      <c r="H117" s="310">
        <v>1.0</v>
      </c>
      <c r="I117" s="310">
        <v>0.0</v>
      </c>
    </row>
    <row r="118">
      <c r="A118" s="310" t="s">
        <v>2817</v>
      </c>
      <c r="B118" s="310">
        <v>4.4</v>
      </c>
      <c r="C118" s="310">
        <v>150.0</v>
      </c>
      <c r="D118" s="310">
        <v>60000.0</v>
      </c>
      <c r="E118" s="310" t="s">
        <v>2713</v>
      </c>
      <c r="F118" s="310">
        <v>0.0</v>
      </c>
      <c r="G118" s="310">
        <v>0.0</v>
      </c>
      <c r="H118" s="310">
        <v>1.0</v>
      </c>
      <c r="I118" s="310">
        <v>0.0</v>
      </c>
    </row>
    <row r="119">
      <c r="A119" s="310" t="s">
        <v>2818</v>
      </c>
      <c r="B119" s="310">
        <v>4.4</v>
      </c>
      <c r="C119" s="310">
        <v>250.0</v>
      </c>
      <c r="D119" s="310">
        <v>455000.0</v>
      </c>
      <c r="E119" s="310" t="s">
        <v>2713</v>
      </c>
      <c r="F119" s="310">
        <v>1.0</v>
      </c>
      <c r="G119" s="310">
        <v>1.0</v>
      </c>
      <c r="H119" s="310">
        <v>1.0</v>
      </c>
      <c r="I119" s="310">
        <v>1.0</v>
      </c>
    </row>
    <row r="120">
      <c r="A120" s="310" t="s">
        <v>2819</v>
      </c>
      <c r="B120" s="310">
        <v>3.5</v>
      </c>
      <c r="C120" s="310">
        <v>20.0</v>
      </c>
      <c r="D120" s="310">
        <v>89.8</v>
      </c>
      <c r="E120" s="310" t="s">
        <v>2718</v>
      </c>
      <c r="F120" s="310">
        <v>0.0</v>
      </c>
      <c r="G120" s="310">
        <v>0.0</v>
      </c>
      <c r="H120" s="310">
        <v>1.0</v>
      </c>
      <c r="I120" s="310">
        <v>0.0</v>
      </c>
    </row>
    <row r="121">
      <c r="A121" s="310" t="s">
        <v>2820</v>
      </c>
      <c r="B121" s="310">
        <v>3.4</v>
      </c>
      <c r="C121" s="310">
        <v>15.5</v>
      </c>
      <c r="D121" s="310">
        <v>20.1</v>
      </c>
      <c r="E121" s="310" t="s">
        <v>2718</v>
      </c>
      <c r="F121" s="310">
        <v>0.0</v>
      </c>
      <c r="G121" s="310">
        <v>0.0</v>
      </c>
      <c r="H121" s="310">
        <v>1.0</v>
      </c>
      <c r="I121" s="310">
        <v>0.0</v>
      </c>
    </row>
    <row r="122">
      <c r="A122" s="310" t="s">
        <v>2821</v>
      </c>
      <c r="B122" s="310">
        <v>3.2</v>
      </c>
      <c r="C122" s="310">
        <v>21.0</v>
      </c>
      <c r="D122" s="310">
        <v>20.5</v>
      </c>
      <c r="E122" s="310" t="s">
        <v>2718</v>
      </c>
      <c r="F122" s="310">
        <v>0.0</v>
      </c>
      <c r="G122" s="310">
        <v>0.0</v>
      </c>
      <c r="H122" s="310">
        <v>1.0</v>
      </c>
      <c r="I122" s="310">
        <v>0.0</v>
      </c>
    </row>
    <row r="123">
      <c r="A123" s="310" t="s">
        <v>2822</v>
      </c>
      <c r="B123" s="310">
        <v>2.7</v>
      </c>
      <c r="C123" s="310">
        <v>25.5</v>
      </c>
      <c r="D123" s="310">
        <v>238.8</v>
      </c>
      <c r="E123" s="310" t="s">
        <v>2718</v>
      </c>
      <c r="F123" s="310">
        <v>0.0</v>
      </c>
      <c r="G123" s="310">
        <v>0.0</v>
      </c>
      <c r="H123" s="310">
        <v>1.0</v>
      </c>
      <c r="I123" s="310">
        <v>0.0</v>
      </c>
    </row>
    <row r="124">
      <c r="A124" s="310" t="s">
        <v>2823</v>
      </c>
      <c r="B124" s="310">
        <v>3.4</v>
      </c>
      <c r="C124" s="310">
        <v>30.0</v>
      </c>
      <c r="D124" s="310">
        <v>26.5</v>
      </c>
      <c r="E124" s="310" t="s">
        <v>2718</v>
      </c>
      <c r="F124" s="310">
        <v>0.0</v>
      </c>
      <c r="G124" s="310">
        <v>0.0</v>
      </c>
      <c r="H124" s="310">
        <v>1.0</v>
      </c>
      <c r="I124" s="310">
        <v>0.0</v>
      </c>
    </row>
    <row r="125">
      <c r="A125" s="310" t="s">
        <v>2824</v>
      </c>
      <c r="B125" s="310">
        <v>3.5</v>
      </c>
      <c r="C125" s="310">
        <v>30.0</v>
      </c>
      <c r="D125" s="310">
        <v>119.66</v>
      </c>
      <c r="E125" s="310" t="s">
        <v>2718</v>
      </c>
      <c r="F125" s="310">
        <v>0.0</v>
      </c>
      <c r="G125" s="310">
        <v>0.0</v>
      </c>
      <c r="H125" s="310">
        <v>1.0</v>
      </c>
      <c r="I125" s="310">
        <v>1.0</v>
      </c>
    </row>
    <row r="126">
      <c r="A126" s="310" t="s">
        <v>2825</v>
      </c>
      <c r="B126" s="310">
        <v>3.4</v>
      </c>
      <c r="C126" s="310">
        <v>50.0</v>
      </c>
      <c r="D126" s="310">
        <v>2152.3</v>
      </c>
      <c r="E126" s="310" t="s">
        <v>2718</v>
      </c>
      <c r="F126" s="310">
        <v>0.0</v>
      </c>
      <c r="G126" s="310">
        <v>0.0</v>
      </c>
      <c r="H126" s="310">
        <v>1.0</v>
      </c>
      <c r="I126" s="310">
        <v>1.0</v>
      </c>
    </row>
    <row r="127">
      <c r="A127" s="310" t="s">
        <v>2826</v>
      </c>
      <c r="B127" s="310">
        <v>4.4</v>
      </c>
      <c r="C127" s="310">
        <v>200.0</v>
      </c>
      <c r="D127" s="310">
        <v>4700.0</v>
      </c>
      <c r="E127" s="310" t="s">
        <v>2713</v>
      </c>
      <c r="F127" s="310">
        <v>0.0</v>
      </c>
      <c r="G127" s="310">
        <v>0.0</v>
      </c>
      <c r="H127" s="310">
        <v>1.0</v>
      </c>
      <c r="I127" s="310">
        <v>0.0</v>
      </c>
    </row>
    <row r="128">
      <c r="A128" s="310" t="s">
        <v>2827</v>
      </c>
      <c r="B128" s="310">
        <v>4.5</v>
      </c>
      <c r="C128" s="310">
        <v>750.0</v>
      </c>
      <c r="D128" s="310">
        <v>807400.0</v>
      </c>
      <c r="E128" s="310" t="s">
        <v>2713</v>
      </c>
      <c r="F128" s="310">
        <v>1.0</v>
      </c>
      <c r="G128" s="310">
        <v>1.0</v>
      </c>
      <c r="H128" s="310">
        <v>1.0</v>
      </c>
      <c r="I128" s="310">
        <v>1.0</v>
      </c>
    </row>
    <row r="129">
      <c r="A129" s="310" t="s">
        <v>2828</v>
      </c>
      <c r="B129" s="310">
        <v>4.4</v>
      </c>
      <c r="C129" s="310">
        <v>100.0</v>
      </c>
      <c r="D129" s="310">
        <v>5895.8</v>
      </c>
      <c r="E129" s="310" t="s">
        <v>2713</v>
      </c>
      <c r="F129" s="310">
        <v>0.0</v>
      </c>
      <c r="G129" s="310">
        <v>0.0</v>
      </c>
      <c r="H129" s="310">
        <v>1.0</v>
      </c>
      <c r="I129" s="310">
        <v>0.0</v>
      </c>
    </row>
    <row r="130">
      <c r="A130" s="310" t="s">
        <v>2241</v>
      </c>
      <c r="B130" s="310">
        <v>3.8</v>
      </c>
      <c r="C130" s="310">
        <v>120.0</v>
      </c>
      <c r="D130" s="310">
        <v>16267.5</v>
      </c>
      <c r="E130" s="310" t="s">
        <v>2718</v>
      </c>
      <c r="F130" s="310">
        <v>1.0</v>
      </c>
      <c r="G130" s="310">
        <v>0.0</v>
      </c>
      <c r="H130" s="310">
        <v>1.0</v>
      </c>
      <c r="I130" s="310">
        <v>1.0</v>
      </c>
    </row>
    <row r="131">
      <c r="A131" s="310" t="s">
        <v>2242</v>
      </c>
      <c r="B131" s="310">
        <v>3.6</v>
      </c>
      <c r="C131" s="310">
        <v>42.5</v>
      </c>
      <c r="D131" s="310">
        <v>712.3</v>
      </c>
      <c r="E131" s="310" t="s">
        <v>2718</v>
      </c>
      <c r="F131" s="310">
        <v>1.0</v>
      </c>
      <c r="G131" s="310">
        <v>0.0</v>
      </c>
      <c r="H131" s="310">
        <v>1.0</v>
      </c>
      <c r="I131" s="310">
        <v>1.0</v>
      </c>
    </row>
    <row r="132">
      <c r="A132" s="310" t="s">
        <v>2829</v>
      </c>
      <c r="B132" s="310">
        <v>3.8</v>
      </c>
      <c r="C132" s="310">
        <v>120.0</v>
      </c>
      <c r="D132" s="310">
        <v>16267.5</v>
      </c>
      <c r="E132" s="310" t="s">
        <v>2718</v>
      </c>
      <c r="F132" s="310">
        <v>1.0</v>
      </c>
      <c r="G132" s="310">
        <v>0.0</v>
      </c>
      <c r="H132" s="310">
        <v>0.0</v>
      </c>
      <c r="I132" s="310">
        <v>1.0</v>
      </c>
    </row>
    <row r="133">
      <c r="A133" s="310" t="s">
        <v>2830</v>
      </c>
      <c r="B133" s="310">
        <v>3.5</v>
      </c>
      <c r="C133" s="310">
        <v>37.0</v>
      </c>
      <c r="D133" s="310">
        <v>800.0</v>
      </c>
      <c r="E133" s="310" t="s">
        <v>2718</v>
      </c>
      <c r="F133" s="310">
        <v>0.0</v>
      </c>
      <c r="G133" s="310">
        <v>0.0</v>
      </c>
      <c r="H133" s="310">
        <v>1.0</v>
      </c>
      <c r="I133" s="310">
        <v>1.0</v>
      </c>
    </row>
    <row r="134">
      <c r="A134" s="310" t="s">
        <v>2831</v>
      </c>
      <c r="B134" s="310">
        <v>4.0</v>
      </c>
      <c r="C134" s="310">
        <v>68.8</v>
      </c>
      <c r="D134" s="310">
        <v>1339.4</v>
      </c>
      <c r="E134" s="310" t="s">
        <v>2746</v>
      </c>
      <c r="F134" s="310">
        <v>0.0</v>
      </c>
      <c r="G134" s="310">
        <v>0.0</v>
      </c>
      <c r="H134" s="310">
        <v>1.0</v>
      </c>
      <c r="I134" s="310">
        <v>0.0</v>
      </c>
    </row>
    <row r="135">
      <c r="A135" s="310" t="s">
        <v>2184</v>
      </c>
      <c r="B135" s="310">
        <v>2.6</v>
      </c>
      <c r="C135" s="310">
        <v>28.0</v>
      </c>
      <c r="D135" s="310">
        <v>442.6</v>
      </c>
      <c r="E135" s="310" t="s">
        <v>2711</v>
      </c>
      <c r="F135" s="310">
        <v>0.0</v>
      </c>
      <c r="G135" s="310">
        <v>0.0</v>
      </c>
      <c r="H135" s="310">
        <v>1.0</v>
      </c>
      <c r="I135" s="310">
        <v>0.0</v>
      </c>
    </row>
    <row r="136">
      <c r="A136" s="310" t="s">
        <v>2832</v>
      </c>
      <c r="B136" s="310">
        <v>2.6</v>
      </c>
      <c r="C136" s="310">
        <v>28.0</v>
      </c>
      <c r="D136" s="310">
        <v>443.0</v>
      </c>
      <c r="E136" s="310" t="s">
        <v>2711</v>
      </c>
      <c r="F136" s="310">
        <v>0.0</v>
      </c>
      <c r="G136" s="310">
        <v>0.0</v>
      </c>
      <c r="H136" s="310">
        <v>0.0</v>
      </c>
      <c r="I136" s="310">
        <v>1.0</v>
      </c>
    </row>
    <row r="137">
      <c r="A137" s="310" t="s">
        <v>2833</v>
      </c>
      <c r="B137" s="310">
        <v>3.3</v>
      </c>
      <c r="C137" s="310">
        <v>8.0</v>
      </c>
      <c r="D137" s="310">
        <v>7.06</v>
      </c>
      <c r="E137" s="310" t="s">
        <v>2718</v>
      </c>
      <c r="F137" s="310">
        <v>0.0</v>
      </c>
      <c r="G137" s="310">
        <v>0.0</v>
      </c>
      <c r="H137" s="310">
        <v>1.0</v>
      </c>
      <c r="I137" s="310">
        <v>0.0</v>
      </c>
    </row>
    <row r="138">
      <c r="A138" s="310" t="s">
        <v>2834</v>
      </c>
      <c r="B138" s="310">
        <v>3.3</v>
      </c>
      <c r="C138" s="310">
        <v>8.0</v>
      </c>
      <c r="D138" s="310">
        <v>4.3</v>
      </c>
      <c r="E138" s="310" t="s">
        <v>2718</v>
      </c>
      <c r="F138" s="310">
        <v>0.0</v>
      </c>
      <c r="G138" s="310">
        <v>0.0</v>
      </c>
      <c r="H138" s="310">
        <v>1.0</v>
      </c>
      <c r="I138" s="310">
        <v>0.0</v>
      </c>
    </row>
    <row r="139">
      <c r="A139" s="310" t="s">
        <v>2835</v>
      </c>
      <c r="B139" s="310">
        <v>3.5</v>
      </c>
      <c r="C139" s="310">
        <v>15.4</v>
      </c>
      <c r="D139" s="310">
        <v>18.07</v>
      </c>
      <c r="E139" s="310" t="s">
        <v>2715</v>
      </c>
      <c r="F139" s="310">
        <v>0.0</v>
      </c>
      <c r="G139" s="310">
        <v>0.0</v>
      </c>
      <c r="H139" s="310">
        <v>1.0</v>
      </c>
      <c r="I139" s="310">
        <v>0.0</v>
      </c>
    </row>
    <row r="140">
      <c r="A140" s="310" t="s">
        <v>2836</v>
      </c>
      <c r="B140" s="310">
        <v>3.4</v>
      </c>
      <c r="C140" s="310">
        <v>15.4</v>
      </c>
      <c r="D140" s="310">
        <v>18.07</v>
      </c>
      <c r="E140" s="310" t="s">
        <v>2715</v>
      </c>
      <c r="F140" s="310">
        <v>0.0</v>
      </c>
      <c r="G140" s="310">
        <v>0.0</v>
      </c>
      <c r="H140" s="310">
        <v>1.0</v>
      </c>
      <c r="I140" s="310">
        <v>0.0</v>
      </c>
    </row>
    <row r="141">
      <c r="A141" s="310" t="s">
        <v>2837</v>
      </c>
      <c r="B141" s="310">
        <v>3.4</v>
      </c>
      <c r="C141" s="310">
        <v>13.9</v>
      </c>
      <c r="D141" s="310">
        <v>10.7</v>
      </c>
      <c r="E141" s="310" t="s">
        <v>2715</v>
      </c>
      <c r="F141" s="310">
        <v>0.0</v>
      </c>
      <c r="G141" s="310">
        <v>0.0</v>
      </c>
      <c r="H141" s="310">
        <v>1.0</v>
      </c>
      <c r="I141" s="310">
        <v>0.0</v>
      </c>
    </row>
    <row r="142">
      <c r="A142" s="310" t="s">
        <v>2838</v>
      </c>
      <c r="B142" s="310">
        <v>4.2</v>
      </c>
      <c r="C142" s="310">
        <v>30.0</v>
      </c>
      <c r="D142" s="310">
        <v>355.0</v>
      </c>
      <c r="E142" s="310" t="s">
        <v>2718</v>
      </c>
      <c r="F142" s="310">
        <v>0.0</v>
      </c>
      <c r="G142" s="310">
        <v>0.0</v>
      </c>
      <c r="H142" s="310">
        <v>1.0</v>
      </c>
      <c r="I142" s="310">
        <v>0.0</v>
      </c>
    </row>
    <row r="143">
      <c r="A143" s="310" t="s">
        <v>2839</v>
      </c>
      <c r="B143" s="310">
        <v>3.3</v>
      </c>
      <c r="C143" s="310">
        <v>15.0</v>
      </c>
      <c r="D143" s="310">
        <v>53.7</v>
      </c>
      <c r="E143" s="310" t="s">
        <v>2718</v>
      </c>
      <c r="F143" s="310">
        <v>0.0</v>
      </c>
      <c r="G143" s="310">
        <v>0.0</v>
      </c>
      <c r="H143" s="310">
        <v>1.0</v>
      </c>
      <c r="I143" s="310">
        <v>1.0</v>
      </c>
    </row>
    <row r="144">
      <c r="A144" s="310" t="s">
        <v>2840</v>
      </c>
      <c r="B144" s="310">
        <v>4.0</v>
      </c>
      <c r="C144" s="310">
        <v>250.0</v>
      </c>
      <c r="D144" s="310">
        <v>29000.0</v>
      </c>
      <c r="E144" s="310" t="s">
        <v>2713</v>
      </c>
      <c r="F144" s="310">
        <v>0.0</v>
      </c>
      <c r="G144" s="310">
        <v>0.0</v>
      </c>
      <c r="H144" s="310">
        <v>1.0</v>
      </c>
      <c r="I144" s="310">
        <v>0.0</v>
      </c>
    </row>
    <row r="145">
      <c r="A145" s="310" t="s">
        <v>2841</v>
      </c>
      <c r="B145" s="310">
        <v>4.1</v>
      </c>
      <c r="C145" s="310">
        <v>90.0</v>
      </c>
      <c r="D145" s="310">
        <v>1209.7</v>
      </c>
      <c r="E145" s="310" t="s">
        <v>2718</v>
      </c>
      <c r="F145" s="310">
        <v>0.0</v>
      </c>
      <c r="G145" s="310">
        <v>0.0</v>
      </c>
      <c r="H145" s="310">
        <v>1.0</v>
      </c>
      <c r="I145" s="310">
        <v>0.0</v>
      </c>
    </row>
    <row r="146">
      <c r="A146" s="310" t="s">
        <v>2842</v>
      </c>
      <c r="B146" s="310">
        <v>4.5</v>
      </c>
      <c r="C146" s="310">
        <v>250.0</v>
      </c>
      <c r="D146" s="310">
        <v>29000.0</v>
      </c>
      <c r="E146" s="310" t="s">
        <v>2713</v>
      </c>
      <c r="F146" s="310">
        <v>1.0</v>
      </c>
      <c r="G146" s="310">
        <v>0.0</v>
      </c>
      <c r="H146" s="310">
        <v>0.0</v>
      </c>
      <c r="I146" s="310">
        <v>0.0</v>
      </c>
    </row>
    <row r="147">
      <c r="A147" s="310" t="s">
        <v>2843</v>
      </c>
      <c r="B147" s="310">
        <v>3.3</v>
      </c>
      <c r="C147" s="310">
        <v>23.6</v>
      </c>
      <c r="D147" s="310">
        <v>58.4</v>
      </c>
      <c r="E147" s="310" t="s">
        <v>2711</v>
      </c>
      <c r="F147" s="310">
        <v>0.0</v>
      </c>
      <c r="G147" s="310">
        <v>0.0</v>
      </c>
      <c r="H147" s="310">
        <v>1.0</v>
      </c>
      <c r="I147" s="310">
        <v>0.0</v>
      </c>
    </row>
    <row r="148">
      <c r="A148" s="310" t="s">
        <v>2844</v>
      </c>
      <c r="B148" s="310">
        <v>4.5</v>
      </c>
      <c r="C148" s="310">
        <v>400.0</v>
      </c>
      <c r="D148" s="310">
        <v>60000.0</v>
      </c>
      <c r="E148" s="310" t="s">
        <v>2713</v>
      </c>
      <c r="F148" s="310">
        <v>0.0</v>
      </c>
      <c r="G148" s="310">
        <v>0.0</v>
      </c>
      <c r="H148" s="310">
        <v>1.0</v>
      </c>
      <c r="I148" s="310">
        <v>0.0</v>
      </c>
    </row>
    <row r="149">
      <c r="A149" s="310" t="s">
        <v>2845</v>
      </c>
      <c r="B149" s="310">
        <v>4.4</v>
      </c>
      <c r="C149" s="310">
        <v>25.0</v>
      </c>
      <c r="D149" s="310">
        <v>85.6</v>
      </c>
      <c r="E149" s="310" t="s">
        <v>2718</v>
      </c>
      <c r="F149" s="310">
        <v>0.0</v>
      </c>
      <c r="G149" s="310">
        <v>0.0</v>
      </c>
      <c r="H149" s="310">
        <v>1.0</v>
      </c>
      <c r="I149" s="310">
        <v>0.0</v>
      </c>
    </row>
    <row r="150">
      <c r="A150" s="310" t="s">
        <v>2846</v>
      </c>
      <c r="B150" s="310">
        <v>4.4</v>
      </c>
      <c r="C150" s="310">
        <v>53.0</v>
      </c>
      <c r="D150" s="310">
        <v>4400.0</v>
      </c>
      <c r="E150" s="310" t="s">
        <v>2718</v>
      </c>
      <c r="F150" s="310">
        <v>1.0</v>
      </c>
      <c r="G150" s="310">
        <v>1.0</v>
      </c>
      <c r="H150" s="310">
        <v>0.0</v>
      </c>
      <c r="I150" s="310">
        <v>1.0</v>
      </c>
    </row>
    <row r="151">
      <c r="A151" s="310" t="s">
        <v>2847</v>
      </c>
      <c r="B151" s="310">
        <v>3.7</v>
      </c>
      <c r="C151" s="310">
        <v>30.0</v>
      </c>
      <c r="D151" s="310">
        <v>300.0</v>
      </c>
      <c r="E151" s="310" t="s">
        <v>2718</v>
      </c>
      <c r="F151" s="310">
        <v>0.0</v>
      </c>
      <c r="G151" s="310">
        <v>0.0</v>
      </c>
      <c r="H151" s="310">
        <v>1.0</v>
      </c>
      <c r="I151" s="310">
        <v>0.0</v>
      </c>
    </row>
    <row r="152">
      <c r="A152" s="310" t="s">
        <v>2848</v>
      </c>
      <c r="B152" s="310">
        <v>3.6</v>
      </c>
      <c r="C152" s="310">
        <v>25.0</v>
      </c>
      <c r="D152" s="310">
        <v>210.0</v>
      </c>
      <c r="E152" s="310" t="s">
        <v>2718</v>
      </c>
      <c r="F152" s="310">
        <v>0.0</v>
      </c>
      <c r="G152" s="310">
        <v>0.0</v>
      </c>
      <c r="H152" s="310">
        <v>1.0</v>
      </c>
      <c r="I152" s="310">
        <v>0.0</v>
      </c>
    </row>
    <row r="153">
      <c r="A153" s="310" t="s">
        <v>2849</v>
      </c>
      <c r="B153" s="310">
        <v>3.7</v>
      </c>
      <c r="C153" s="310">
        <v>20.0</v>
      </c>
      <c r="D153" s="310">
        <v>76.4</v>
      </c>
      <c r="E153" s="310" t="s">
        <v>2718</v>
      </c>
      <c r="F153" s="310">
        <v>0.0</v>
      </c>
      <c r="G153" s="310">
        <v>0.0</v>
      </c>
      <c r="H153" s="310">
        <v>1.0</v>
      </c>
      <c r="I153" s="310">
        <v>0.0</v>
      </c>
    </row>
    <row r="154">
      <c r="A154" s="310" t="s">
        <v>2850</v>
      </c>
      <c r="B154" s="310">
        <v>3.3</v>
      </c>
      <c r="C154" s="310">
        <v>18.0</v>
      </c>
      <c r="D154" s="310">
        <v>67.12</v>
      </c>
      <c r="E154" s="310" t="s">
        <v>2726</v>
      </c>
      <c r="F154" s="310">
        <v>0.0</v>
      </c>
      <c r="G154" s="310">
        <v>0.0</v>
      </c>
      <c r="H154" s="310">
        <v>1.0</v>
      </c>
      <c r="I154" s="310">
        <v>0.0</v>
      </c>
    </row>
    <row r="155">
      <c r="A155" s="310" t="s">
        <v>2851</v>
      </c>
      <c r="B155" s="310">
        <v>3.9</v>
      </c>
      <c r="C155" s="310">
        <v>50.0</v>
      </c>
      <c r="D155" s="310">
        <v>1442.0</v>
      </c>
      <c r="E155" s="310" t="s">
        <v>2713</v>
      </c>
      <c r="F155" s="310">
        <v>0.0</v>
      </c>
      <c r="G155" s="310">
        <v>0.0</v>
      </c>
      <c r="H155" s="310">
        <v>1.0</v>
      </c>
      <c r="I155" s="310">
        <v>0.0</v>
      </c>
    </row>
    <row r="156">
      <c r="A156" s="310" t="s">
        <v>2852</v>
      </c>
      <c r="B156" s="310">
        <v>2.3</v>
      </c>
      <c r="C156" s="310">
        <v>55.0</v>
      </c>
      <c r="D156" s="310">
        <v>200.0</v>
      </c>
      <c r="E156" s="310" t="s">
        <v>2713</v>
      </c>
      <c r="F156" s="310">
        <v>0.0</v>
      </c>
      <c r="G156" s="310">
        <v>0.0</v>
      </c>
      <c r="H156" s="310">
        <v>1.0</v>
      </c>
      <c r="I156" s="310">
        <v>1.0</v>
      </c>
    </row>
    <row r="157">
      <c r="A157" s="310" t="s">
        <v>2853</v>
      </c>
      <c r="B157" s="310">
        <v>3.5</v>
      </c>
      <c r="C157" s="310">
        <v>19.0</v>
      </c>
      <c r="D157" s="310">
        <v>30.7</v>
      </c>
      <c r="E157" s="310" t="s">
        <v>2718</v>
      </c>
      <c r="F157" s="310">
        <v>0.0</v>
      </c>
      <c r="G157" s="310">
        <v>0.0</v>
      </c>
      <c r="H157" s="310">
        <v>1.0</v>
      </c>
      <c r="I157" s="310">
        <v>0.0</v>
      </c>
    </row>
    <row r="158">
      <c r="A158" s="310" t="s">
        <v>2854</v>
      </c>
      <c r="B158" s="310">
        <v>3.4</v>
      </c>
      <c r="C158" s="310">
        <v>17.5</v>
      </c>
      <c r="D158" s="310">
        <v>23.9</v>
      </c>
      <c r="E158" s="310" t="s">
        <v>2718</v>
      </c>
      <c r="F158" s="310">
        <v>0.0</v>
      </c>
      <c r="G158" s="310">
        <v>0.0</v>
      </c>
      <c r="H158" s="310">
        <v>1.0</v>
      </c>
      <c r="I158" s="310">
        <v>0.0</v>
      </c>
    </row>
    <row r="159">
      <c r="A159" s="310" t="s">
        <v>2855</v>
      </c>
      <c r="B159" s="310">
        <v>3.0</v>
      </c>
      <c r="C159" s="310">
        <v>9.6</v>
      </c>
      <c r="D159" s="310">
        <v>9.6</v>
      </c>
      <c r="E159" s="310" t="s">
        <v>2711</v>
      </c>
      <c r="F159" s="310">
        <v>0.0</v>
      </c>
      <c r="G159" s="310">
        <v>0.0</v>
      </c>
      <c r="H159" s="310">
        <v>1.0</v>
      </c>
      <c r="I159" s="310">
        <v>0.0</v>
      </c>
    </row>
    <row r="160">
      <c r="A160" s="310" t="s">
        <v>2856</v>
      </c>
      <c r="B160" s="310">
        <v>3.1</v>
      </c>
      <c r="C160" s="310">
        <v>61.0</v>
      </c>
      <c r="D160" s="310">
        <v>3254.5</v>
      </c>
      <c r="E160" s="310" t="s">
        <v>2718</v>
      </c>
      <c r="F160" s="310">
        <v>0.0</v>
      </c>
      <c r="G160" s="310">
        <v>0.0</v>
      </c>
      <c r="H160" s="310">
        <v>1.0</v>
      </c>
      <c r="I160" s="310">
        <v>0.0</v>
      </c>
    </row>
    <row r="161">
      <c r="A161" s="310" t="s">
        <v>2175</v>
      </c>
      <c r="B161" s="310">
        <v>4.5</v>
      </c>
      <c r="C161" s="310">
        <v>65.0</v>
      </c>
      <c r="D161" s="310">
        <v>3800.0</v>
      </c>
      <c r="E161" s="310" t="s">
        <v>2746</v>
      </c>
      <c r="F161" s="310">
        <v>0.0</v>
      </c>
      <c r="G161" s="310">
        <v>0.0</v>
      </c>
      <c r="H161" s="310">
        <v>1.0</v>
      </c>
      <c r="I161" s="310">
        <v>1.0</v>
      </c>
    </row>
    <row r="162">
      <c r="A162" s="310" t="s">
        <v>2857</v>
      </c>
      <c r="B162" s="310">
        <v>4.5</v>
      </c>
      <c r="C162" s="310">
        <v>100.0</v>
      </c>
      <c r="D162" s="310">
        <v>40000.0</v>
      </c>
      <c r="E162" s="310" t="s">
        <v>2746</v>
      </c>
      <c r="F162" s="310">
        <v>1.0</v>
      </c>
      <c r="G162" s="310">
        <v>1.0</v>
      </c>
      <c r="H162" s="310">
        <v>0.0</v>
      </c>
      <c r="I162" s="310">
        <v>0.0</v>
      </c>
    </row>
    <row r="163">
      <c r="A163" s="310" t="s">
        <v>2858</v>
      </c>
      <c r="B163" s="310">
        <v>3.5</v>
      </c>
      <c r="C163" s="310">
        <v>200.0</v>
      </c>
      <c r="D163" s="310">
        <v>135600.0</v>
      </c>
      <c r="E163" s="310" t="s">
        <v>2718</v>
      </c>
      <c r="F163" s="310">
        <v>0.0</v>
      </c>
      <c r="G163" s="310">
        <v>0.0</v>
      </c>
      <c r="H163" s="310">
        <v>1.0</v>
      </c>
      <c r="I163" s="310">
        <v>0.0</v>
      </c>
    </row>
    <row r="164">
      <c r="A164" s="310" t="s">
        <v>2859</v>
      </c>
      <c r="B164" s="310">
        <v>2.6</v>
      </c>
      <c r="C164" s="310">
        <v>200.0</v>
      </c>
      <c r="D164" s="310">
        <v>132146.7</v>
      </c>
      <c r="E164" s="310" t="s">
        <v>2718</v>
      </c>
      <c r="F164" s="310">
        <v>0.0</v>
      </c>
      <c r="G164" s="310">
        <v>0.0</v>
      </c>
      <c r="H164" s="310">
        <v>1.0</v>
      </c>
      <c r="I164" s="310">
        <v>0.0</v>
      </c>
    </row>
    <row r="165">
      <c r="A165" s="310" t="s">
        <v>2860</v>
      </c>
      <c r="B165" s="310">
        <v>2.9</v>
      </c>
      <c r="C165" s="310">
        <v>5.3</v>
      </c>
      <c r="D165" s="310">
        <v>2.4</v>
      </c>
      <c r="E165" s="310" t="s">
        <v>2711</v>
      </c>
      <c r="F165" s="310">
        <v>0.0</v>
      </c>
      <c r="G165" s="310">
        <v>0.0</v>
      </c>
      <c r="H165" s="310">
        <v>1.0</v>
      </c>
      <c r="I165" s="310">
        <v>0.0</v>
      </c>
    </row>
    <row r="166">
      <c r="A166" s="310" t="s">
        <v>2861</v>
      </c>
      <c r="B166" s="310">
        <v>3.3</v>
      </c>
      <c r="C166" s="310">
        <v>8.9</v>
      </c>
      <c r="D166" s="310">
        <v>6.0</v>
      </c>
      <c r="E166" s="310" t="s">
        <v>2711</v>
      </c>
      <c r="F166" s="310">
        <v>0.0</v>
      </c>
      <c r="G166" s="310">
        <v>0.0</v>
      </c>
      <c r="H166" s="310">
        <v>1.0</v>
      </c>
      <c r="I166" s="310">
        <v>0.0</v>
      </c>
    </row>
    <row r="167">
      <c r="A167" s="310" t="s">
        <v>2862</v>
      </c>
      <c r="B167" s="310">
        <v>2.0</v>
      </c>
      <c r="C167" s="310">
        <v>30.0</v>
      </c>
      <c r="D167" s="310">
        <v>81.2</v>
      </c>
      <c r="E167" s="310" t="s">
        <v>2711</v>
      </c>
      <c r="F167" s="310">
        <v>0.0</v>
      </c>
      <c r="G167" s="310">
        <v>0.0</v>
      </c>
      <c r="H167" s="310">
        <v>1.0</v>
      </c>
      <c r="I167" s="310">
        <v>1.0</v>
      </c>
    </row>
    <row r="168">
      <c r="A168" s="310" t="s">
        <v>2863</v>
      </c>
      <c r="B168" s="310">
        <v>4.0</v>
      </c>
      <c r="C168" s="310">
        <v>230.0</v>
      </c>
      <c r="D168" s="310">
        <v>198100.0</v>
      </c>
      <c r="E168" s="310" t="s">
        <v>2713</v>
      </c>
      <c r="F168" s="310">
        <v>0.0</v>
      </c>
      <c r="G168" s="310">
        <v>0.0</v>
      </c>
      <c r="H168" s="310">
        <v>1.0</v>
      </c>
      <c r="I168" s="310">
        <v>0.0</v>
      </c>
    </row>
    <row r="169">
      <c r="A169" s="310" t="s">
        <v>2226</v>
      </c>
      <c r="B169" s="310">
        <v>4.0</v>
      </c>
      <c r="C169" s="310">
        <v>122.0</v>
      </c>
      <c r="D169" s="310">
        <v>30000.0</v>
      </c>
      <c r="E169" s="310" t="s">
        <v>2713</v>
      </c>
      <c r="F169" s="310">
        <v>1.0</v>
      </c>
      <c r="G169" s="310">
        <v>1.0</v>
      </c>
      <c r="H169" s="310">
        <v>1.0</v>
      </c>
      <c r="I169" s="310">
        <v>0.0</v>
      </c>
    </row>
    <row r="170">
      <c r="A170" s="310" t="s">
        <v>2864</v>
      </c>
      <c r="B170" s="310">
        <v>2.0</v>
      </c>
      <c r="C170" s="310">
        <v>60.0</v>
      </c>
      <c r="D170" s="310">
        <v>1800.0</v>
      </c>
      <c r="E170" s="310" t="s">
        <v>2715</v>
      </c>
      <c r="F170" s="310">
        <v>1.0</v>
      </c>
      <c r="G170" s="310">
        <v>1.0</v>
      </c>
      <c r="H170" s="310">
        <v>0.0</v>
      </c>
      <c r="I170" s="310">
        <v>1.0</v>
      </c>
    </row>
    <row r="171">
      <c r="A171" s="310" t="s">
        <v>2865</v>
      </c>
      <c r="B171" s="310">
        <v>2.9</v>
      </c>
      <c r="C171" s="310">
        <v>5.8</v>
      </c>
      <c r="D171" s="310">
        <v>1.5</v>
      </c>
      <c r="E171" s="310" t="s">
        <v>2711</v>
      </c>
      <c r="F171" s="310">
        <v>0.0</v>
      </c>
      <c r="G171" s="310">
        <v>0.0</v>
      </c>
      <c r="H171" s="310">
        <v>1.0</v>
      </c>
      <c r="I171" s="310">
        <v>0.0</v>
      </c>
    </row>
    <row r="172">
      <c r="A172" s="310" t="s">
        <v>2866</v>
      </c>
      <c r="B172" s="310">
        <v>4.0</v>
      </c>
      <c r="C172" s="310">
        <v>25.0</v>
      </c>
      <c r="D172" s="310">
        <v>240.0</v>
      </c>
      <c r="E172" s="310" t="s">
        <v>2713</v>
      </c>
      <c r="F172" s="310">
        <v>1.0</v>
      </c>
      <c r="G172" s="310">
        <v>0.0</v>
      </c>
      <c r="H172" s="310">
        <v>1.0</v>
      </c>
      <c r="I172" s="310">
        <v>0.0</v>
      </c>
    </row>
    <row r="173">
      <c r="A173" s="310" t="s">
        <v>2165</v>
      </c>
      <c r="B173" s="310">
        <v>4.5</v>
      </c>
      <c r="C173" s="310">
        <v>445.0</v>
      </c>
      <c r="D173" s="310">
        <v>505800.0</v>
      </c>
      <c r="E173" s="310" t="s">
        <v>2713</v>
      </c>
      <c r="F173" s="310">
        <v>1.0</v>
      </c>
      <c r="G173" s="310">
        <v>0.0</v>
      </c>
      <c r="H173" s="310">
        <v>0.0</v>
      </c>
      <c r="I173" s="310">
        <v>1.0</v>
      </c>
    </row>
    <row r="174">
      <c r="A174" s="310" t="s">
        <v>2867</v>
      </c>
      <c r="B174" s="310">
        <v>4.4</v>
      </c>
      <c r="C174" s="310">
        <v>110.0</v>
      </c>
      <c r="D174" s="310">
        <v>34500.0</v>
      </c>
      <c r="E174" s="310" t="s">
        <v>2713</v>
      </c>
      <c r="F174" s="310">
        <v>0.0</v>
      </c>
      <c r="G174" s="310">
        <v>0.0</v>
      </c>
      <c r="H174" s="310">
        <v>0.0</v>
      </c>
      <c r="I174" s="310">
        <v>1.0</v>
      </c>
    </row>
    <row r="175">
      <c r="A175" s="310" t="s">
        <v>2868</v>
      </c>
      <c r="B175" s="310">
        <v>2.0</v>
      </c>
      <c r="C175" s="310">
        <v>90.0</v>
      </c>
      <c r="D175" s="310">
        <v>3900.0</v>
      </c>
      <c r="E175" s="310" t="s">
        <v>2715</v>
      </c>
      <c r="F175" s="310">
        <v>0.0</v>
      </c>
      <c r="G175" s="310">
        <v>0.0</v>
      </c>
      <c r="H175" s="310">
        <v>0.0</v>
      </c>
      <c r="I175" s="310">
        <v>1.0</v>
      </c>
    </row>
    <row r="176">
      <c r="A176" s="310" t="s">
        <v>2201</v>
      </c>
      <c r="B176" s="310">
        <v>2.0</v>
      </c>
      <c r="C176" s="310">
        <v>76.0</v>
      </c>
      <c r="D176" s="310">
        <v>6000.0</v>
      </c>
      <c r="E176" s="310" t="s">
        <v>2715</v>
      </c>
      <c r="F176" s="310">
        <v>1.0</v>
      </c>
      <c r="G176" s="310">
        <v>0.0</v>
      </c>
      <c r="H176" s="310">
        <v>0.0</v>
      </c>
      <c r="I176" s="310">
        <v>0.0</v>
      </c>
    </row>
    <row r="177">
      <c r="A177" s="310" t="s">
        <v>2869</v>
      </c>
      <c r="B177" s="310">
        <v>2.0</v>
      </c>
      <c r="C177" s="310">
        <v>90.0</v>
      </c>
      <c r="D177" s="310">
        <v>6000.0</v>
      </c>
      <c r="E177" s="310" t="s">
        <v>2715</v>
      </c>
      <c r="F177" s="310">
        <v>0.0</v>
      </c>
      <c r="G177" s="310">
        <v>0.0</v>
      </c>
      <c r="H177" s="310">
        <v>1.0</v>
      </c>
      <c r="I177" s="310">
        <v>0.0</v>
      </c>
    </row>
    <row r="178">
      <c r="A178" s="310" t="s">
        <v>2870</v>
      </c>
      <c r="B178" s="310">
        <v>3.6</v>
      </c>
      <c r="C178" s="310">
        <v>23.0</v>
      </c>
      <c r="D178" s="310">
        <v>1774.4</v>
      </c>
      <c r="E178" s="310" t="s">
        <v>2718</v>
      </c>
      <c r="F178" s="310">
        <v>0.0</v>
      </c>
      <c r="G178" s="310">
        <v>0.0</v>
      </c>
      <c r="H178" s="310">
        <v>1.0</v>
      </c>
      <c r="I178" s="310">
        <v>0.0</v>
      </c>
    </row>
    <row r="179">
      <c r="A179" s="310" t="s">
        <v>2871</v>
      </c>
      <c r="B179" s="310">
        <v>4.0</v>
      </c>
      <c r="C179" s="310">
        <v>100.0</v>
      </c>
      <c r="D179" s="310">
        <v>4900.0</v>
      </c>
      <c r="E179" s="310" t="s">
        <v>2718</v>
      </c>
      <c r="F179" s="310">
        <v>1.0</v>
      </c>
      <c r="G179" s="310">
        <v>1.0</v>
      </c>
      <c r="H179" s="310">
        <v>1.0</v>
      </c>
      <c r="I179" s="310">
        <v>1.0</v>
      </c>
    </row>
    <row r="180">
      <c r="A180" s="310" t="s">
        <v>2214</v>
      </c>
      <c r="B180" s="310">
        <v>3.5</v>
      </c>
      <c r="C180" s="310">
        <v>31.0</v>
      </c>
      <c r="D180" s="310">
        <v>500.0</v>
      </c>
      <c r="E180" s="310" t="s">
        <v>2718</v>
      </c>
      <c r="F180" s="310">
        <v>1.0</v>
      </c>
      <c r="G180" s="310">
        <v>0.0</v>
      </c>
      <c r="H180" s="310">
        <v>1.0</v>
      </c>
      <c r="I180" s="310">
        <v>1.0</v>
      </c>
    </row>
    <row r="181">
      <c r="A181" s="310" t="s">
        <v>2872</v>
      </c>
      <c r="B181" s="310">
        <v>4.0</v>
      </c>
      <c r="C181" s="310">
        <v>110.0</v>
      </c>
      <c r="D181" s="310">
        <v>19200.0</v>
      </c>
      <c r="E181" s="310" t="s">
        <v>2718</v>
      </c>
      <c r="F181" s="310">
        <v>0.0</v>
      </c>
      <c r="G181" s="310">
        <v>0.0</v>
      </c>
      <c r="H181" s="310">
        <v>1.0</v>
      </c>
      <c r="I181" s="310">
        <v>1.0</v>
      </c>
    </row>
    <row r="182">
      <c r="A182" s="310" t="s">
        <v>2873</v>
      </c>
      <c r="B182" s="310">
        <v>4.5</v>
      </c>
      <c r="C182" s="310">
        <v>60.0</v>
      </c>
      <c r="D182" s="310">
        <v>2630.3</v>
      </c>
      <c r="E182" s="310" t="s">
        <v>2746</v>
      </c>
      <c r="F182" s="310">
        <v>0.0</v>
      </c>
      <c r="G182" s="310">
        <v>0.0</v>
      </c>
      <c r="H182" s="310">
        <v>1.0</v>
      </c>
      <c r="I182" s="310">
        <v>0.0</v>
      </c>
    </row>
    <row r="183">
      <c r="A183" s="310" t="s">
        <v>2874</v>
      </c>
      <c r="B183" s="310">
        <v>4.4</v>
      </c>
      <c r="C183" s="310">
        <v>160.0</v>
      </c>
      <c r="D183" s="310">
        <v>57000.0</v>
      </c>
      <c r="E183" s="310" t="s">
        <v>2713</v>
      </c>
      <c r="F183" s="310">
        <v>0.0</v>
      </c>
      <c r="G183" s="310">
        <v>0.0</v>
      </c>
      <c r="H183" s="310">
        <v>1.0</v>
      </c>
      <c r="I183" s="310">
        <v>0.0</v>
      </c>
    </row>
    <row r="184">
      <c r="A184" s="310" t="s">
        <v>2875</v>
      </c>
      <c r="B184" s="310">
        <v>4.4</v>
      </c>
      <c r="C184" s="310">
        <v>160.0</v>
      </c>
      <c r="D184" s="310">
        <v>57000.0</v>
      </c>
      <c r="E184" s="310" t="s">
        <v>2718</v>
      </c>
      <c r="F184" s="310">
        <v>1.0</v>
      </c>
      <c r="G184" s="310">
        <v>1.0</v>
      </c>
      <c r="H184" s="310">
        <v>0.0</v>
      </c>
      <c r="I184" s="310">
        <v>1.0</v>
      </c>
    </row>
    <row r="185">
      <c r="A185" s="310" t="s">
        <v>2876</v>
      </c>
      <c r="B185" s="310">
        <v>3.8</v>
      </c>
      <c r="C185" s="310">
        <v>60.0</v>
      </c>
      <c r="D185" s="310">
        <v>3500.0</v>
      </c>
      <c r="E185" s="310" t="s">
        <v>2718</v>
      </c>
      <c r="F185" s="310">
        <v>0.0</v>
      </c>
      <c r="G185" s="310">
        <v>0.0</v>
      </c>
      <c r="H185" s="310">
        <v>1.0</v>
      </c>
      <c r="I185" s="310">
        <v>0.0</v>
      </c>
    </row>
    <row r="186">
      <c r="A186" s="310" t="s">
        <v>2877</v>
      </c>
      <c r="B186" s="310">
        <v>3.7</v>
      </c>
      <c r="C186" s="310">
        <v>23.5</v>
      </c>
      <c r="D186" s="310">
        <v>57.0</v>
      </c>
      <c r="E186" s="310" t="s">
        <v>2726</v>
      </c>
      <c r="F186" s="310">
        <v>0.0</v>
      </c>
      <c r="G186" s="310">
        <v>0.0</v>
      </c>
      <c r="H186" s="310">
        <v>1.0</v>
      </c>
      <c r="I186" s="310">
        <v>0.0</v>
      </c>
    </row>
    <row r="187">
      <c r="A187" s="310" t="s">
        <v>2878</v>
      </c>
      <c r="B187" s="310">
        <v>3.9</v>
      </c>
      <c r="C187" s="310">
        <v>45.0</v>
      </c>
      <c r="D187" s="310">
        <v>109.6</v>
      </c>
      <c r="E187" s="310" t="s">
        <v>2718</v>
      </c>
      <c r="F187" s="310">
        <v>0.0</v>
      </c>
      <c r="G187" s="310">
        <v>0.0</v>
      </c>
      <c r="H187" s="310">
        <v>1.0</v>
      </c>
      <c r="I187" s="310">
        <v>1.0</v>
      </c>
    </row>
    <row r="188">
      <c r="A188" s="310" t="s">
        <v>2879</v>
      </c>
      <c r="B188" s="310">
        <v>4.0</v>
      </c>
      <c r="C188" s="310">
        <v>46.0</v>
      </c>
      <c r="D188" s="310">
        <v>847.6</v>
      </c>
      <c r="E188" s="310" t="s">
        <v>2718</v>
      </c>
      <c r="F188" s="310">
        <v>0.0</v>
      </c>
      <c r="G188" s="310">
        <v>0.0</v>
      </c>
      <c r="H188" s="310">
        <v>1.0</v>
      </c>
      <c r="I188" s="310">
        <v>1.0</v>
      </c>
    </row>
    <row r="189">
      <c r="A189" s="310" t="s">
        <v>2880</v>
      </c>
      <c r="B189" s="310">
        <v>3.4</v>
      </c>
      <c r="C189" s="310">
        <v>8.2</v>
      </c>
      <c r="D189" s="310">
        <v>3.9</v>
      </c>
      <c r="E189" s="310" t="s">
        <v>2718</v>
      </c>
      <c r="F189" s="310">
        <v>0.0</v>
      </c>
      <c r="G189" s="310">
        <v>0.0</v>
      </c>
      <c r="H189" s="310">
        <v>1.0</v>
      </c>
      <c r="I189" s="310">
        <v>0.0</v>
      </c>
    </row>
    <row r="190">
      <c r="A190" s="310" t="s">
        <v>2217</v>
      </c>
      <c r="B190" s="310">
        <v>3.5</v>
      </c>
      <c r="C190" s="310">
        <v>50.0</v>
      </c>
      <c r="D190" s="310">
        <v>1100.0</v>
      </c>
      <c r="E190" s="310" t="s">
        <v>2718</v>
      </c>
      <c r="F190" s="310">
        <v>1.0</v>
      </c>
      <c r="G190" s="310">
        <v>0.0</v>
      </c>
      <c r="H190" s="310">
        <v>1.0</v>
      </c>
      <c r="I190" s="310">
        <v>0.0</v>
      </c>
    </row>
    <row r="191">
      <c r="A191" s="310" t="s">
        <v>2218</v>
      </c>
      <c r="B191" s="310">
        <v>3.9</v>
      </c>
      <c r="C191" s="310">
        <v>48.3</v>
      </c>
      <c r="D191" s="310">
        <v>1400.0</v>
      </c>
      <c r="E191" s="310" t="s">
        <v>2718</v>
      </c>
      <c r="F191" s="310">
        <v>0.0</v>
      </c>
      <c r="G191" s="310">
        <v>0.0</v>
      </c>
      <c r="H191" s="310">
        <v>1.0</v>
      </c>
      <c r="I191" s="310">
        <v>0.0</v>
      </c>
    </row>
    <row r="192">
      <c r="A192" s="310" t="s">
        <v>2881</v>
      </c>
      <c r="B192" s="310">
        <v>3.7</v>
      </c>
      <c r="C192" s="310">
        <v>50.0</v>
      </c>
      <c r="D192" s="310">
        <v>1400.0</v>
      </c>
      <c r="E192" s="310" t="s">
        <v>2718</v>
      </c>
      <c r="F192" s="310">
        <v>0.0</v>
      </c>
      <c r="G192" s="310">
        <v>0.0</v>
      </c>
      <c r="H192" s="310">
        <v>0.0</v>
      </c>
      <c r="I192" s="310">
        <v>1.0</v>
      </c>
    </row>
    <row r="193">
      <c r="A193" s="310" t="s">
        <v>2882</v>
      </c>
      <c r="B193" s="310">
        <v>4.2</v>
      </c>
      <c r="C193" s="310">
        <v>95.0</v>
      </c>
      <c r="D193" s="310">
        <v>6047.6</v>
      </c>
      <c r="E193" s="310" t="s">
        <v>2713</v>
      </c>
      <c r="F193" s="310">
        <v>0.0</v>
      </c>
      <c r="G193" s="310">
        <v>0.0</v>
      </c>
      <c r="H193" s="310">
        <v>1.0</v>
      </c>
      <c r="I193" s="310">
        <v>0.0</v>
      </c>
    </row>
    <row r="194">
      <c r="A194" s="310" t="s">
        <v>2883</v>
      </c>
      <c r="B194" s="310">
        <v>3.9</v>
      </c>
      <c r="C194" s="310">
        <v>27.0</v>
      </c>
      <c r="D194" s="310">
        <v>24.5</v>
      </c>
      <c r="E194" s="310" t="s">
        <v>2718</v>
      </c>
      <c r="F194" s="310">
        <v>0.0</v>
      </c>
      <c r="G194" s="310">
        <v>0.0</v>
      </c>
      <c r="H194" s="310">
        <v>1.0</v>
      </c>
      <c r="I194" s="310">
        <v>0.0</v>
      </c>
    </row>
    <row r="195">
      <c r="A195" s="310" t="s">
        <v>2884</v>
      </c>
      <c r="B195" s="310">
        <v>3.5</v>
      </c>
      <c r="C195" s="310">
        <v>10.0</v>
      </c>
      <c r="D195" s="310">
        <v>5.6</v>
      </c>
      <c r="E195" s="310" t="s">
        <v>2711</v>
      </c>
      <c r="F195" s="310">
        <v>0.0</v>
      </c>
      <c r="G195" s="310">
        <v>0.0</v>
      </c>
      <c r="H195" s="310">
        <v>1.0</v>
      </c>
      <c r="I195" s="310">
        <v>0.0</v>
      </c>
    </row>
    <row r="196">
      <c r="A196" s="310" t="s">
        <v>2219</v>
      </c>
      <c r="B196" s="310">
        <v>3.1</v>
      </c>
      <c r="C196" s="310">
        <v>60.0</v>
      </c>
      <c r="D196" s="310">
        <v>4500.0</v>
      </c>
      <c r="E196" s="310" t="s">
        <v>2718</v>
      </c>
      <c r="F196" s="310">
        <v>1.0</v>
      </c>
      <c r="G196" s="310">
        <v>1.0</v>
      </c>
      <c r="H196" s="310">
        <v>1.0</v>
      </c>
      <c r="I196" s="310">
        <v>1.0</v>
      </c>
    </row>
    <row r="197">
      <c r="A197" s="310" t="s">
        <v>2885</v>
      </c>
      <c r="B197" s="310">
        <v>3.1</v>
      </c>
      <c r="C197" s="310">
        <v>3.3</v>
      </c>
      <c r="D197" s="310">
        <v>0.4</v>
      </c>
      <c r="E197" s="310" t="s">
        <v>2718</v>
      </c>
      <c r="F197" s="310">
        <v>0.0</v>
      </c>
      <c r="G197" s="310">
        <v>0.0</v>
      </c>
      <c r="H197" s="310">
        <v>1.0</v>
      </c>
      <c r="I197" s="310">
        <v>0.0</v>
      </c>
    </row>
    <row r="198">
      <c r="A198" s="310" t="s">
        <v>2886</v>
      </c>
      <c r="B198" s="310">
        <v>3.2</v>
      </c>
      <c r="C198" s="310">
        <v>6.1</v>
      </c>
      <c r="D198" s="310">
        <v>2.3</v>
      </c>
      <c r="E198" s="310" t="s">
        <v>2718</v>
      </c>
      <c r="F198" s="310">
        <v>0.0</v>
      </c>
      <c r="G198" s="310">
        <v>0.0</v>
      </c>
      <c r="H198" s="310">
        <v>1.0</v>
      </c>
      <c r="I198" s="310">
        <v>0.0</v>
      </c>
    </row>
    <row r="199">
      <c r="A199" s="310" t="s">
        <v>2887</v>
      </c>
      <c r="B199" s="310">
        <v>2.7</v>
      </c>
      <c r="C199" s="310">
        <v>20.0</v>
      </c>
      <c r="D199" s="310">
        <v>72.6</v>
      </c>
      <c r="E199" s="310" t="s">
        <v>2711</v>
      </c>
      <c r="F199" s="310">
        <v>0.0</v>
      </c>
      <c r="G199" s="310">
        <v>0.0</v>
      </c>
      <c r="H199" s="310">
        <v>1.0</v>
      </c>
      <c r="I199" s="310">
        <v>1.0</v>
      </c>
    </row>
    <row r="200">
      <c r="A200" s="310" t="s">
        <v>2888</v>
      </c>
      <c r="B200" s="310">
        <v>2.0</v>
      </c>
      <c r="C200" s="310">
        <v>91.0</v>
      </c>
      <c r="D200" s="310">
        <v>680.0</v>
      </c>
      <c r="E200" s="310" t="s">
        <v>2715</v>
      </c>
      <c r="F200" s="310">
        <v>0.0</v>
      </c>
      <c r="G200" s="310">
        <v>0.0</v>
      </c>
      <c r="H200" s="310">
        <v>1.0</v>
      </c>
      <c r="I200" s="310">
        <v>1.0</v>
      </c>
    </row>
    <row r="201">
      <c r="A201" s="310" t="s">
        <v>2889</v>
      </c>
      <c r="B201" s="310">
        <v>2.0</v>
      </c>
      <c r="C201" s="310">
        <v>34.3</v>
      </c>
      <c r="D201" s="310">
        <v>315.1</v>
      </c>
      <c r="E201" s="310" t="s">
        <v>2715</v>
      </c>
      <c r="F201" s="310">
        <v>0.0</v>
      </c>
      <c r="G201" s="310">
        <v>0.0</v>
      </c>
      <c r="H201" s="310">
        <v>1.0</v>
      </c>
      <c r="I201" s="310">
        <v>0.0</v>
      </c>
    </row>
    <row r="202">
      <c r="A202" s="310" t="s">
        <v>2890</v>
      </c>
      <c r="B202" s="310">
        <v>2.0</v>
      </c>
      <c r="C202" s="310">
        <v>40.0</v>
      </c>
      <c r="D202" s="310">
        <v>455.0</v>
      </c>
      <c r="E202" s="310" t="s">
        <v>2715</v>
      </c>
      <c r="F202" s="310">
        <v>0.0</v>
      </c>
      <c r="G202" s="310">
        <v>0.0</v>
      </c>
      <c r="H202" s="310">
        <v>1.0</v>
      </c>
      <c r="I202" s="310">
        <v>0.0</v>
      </c>
    </row>
    <row r="203">
      <c r="A203" s="310" t="s">
        <v>2891</v>
      </c>
      <c r="B203" s="310">
        <v>2.0</v>
      </c>
      <c r="C203" s="310">
        <v>80.0</v>
      </c>
      <c r="D203" s="310">
        <v>9000.0</v>
      </c>
      <c r="E203" s="310" t="s">
        <v>2715</v>
      </c>
      <c r="F203" s="310">
        <v>0.0</v>
      </c>
      <c r="G203" s="310">
        <v>0.0</v>
      </c>
      <c r="H203" s="310">
        <v>1.0</v>
      </c>
      <c r="I203" s="310">
        <v>1.0</v>
      </c>
    </row>
    <row r="204">
      <c r="A204" s="310" t="s">
        <v>2892</v>
      </c>
      <c r="B204" s="310">
        <v>2.0</v>
      </c>
      <c r="C204" s="310">
        <v>91.0</v>
      </c>
      <c r="D204" s="310">
        <v>9000.0</v>
      </c>
      <c r="E204" s="310" t="s">
        <v>2715</v>
      </c>
      <c r="F204" s="310">
        <v>1.0</v>
      </c>
      <c r="G204" s="310">
        <v>1.0</v>
      </c>
      <c r="H204" s="310">
        <v>1.0</v>
      </c>
      <c r="I204" s="310">
        <v>0.0</v>
      </c>
    </row>
    <row r="205">
      <c r="A205" s="310" t="s">
        <v>2893</v>
      </c>
      <c r="B205" s="310">
        <v>3.5</v>
      </c>
      <c r="C205" s="310">
        <v>30.0</v>
      </c>
      <c r="D205" s="310">
        <v>388.2</v>
      </c>
      <c r="E205" s="310" t="s">
        <v>2718</v>
      </c>
      <c r="F205" s="310">
        <v>0.0</v>
      </c>
      <c r="G205" s="310">
        <v>0.0</v>
      </c>
      <c r="H205" s="310">
        <v>1.0</v>
      </c>
      <c r="I205" s="310">
        <v>0.0</v>
      </c>
    </row>
    <row r="206">
      <c r="A206" s="310" t="s">
        <v>2894</v>
      </c>
      <c r="B206" s="310">
        <v>3.4</v>
      </c>
      <c r="C206" s="310">
        <v>80.0</v>
      </c>
      <c r="D206" s="310">
        <v>10000.0</v>
      </c>
      <c r="E206" s="310" t="s">
        <v>2713</v>
      </c>
      <c r="F206" s="310">
        <v>0.0</v>
      </c>
      <c r="G206" s="310">
        <v>0.0</v>
      </c>
      <c r="H206" s="310">
        <v>1.0</v>
      </c>
      <c r="I206" s="310">
        <v>0.0</v>
      </c>
    </row>
    <row r="207">
      <c r="A207" s="310" t="s">
        <v>2895</v>
      </c>
      <c r="B207" s="310">
        <v>4.3</v>
      </c>
      <c r="C207" s="310">
        <v>150.0</v>
      </c>
      <c r="D207" s="310">
        <v>100000.0</v>
      </c>
      <c r="E207" s="310" t="s">
        <v>2713</v>
      </c>
      <c r="F207" s="310">
        <v>0.0</v>
      </c>
      <c r="G207" s="310">
        <v>0.0</v>
      </c>
      <c r="H207" s="310">
        <v>1.0</v>
      </c>
      <c r="I207" s="310">
        <v>0.0</v>
      </c>
    </row>
    <row r="208">
      <c r="A208" s="310" t="s">
        <v>2896</v>
      </c>
      <c r="B208" s="310">
        <v>3.7</v>
      </c>
      <c r="C208" s="310">
        <v>145.0</v>
      </c>
      <c r="D208" s="310">
        <v>36500.0</v>
      </c>
      <c r="E208" s="310" t="s">
        <v>2713</v>
      </c>
      <c r="F208" s="310">
        <v>0.0</v>
      </c>
      <c r="G208" s="310">
        <v>0.0</v>
      </c>
      <c r="H208" s="310">
        <v>1.0</v>
      </c>
      <c r="I208" s="310">
        <v>0.0</v>
      </c>
    </row>
    <row r="209">
      <c r="A209" s="310" t="s">
        <v>2897</v>
      </c>
      <c r="B209" s="310">
        <v>4.5</v>
      </c>
      <c r="C209" s="310">
        <v>150.0</v>
      </c>
      <c r="D209" s="310">
        <v>100000.0</v>
      </c>
      <c r="E209" s="310" t="s">
        <v>2713</v>
      </c>
      <c r="F209" s="310">
        <v>0.0</v>
      </c>
      <c r="G209" s="310">
        <v>0.0</v>
      </c>
      <c r="H209" s="310">
        <v>1.0</v>
      </c>
      <c r="I209" s="310">
        <v>0.0</v>
      </c>
    </row>
    <row r="210">
      <c r="A210" s="310" t="s">
        <v>2898</v>
      </c>
      <c r="B210" s="310">
        <v>4.5</v>
      </c>
      <c r="C210" s="310">
        <v>101.0</v>
      </c>
      <c r="D210" s="310">
        <v>10000.0</v>
      </c>
      <c r="E210" s="310" t="s">
        <v>2713</v>
      </c>
      <c r="F210" s="310">
        <v>0.0</v>
      </c>
      <c r="G210" s="310">
        <v>0.0</v>
      </c>
      <c r="H210" s="310">
        <v>1.0</v>
      </c>
      <c r="I210" s="310">
        <v>0.0</v>
      </c>
    </row>
    <row r="211">
      <c r="A211" s="310" t="s">
        <v>2899</v>
      </c>
      <c r="B211" s="310">
        <v>3.3</v>
      </c>
      <c r="C211" s="310">
        <v>125.0</v>
      </c>
      <c r="D211" s="310">
        <v>11179.8</v>
      </c>
      <c r="E211" s="310" t="s">
        <v>2718</v>
      </c>
      <c r="F211" s="310">
        <v>0.0</v>
      </c>
      <c r="G211" s="310">
        <v>0.0</v>
      </c>
      <c r="H211" s="310">
        <v>1.0</v>
      </c>
      <c r="I211" s="310">
        <v>0.0</v>
      </c>
    </row>
    <row r="212">
      <c r="A212" s="310" t="s">
        <v>2900</v>
      </c>
      <c r="B212" s="310">
        <v>3.4</v>
      </c>
      <c r="C212" s="310">
        <v>25.0</v>
      </c>
      <c r="D212" s="310">
        <v>243.2</v>
      </c>
      <c r="E212" s="310" t="s">
        <v>2718</v>
      </c>
      <c r="F212" s="310">
        <v>0.0</v>
      </c>
      <c r="G212" s="310">
        <v>0.0</v>
      </c>
      <c r="H212" s="310">
        <v>1.0</v>
      </c>
      <c r="I212" s="310">
        <v>0.0</v>
      </c>
    </row>
    <row r="213">
      <c r="A213" s="310" t="s">
        <v>2901</v>
      </c>
      <c r="B213" s="310">
        <v>4.1</v>
      </c>
      <c r="C213" s="310">
        <v>35.3</v>
      </c>
      <c r="D213" s="310">
        <v>41.1</v>
      </c>
      <c r="E213" s="310" t="s">
        <v>2718</v>
      </c>
      <c r="F213" s="310">
        <v>0.0</v>
      </c>
      <c r="G213" s="310">
        <v>0.0</v>
      </c>
      <c r="H213" s="310">
        <v>1.0</v>
      </c>
      <c r="I213" s="310">
        <v>0.0</v>
      </c>
    </row>
    <row r="214">
      <c r="A214" s="310" t="s">
        <v>2902</v>
      </c>
      <c r="B214" s="310">
        <v>3.2</v>
      </c>
      <c r="C214" s="310">
        <v>54.0</v>
      </c>
      <c r="D214" s="310">
        <v>650.0</v>
      </c>
      <c r="E214" s="310" t="s">
        <v>2713</v>
      </c>
      <c r="F214" s="310">
        <v>0.0</v>
      </c>
      <c r="G214" s="310">
        <v>0.0</v>
      </c>
      <c r="H214" s="310">
        <v>1.0</v>
      </c>
      <c r="I214" s="310">
        <v>0.0</v>
      </c>
    </row>
    <row r="215">
      <c r="A215" s="310" t="s">
        <v>2220</v>
      </c>
      <c r="B215" s="310">
        <v>3.6</v>
      </c>
      <c r="C215" s="310">
        <v>40.0</v>
      </c>
      <c r="D215" s="310">
        <v>570.0</v>
      </c>
      <c r="E215" s="310" t="s">
        <v>2718</v>
      </c>
      <c r="F215" s="310">
        <v>1.0</v>
      </c>
      <c r="G215" s="310">
        <v>0.0</v>
      </c>
      <c r="H215" s="310">
        <v>1.0</v>
      </c>
      <c r="I215" s="310">
        <v>0.0</v>
      </c>
    </row>
    <row r="216">
      <c r="A216" s="310" t="s">
        <v>2903</v>
      </c>
      <c r="B216" s="310">
        <v>2.6</v>
      </c>
      <c r="C216" s="310">
        <v>50.0</v>
      </c>
      <c r="D216" s="310">
        <v>963.2</v>
      </c>
      <c r="E216" s="310" t="s">
        <v>2726</v>
      </c>
      <c r="F216" s="310">
        <v>0.0</v>
      </c>
      <c r="G216" s="310">
        <v>0.0</v>
      </c>
      <c r="H216" s="310">
        <v>1.0</v>
      </c>
      <c r="I216" s="310">
        <v>0.0</v>
      </c>
    </row>
    <row r="217">
      <c r="A217" s="310" t="s">
        <v>2904</v>
      </c>
      <c r="B217" s="310">
        <v>3.5</v>
      </c>
      <c r="C217" s="310">
        <v>30.0</v>
      </c>
      <c r="D217" s="310">
        <v>13.7</v>
      </c>
      <c r="E217" s="310" t="s">
        <v>2718</v>
      </c>
      <c r="F217" s="310">
        <v>0.0</v>
      </c>
      <c r="G217" s="310">
        <v>0.0</v>
      </c>
      <c r="H217" s="310">
        <v>1.0</v>
      </c>
      <c r="I217" s="310">
        <v>0.0</v>
      </c>
    </row>
    <row r="218">
      <c r="A218" s="310" t="s">
        <v>2905</v>
      </c>
      <c r="B218" s="310">
        <v>3.4</v>
      </c>
      <c r="C218" s="310">
        <v>30.5</v>
      </c>
      <c r="D218" s="310">
        <v>60.8</v>
      </c>
      <c r="E218" s="310" t="s">
        <v>2718</v>
      </c>
      <c r="F218" s="310">
        <v>0.0</v>
      </c>
      <c r="G218" s="310">
        <v>0.0</v>
      </c>
      <c r="H218" s="310">
        <v>1.0</v>
      </c>
      <c r="I218" s="310">
        <v>0.0</v>
      </c>
    </row>
    <row r="219">
      <c r="A219" s="310" t="s">
        <v>2906</v>
      </c>
      <c r="B219" s="310">
        <v>4.3</v>
      </c>
      <c r="C219" s="310">
        <v>49.7</v>
      </c>
      <c r="D219" s="310">
        <v>900.0</v>
      </c>
      <c r="E219" s="310" t="s">
        <v>2713</v>
      </c>
      <c r="F219" s="310">
        <v>0.0</v>
      </c>
      <c r="G219" s="310">
        <v>0.0</v>
      </c>
      <c r="H219" s="310">
        <v>1.0</v>
      </c>
      <c r="I219" s="310">
        <v>0.0</v>
      </c>
    </row>
    <row r="220">
      <c r="A220" s="310" t="s">
        <v>2907</v>
      </c>
      <c r="B220" s="310">
        <v>3.8</v>
      </c>
      <c r="C220" s="310">
        <v>50.0</v>
      </c>
      <c r="D220" s="310">
        <v>900.0</v>
      </c>
      <c r="E220" s="310" t="s">
        <v>2713</v>
      </c>
      <c r="F220" s="310">
        <v>0.0</v>
      </c>
      <c r="G220" s="310">
        <v>0.0</v>
      </c>
      <c r="H220" s="310">
        <v>1.0</v>
      </c>
      <c r="I220" s="310">
        <v>0.0</v>
      </c>
    </row>
    <row r="221">
      <c r="A221" s="310" t="s">
        <v>2908</v>
      </c>
      <c r="B221" s="310">
        <v>4.3</v>
      </c>
      <c r="C221" s="310">
        <v>35.0</v>
      </c>
      <c r="D221" s="310">
        <v>287.0</v>
      </c>
      <c r="E221" s="310" t="s">
        <v>2713</v>
      </c>
      <c r="F221" s="310">
        <v>0.0</v>
      </c>
      <c r="G221" s="310">
        <v>0.0</v>
      </c>
      <c r="H221" s="310">
        <v>1.0</v>
      </c>
      <c r="I221" s="310">
        <v>0.0</v>
      </c>
    </row>
    <row r="222">
      <c r="A222" s="310" t="s">
        <v>2909</v>
      </c>
      <c r="B222" s="310">
        <v>4.3</v>
      </c>
      <c r="C222" s="310">
        <v>50.0</v>
      </c>
      <c r="D222" s="310">
        <v>900.0</v>
      </c>
      <c r="E222" s="310" t="s">
        <v>2713</v>
      </c>
      <c r="F222" s="310">
        <v>1.0</v>
      </c>
      <c r="G222" s="310">
        <v>0.0</v>
      </c>
      <c r="H222" s="310">
        <v>1.0</v>
      </c>
      <c r="I222" s="310">
        <v>1.0</v>
      </c>
    </row>
    <row r="223">
      <c r="A223" s="310" t="s">
        <v>2910</v>
      </c>
      <c r="B223" s="310">
        <v>2.5</v>
      </c>
      <c r="C223" s="310">
        <v>9.5</v>
      </c>
      <c r="D223" s="310">
        <v>7.8</v>
      </c>
      <c r="E223" s="310" t="s">
        <v>2711</v>
      </c>
      <c r="F223" s="310">
        <v>0.0</v>
      </c>
      <c r="G223" s="310">
        <v>0.0</v>
      </c>
      <c r="H223" s="310">
        <v>1.0</v>
      </c>
      <c r="I223" s="310">
        <v>0.0</v>
      </c>
    </row>
    <row r="224">
      <c r="A224" s="310" t="s">
        <v>2911</v>
      </c>
      <c r="B224" s="310">
        <v>4.0</v>
      </c>
      <c r="C224" s="310">
        <v>91.4</v>
      </c>
      <c r="D224" s="310">
        <v>30.3</v>
      </c>
      <c r="E224" s="310" t="s">
        <v>2718</v>
      </c>
      <c r="F224" s="310">
        <v>0.0</v>
      </c>
      <c r="G224" s="310">
        <v>0.0</v>
      </c>
      <c r="H224" s="310">
        <v>1.0</v>
      </c>
      <c r="I224" s="310">
        <v>0.0</v>
      </c>
    </row>
    <row r="225">
      <c r="A225" s="310" t="s">
        <v>2912</v>
      </c>
      <c r="B225" s="310">
        <v>4.0</v>
      </c>
      <c r="C225" s="310">
        <v>93.3</v>
      </c>
      <c r="D225" s="310">
        <v>665.65</v>
      </c>
      <c r="E225" s="310" t="s">
        <v>2713</v>
      </c>
      <c r="F225" s="310">
        <v>0.0</v>
      </c>
      <c r="G225" s="310">
        <v>0.0</v>
      </c>
      <c r="H225" s="310">
        <v>1.0</v>
      </c>
      <c r="I225" s="310">
        <v>0.0</v>
      </c>
    </row>
    <row r="226">
      <c r="A226" s="310" t="s">
        <v>2913</v>
      </c>
      <c r="B226" s="310">
        <v>3.6</v>
      </c>
      <c r="C226" s="310">
        <v>30.0</v>
      </c>
      <c r="D226" s="310">
        <v>125.2</v>
      </c>
      <c r="E226" s="310" t="s">
        <v>2718</v>
      </c>
      <c r="F226" s="310">
        <v>0.0</v>
      </c>
      <c r="G226" s="310">
        <v>0.0</v>
      </c>
      <c r="H226" s="310">
        <v>1.0</v>
      </c>
      <c r="I226" s="310">
        <v>0.0</v>
      </c>
    </row>
    <row r="227">
      <c r="A227" s="310" t="s">
        <v>2914</v>
      </c>
      <c r="B227" s="310">
        <v>3.4</v>
      </c>
      <c r="C227" s="310">
        <v>25.0</v>
      </c>
      <c r="D227" s="310">
        <v>145.0</v>
      </c>
      <c r="E227" s="310" t="s">
        <v>2718</v>
      </c>
      <c r="F227" s="310">
        <v>0.0</v>
      </c>
      <c r="G227" s="310">
        <v>0.0</v>
      </c>
      <c r="H227" s="310">
        <v>1.0</v>
      </c>
      <c r="I227" s="310">
        <v>0.0</v>
      </c>
    </row>
    <row r="228">
      <c r="A228" s="310" t="s">
        <v>2915</v>
      </c>
      <c r="B228" s="310">
        <v>4.5</v>
      </c>
      <c r="C228" s="310">
        <v>38.0</v>
      </c>
      <c r="D228" s="310">
        <v>375.0</v>
      </c>
      <c r="E228" s="310" t="s">
        <v>2726</v>
      </c>
      <c r="F228" s="310">
        <v>0.0</v>
      </c>
      <c r="G228" s="310">
        <v>0.0</v>
      </c>
      <c r="H228" s="310">
        <v>1.0</v>
      </c>
      <c r="I228" s="310">
        <v>1.0</v>
      </c>
    </row>
    <row r="229">
      <c r="A229" s="310" t="s">
        <v>2200</v>
      </c>
      <c r="B229" s="310">
        <v>3.6</v>
      </c>
      <c r="C229" s="310">
        <v>40.0</v>
      </c>
      <c r="D229" s="310">
        <v>850.0</v>
      </c>
      <c r="E229" s="310" t="s">
        <v>2718</v>
      </c>
      <c r="F229" s="310">
        <v>0.0</v>
      </c>
      <c r="G229" s="310">
        <v>0.0</v>
      </c>
      <c r="H229" s="310">
        <v>1.0</v>
      </c>
      <c r="I229" s="310">
        <v>0.0</v>
      </c>
    </row>
    <row r="230">
      <c r="A230" s="310" t="s">
        <v>2232</v>
      </c>
      <c r="B230" s="310">
        <v>3.9</v>
      </c>
      <c r="C230" s="310">
        <v>91.0</v>
      </c>
      <c r="D230" s="310">
        <v>7700.0</v>
      </c>
      <c r="E230" s="310" t="s">
        <v>2718</v>
      </c>
      <c r="F230" s="310">
        <v>1.0</v>
      </c>
      <c r="G230" s="310">
        <v>1.0</v>
      </c>
      <c r="H230" s="310">
        <v>1.0</v>
      </c>
      <c r="I230" s="310">
        <v>0.0</v>
      </c>
    </row>
    <row r="231">
      <c r="A231" s="310" t="s">
        <v>2916</v>
      </c>
      <c r="B231" s="310">
        <v>2.5</v>
      </c>
      <c r="C231" s="310">
        <v>8.5</v>
      </c>
      <c r="D231" s="310">
        <v>6.7</v>
      </c>
      <c r="E231" s="310" t="s">
        <v>2718</v>
      </c>
      <c r="F231" s="310">
        <v>0.0</v>
      </c>
      <c r="G231" s="310">
        <v>0.0</v>
      </c>
      <c r="H231" s="310">
        <v>1.0</v>
      </c>
      <c r="I231" s="310">
        <v>0.0</v>
      </c>
    </row>
    <row r="232">
      <c r="A232" s="310" t="s">
        <v>2917</v>
      </c>
      <c r="B232" s="310">
        <v>3.2</v>
      </c>
      <c r="C232" s="310">
        <v>12.7</v>
      </c>
      <c r="D232" s="310">
        <v>22.5</v>
      </c>
      <c r="E232" s="310" t="s">
        <v>2718</v>
      </c>
      <c r="F232" s="310">
        <v>0.0</v>
      </c>
      <c r="G232" s="310">
        <v>0.0</v>
      </c>
      <c r="H232" s="310">
        <v>1.0</v>
      </c>
      <c r="I232" s="310">
        <v>0.0</v>
      </c>
    </row>
    <row r="233">
      <c r="A233" s="310" t="s">
        <v>2918</v>
      </c>
      <c r="B233" s="310">
        <v>3.5</v>
      </c>
      <c r="C233" s="310">
        <v>5.2</v>
      </c>
      <c r="D233" s="310">
        <v>1.4</v>
      </c>
      <c r="E233" s="310" t="s">
        <v>2718</v>
      </c>
      <c r="F233" s="310">
        <v>0.0</v>
      </c>
      <c r="G233" s="310">
        <v>0.0</v>
      </c>
      <c r="H233" s="310">
        <v>1.0</v>
      </c>
      <c r="I233" s="310">
        <v>0.0</v>
      </c>
    </row>
    <row r="234">
      <c r="A234" s="310" t="s">
        <v>2919</v>
      </c>
      <c r="B234" s="310">
        <v>4.4</v>
      </c>
      <c r="C234" s="310">
        <v>100.0</v>
      </c>
      <c r="D234" s="310">
        <v>12000.0</v>
      </c>
      <c r="E234" s="310" t="s">
        <v>2718</v>
      </c>
      <c r="F234" s="310">
        <v>0.0</v>
      </c>
      <c r="G234" s="310">
        <v>0.0</v>
      </c>
      <c r="H234" s="310">
        <v>1.0</v>
      </c>
      <c r="I234" s="310">
        <v>0.0</v>
      </c>
    </row>
    <row r="235">
      <c r="A235" s="310" t="s">
        <v>2920</v>
      </c>
      <c r="B235" s="310">
        <v>4.0</v>
      </c>
      <c r="C235" s="310">
        <v>32.0</v>
      </c>
      <c r="D235" s="310">
        <v>456.14</v>
      </c>
      <c r="E235" s="310" t="s">
        <v>2718</v>
      </c>
      <c r="F235" s="310">
        <v>0.0</v>
      </c>
      <c r="G235" s="310">
        <v>0.0</v>
      </c>
      <c r="H235" s="310">
        <v>1.0</v>
      </c>
      <c r="I235" s="310">
        <v>0.0</v>
      </c>
    </row>
    <row r="236">
      <c r="A236" s="310" t="s">
        <v>2921</v>
      </c>
      <c r="B236" s="310">
        <v>3.5</v>
      </c>
      <c r="C236" s="310">
        <v>62.4</v>
      </c>
      <c r="D236" s="310">
        <v>2824.9</v>
      </c>
      <c r="E236" s="310" t="s">
        <v>2718</v>
      </c>
      <c r="F236" s="310">
        <v>0.0</v>
      </c>
      <c r="G236" s="310">
        <v>0.0</v>
      </c>
      <c r="H236" s="310">
        <v>1.0</v>
      </c>
      <c r="I236" s="310">
        <v>0.0</v>
      </c>
    </row>
    <row r="237">
      <c r="A237" s="310" t="s">
        <v>2922</v>
      </c>
      <c r="B237" s="310">
        <v>3.9</v>
      </c>
      <c r="C237" s="310">
        <v>48.0</v>
      </c>
      <c r="D237" s="310">
        <v>1068.6</v>
      </c>
      <c r="E237" s="310" t="s">
        <v>2718</v>
      </c>
      <c r="F237" s="310">
        <v>0.0</v>
      </c>
      <c r="G237" s="310">
        <v>0.0</v>
      </c>
      <c r="H237" s="310">
        <v>1.0</v>
      </c>
      <c r="I237" s="310">
        <v>0.0</v>
      </c>
    </row>
    <row r="238">
      <c r="A238" s="310" t="s">
        <v>2923</v>
      </c>
      <c r="B238" s="310">
        <v>4.0</v>
      </c>
      <c r="C238" s="310">
        <v>100.0</v>
      </c>
      <c r="D238" s="310">
        <v>12000.0</v>
      </c>
      <c r="E238" s="310" t="s">
        <v>2718</v>
      </c>
      <c r="F238" s="310">
        <v>0.0</v>
      </c>
      <c r="G238" s="310">
        <v>0.0</v>
      </c>
      <c r="H238" s="310">
        <v>0.0</v>
      </c>
      <c r="I238" s="310">
        <v>1.0</v>
      </c>
    </row>
    <row r="239">
      <c r="A239" s="310" t="s">
        <v>2221</v>
      </c>
      <c r="B239" s="310">
        <v>3.4</v>
      </c>
      <c r="C239" s="310">
        <v>30.0</v>
      </c>
      <c r="D239" s="310">
        <v>72.2</v>
      </c>
      <c r="E239" s="310" t="s">
        <v>2718</v>
      </c>
      <c r="F239" s="310">
        <v>0.0</v>
      </c>
      <c r="G239" s="310">
        <v>0.0</v>
      </c>
      <c r="H239" s="310">
        <v>1.0</v>
      </c>
      <c r="I239" s="310">
        <v>1.0</v>
      </c>
    </row>
    <row r="240">
      <c r="A240" s="310" t="s">
        <v>2924</v>
      </c>
      <c r="B240" s="310">
        <v>3.6</v>
      </c>
      <c r="C240" s="310">
        <v>13.0</v>
      </c>
      <c r="D240" s="310">
        <v>18.1</v>
      </c>
      <c r="E240" s="310" t="s">
        <v>2713</v>
      </c>
      <c r="F240" s="310">
        <v>0.0</v>
      </c>
      <c r="G240" s="310">
        <v>0.0</v>
      </c>
      <c r="H240" s="310">
        <v>1.0</v>
      </c>
      <c r="I240" s="310">
        <v>0.0</v>
      </c>
    </row>
    <row r="241">
      <c r="A241" s="310" t="s">
        <v>2925</v>
      </c>
      <c r="B241" s="310">
        <v>3.6</v>
      </c>
      <c r="C241" s="310">
        <v>23.0</v>
      </c>
      <c r="D241" s="310">
        <v>175.7</v>
      </c>
      <c r="E241" s="310" t="s">
        <v>2718</v>
      </c>
      <c r="F241" s="310">
        <v>0.0</v>
      </c>
      <c r="G241" s="310">
        <v>0.0</v>
      </c>
      <c r="H241" s="310">
        <v>1.0</v>
      </c>
      <c r="I241" s="310">
        <v>0.0</v>
      </c>
    </row>
    <row r="242">
      <c r="A242" s="310" t="s">
        <v>2926</v>
      </c>
      <c r="B242" s="310">
        <v>4.2</v>
      </c>
      <c r="C242" s="310">
        <v>18.0</v>
      </c>
      <c r="D242" s="310">
        <v>33.0</v>
      </c>
      <c r="E242" s="310" t="s">
        <v>2726</v>
      </c>
      <c r="F242" s="310">
        <v>0.0</v>
      </c>
      <c r="G242" s="310">
        <v>0.0</v>
      </c>
      <c r="H242" s="310">
        <v>1.0</v>
      </c>
      <c r="I242" s="310">
        <v>0.0</v>
      </c>
    </row>
    <row r="243">
      <c r="A243" s="310" t="s">
        <v>2927</v>
      </c>
      <c r="B243" s="310">
        <v>3.1</v>
      </c>
      <c r="C243" s="310">
        <v>15.0</v>
      </c>
      <c r="D243" s="310">
        <v>46.9</v>
      </c>
      <c r="E243" s="310" t="s">
        <v>2726</v>
      </c>
      <c r="F243" s="310">
        <v>0.0</v>
      </c>
      <c r="G243" s="310">
        <v>0.0</v>
      </c>
      <c r="H243" s="310">
        <v>1.0</v>
      </c>
      <c r="I243" s="310">
        <v>0.0</v>
      </c>
    </row>
    <row r="244">
      <c r="A244" s="310" t="s">
        <v>2928</v>
      </c>
      <c r="B244" s="310">
        <v>4.5</v>
      </c>
      <c r="C244" s="310">
        <v>30.0</v>
      </c>
      <c r="D244" s="310">
        <v>365.5</v>
      </c>
      <c r="E244" s="310" t="s">
        <v>2718</v>
      </c>
      <c r="F244" s="310">
        <v>0.0</v>
      </c>
      <c r="G244" s="310">
        <v>0.0</v>
      </c>
      <c r="H244" s="310">
        <v>1.0</v>
      </c>
      <c r="I244" s="310">
        <v>1.0</v>
      </c>
    </row>
    <row r="245">
      <c r="A245" s="310" t="s">
        <v>2929</v>
      </c>
      <c r="B245" s="310">
        <v>4.2</v>
      </c>
      <c r="C245" s="310">
        <v>53.3</v>
      </c>
      <c r="D245" s="310">
        <v>838.3</v>
      </c>
      <c r="E245" s="310" t="s">
        <v>2718</v>
      </c>
      <c r="F245" s="310">
        <v>0.0</v>
      </c>
      <c r="G245" s="310">
        <v>0.0</v>
      </c>
      <c r="H245" s="310">
        <v>1.0</v>
      </c>
      <c r="I245" s="310">
        <v>0.0</v>
      </c>
    </row>
    <row r="246">
      <c r="A246" s="310" t="s">
        <v>2930</v>
      </c>
      <c r="B246" s="310">
        <v>3.0</v>
      </c>
      <c r="C246" s="310">
        <v>2.2</v>
      </c>
      <c r="D246" s="310">
        <v>0.09</v>
      </c>
      <c r="E246" s="310" t="s">
        <v>2715</v>
      </c>
      <c r="F246" s="310">
        <v>0.0</v>
      </c>
      <c r="G246" s="310">
        <v>0.0</v>
      </c>
      <c r="H246" s="310">
        <v>1.0</v>
      </c>
      <c r="I246" s="310">
        <v>0.0</v>
      </c>
    </row>
    <row r="247">
      <c r="A247" s="310" t="s">
        <v>2931</v>
      </c>
      <c r="B247" s="310">
        <v>3.5</v>
      </c>
      <c r="C247" s="310">
        <v>70.0</v>
      </c>
      <c r="D247" s="310">
        <v>4314.1</v>
      </c>
      <c r="E247" s="310" t="s">
        <v>2718</v>
      </c>
      <c r="F247" s="310">
        <v>0.0</v>
      </c>
      <c r="G247" s="310">
        <v>0.0</v>
      </c>
      <c r="H247" s="310">
        <v>1.0</v>
      </c>
      <c r="I247" s="310">
        <v>0.0</v>
      </c>
    </row>
    <row r="248">
      <c r="A248" s="310" t="s">
        <v>2932</v>
      </c>
      <c r="B248" s="310">
        <v>3.0</v>
      </c>
      <c r="C248" s="310">
        <v>9.7</v>
      </c>
      <c r="D248" s="310">
        <v>9.3</v>
      </c>
      <c r="E248" s="310" t="s">
        <v>2726</v>
      </c>
      <c r="F248" s="310">
        <v>0.0</v>
      </c>
      <c r="G248" s="310">
        <v>0.0</v>
      </c>
      <c r="H248" s="310">
        <v>1.0</v>
      </c>
      <c r="I248" s="310">
        <v>0.0</v>
      </c>
    </row>
    <row r="249">
      <c r="A249" s="310" t="s">
        <v>2933</v>
      </c>
      <c r="B249" s="310">
        <v>3.2</v>
      </c>
      <c r="C249" s="310">
        <v>5.0</v>
      </c>
      <c r="D249" s="310">
        <v>1.8</v>
      </c>
      <c r="E249" s="310" t="s">
        <v>2711</v>
      </c>
      <c r="F249" s="310">
        <v>0.0</v>
      </c>
      <c r="G249" s="310">
        <v>0.0</v>
      </c>
      <c r="H249" s="310">
        <v>1.0</v>
      </c>
      <c r="I249" s="310">
        <v>0.0</v>
      </c>
    </row>
    <row r="250">
      <c r="A250" s="310" t="s">
        <v>2934</v>
      </c>
      <c r="B250" s="310">
        <v>2.3</v>
      </c>
      <c r="C250" s="310">
        <v>7.8</v>
      </c>
      <c r="D250" s="310">
        <v>6.48</v>
      </c>
      <c r="E250" s="310" t="s">
        <v>2718</v>
      </c>
      <c r="F250" s="310">
        <v>0.0</v>
      </c>
      <c r="G250" s="310">
        <v>0.0</v>
      </c>
      <c r="H250" s="310">
        <v>1.0</v>
      </c>
      <c r="I250" s="310">
        <v>0.0</v>
      </c>
    </row>
    <row r="251">
      <c r="A251" s="310" t="s">
        <v>2935</v>
      </c>
      <c r="B251" s="310">
        <v>3.4</v>
      </c>
      <c r="C251" s="310">
        <v>170.0</v>
      </c>
      <c r="D251" s="310">
        <v>51300.0</v>
      </c>
      <c r="E251" s="310" t="s">
        <v>2718</v>
      </c>
      <c r="F251" s="310">
        <v>1.0</v>
      </c>
      <c r="G251" s="310">
        <v>1.0</v>
      </c>
      <c r="H251" s="310">
        <v>1.0</v>
      </c>
      <c r="I251" s="310">
        <v>1.0</v>
      </c>
    </row>
    <row r="252">
      <c r="A252" s="310" t="s">
        <v>2936</v>
      </c>
      <c r="B252" s="310">
        <v>3.7</v>
      </c>
      <c r="C252" s="310">
        <v>46.0</v>
      </c>
      <c r="D252" s="310">
        <v>620.0</v>
      </c>
      <c r="E252" s="310" t="s">
        <v>2718</v>
      </c>
      <c r="F252" s="310">
        <v>0.0</v>
      </c>
      <c r="G252" s="310">
        <v>0.0</v>
      </c>
      <c r="H252" s="310">
        <v>1.0</v>
      </c>
      <c r="I252" s="310">
        <v>0.0</v>
      </c>
    </row>
    <row r="253">
      <c r="A253" s="310" t="s">
        <v>2937</v>
      </c>
      <c r="B253" s="310">
        <v>3.7</v>
      </c>
      <c r="C253" s="310">
        <v>33.0</v>
      </c>
      <c r="D253" s="310">
        <v>344.6</v>
      </c>
      <c r="E253" s="310" t="s">
        <v>2718</v>
      </c>
      <c r="F253" s="310">
        <v>0.0</v>
      </c>
      <c r="G253" s="310">
        <v>0.0</v>
      </c>
      <c r="H253" s="310">
        <v>1.0</v>
      </c>
      <c r="I253" s="310">
        <v>0.0</v>
      </c>
    </row>
    <row r="254">
      <c r="A254" s="310" t="s">
        <v>2938</v>
      </c>
      <c r="B254" s="310">
        <v>2.8</v>
      </c>
      <c r="C254" s="310">
        <v>41.1</v>
      </c>
      <c r="D254" s="310">
        <v>2357.4</v>
      </c>
      <c r="E254" s="310" t="s">
        <v>2718</v>
      </c>
      <c r="F254" s="310">
        <v>0.0</v>
      </c>
      <c r="G254" s="310">
        <v>0.0</v>
      </c>
      <c r="H254" s="310">
        <v>1.0</v>
      </c>
      <c r="I254" s="310">
        <v>0.0</v>
      </c>
    </row>
    <row r="255">
      <c r="A255" s="310" t="s">
        <v>2939</v>
      </c>
      <c r="B255" s="310">
        <v>4.0</v>
      </c>
      <c r="C255" s="310">
        <v>38.0</v>
      </c>
      <c r="D255" s="310">
        <v>1900.0</v>
      </c>
      <c r="E255" s="310" t="s">
        <v>2718</v>
      </c>
      <c r="F255" s="310">
        <v>0.0</v>
      </c>
      <c r="G255" s="310">
        <v>0.0</v>
      </c>
      <c r="H255" s="310">
        <v>1.0</v>
      </c>
      <c r="I255" s="310">
        <v>0.0</v>
      </c>
    </row>
    <row r="256">
      <c r="A256" s="310" t="s">
        <v>2940</v>
      </c>
      <c r="B256" s="310">
        <v>4.5</v>
      </c>
      <c r="C256" s="310">
        <v>130.0</v>
      </c>
      <c r="D256" s="310">
        <v>14400.0</v>
      </c>
      <c r="E256" s="310" t="s">
        <v>2746</v>
      </c>
      <c r="F256" s="310">
        <v>1.0</v>
      </c>
      <c r="G256" s="310">
        <v>1.0</v>
      </c>
      <c r="H256" s="310">
        <v>1.0</v>
      </c>
      <c r="I256" s="310">
        <v>1.0</v>
      </c>
    </row>
    <row r="257">
      <c r="A257" s="310" t="s">
        <v>2941</v>
      </c>
      <c r="B257" s="310">
        <v>4.5</v>
      </c>
      <c r="C257" s="310">
        <v>29.0</v>
      </c>
      <c r="D257" s="310">
        <v>10.7</v>
      </c>
      <c r="E257" s="310" t="s">
        <v>2713</v>
      </c>
      <c r="F257" s="310">
        <v>0.0</v>
      </c>
      <c r="G257" s="310">
        <v>0.0</v>
      </c>
      <c r="H257" s="310">
        <v>1.0</v>
      </c>
      <c r="I257" s="310">
        <v>0.0</v>
      </c>
    </row>
    <row r="258">
      <c r="A258" s="310" t="s">
        <v>2942</v>
      </c>
      <c r="B258" s="310">
        <v>3.7</v>
      </c>
      <c r="C258" s="310">
        <v>34.0</v>
      </c>
      <c r="D258" s="310">
        <v>407.8</v>
      </c>
      <c r="E258" s="310" t="s">
        <v>2718</v>
      </c>
      <c r="F258" s="310">
        <v>0.0</v>
      </c>
      <c r="G258" s="310">
        <v>0.0</v>
      </c>
      <c r="H258" s="310">
        <v>1.0</v>
      </c>
      <c r="I258" s="310">
        <v>0.0</v>
      </c>
    </row>
    <row r="259">
      <c r="A259" s="310" t="s">
        <v>2943</v>
      </c>
      <c r="B259" s="310">
        <v>4.0</v>
      </c>
      <c r="C259" s="310">
        <v>50.0</v>
      </c>
      <c r="D259" s="310">
        <v>2900.0</v>
      </c>
      <c r="E259" s="310" t="s">
        <v>2718</v>
      </c>
      <c r="F259" s="310">
        <v>0.0</v>
      </c>
      <c r="G259" s="310">
        <v>0.0</v>
      </c>
      <c r="H259" s="310">
        <v>1.0</v>
      </c>
      <c r="I259" s="310">
        <v>1.0</v>
      </c>
    </row>
    <row r="260">
      <c r="A260" s="310" t="s">
        <v>2157</v>
      </c>
      <c r="B260" s="310">
        <v>4.4</v>
      </c>
      <c r="C260" s="310">
        <v>400.0</v>
      </c>
      <c r="D260" s="310">
        <v>205900.0</v>
      </c>
      <c r="E260" s="310" t="s">
        <v>2713</v>
      </c>
      <c r="F260" s="310">
        <v>1.0</v>
      </c>
      <c r="G260" s="310">
        <v>1.0</v>
      </c>
      <c r="H260" s="310">
        <v>0.0</v>
      </c>
      <c r="I260" s="310">
        <v>0.0</v>
      </c>
    </row>
    <row r="261">
      <c r="A261" s="310" t="s">
        <v>2944</v>
      </c>
      <c r="B261" s="310">
        <v>4.2</v>
      </c>
      <c r="C261" s="310">
        <v>38.1</v>
      </c>
      <c r="D261" s="310">
        <v>494.2</v>
      </c>
      <c r="E261" s="310" t="s">
        <v>2713</v>
      </c>
      <c r="F261" s="310">
        <v>0.0</v>
      </c>
      <c r="G261" s="310">
        <v>0.0</v>
      </c>
      <c r="H261" s="310">
        <v>1.0</v>
      </c>
      <c r="I261" s="310">
        <v>0.0</v>
      </c>
    </row>
    <row r="262">
      <c r="A262" s="310" t="s">
        <v>2945</v>
      </c>
      <c r="B262" s="310">
        <v>3.8</v>
      </c>
      <c r="C262" s="310">
        <v>45.0</v>
      </c>
      <c r="D262" s="310">
        <v>114.1</v>
      </c>
      <c r="E262" s="310" t="s">
        <v>2718</v>
      </c>
      <c r="F262" s="310">
        <v>0.0</v>
      </c>
      <c r="G262" s="310">
        <v>0.0</v>
      </c>
      <c r="H262" s="310">
        <v>1.0</v>
      </c>
      <c r="I262" s="310">
        <v>0.0</v>
      </c>
    </row>
    <row r="263">
      <c r="A263" s="310" t="s">
        <v>2946</v>
      </c>
      <c r="B263" s="310">
        <v>4.0</v>
      </c>
      <c r="C263" s="310">
        <v>45.0</v>
      </c>
      <c r="D263" s="310">
        <v>494.0</v>
      </c>
      <c r="E263" s="310" t="s">
        <v>2713</v>
      </c>
      <c r="F263" s="310">
        <v>0.0</v>
      </c>
      <c r="G263" s="310">
        <v>0.0</v>
      </c>
      <c r="H263" s="310">
        <v>0.0</v>
      </c>
      <c r="I263" s="310">
        <v>1.0</v>
      </c>
    </row>
    <row r="264">
      <c r="A264" s="310" t="s">
        <v>2947</v>
      </c>
      <c r="B264" s="310">
        <v>3.8</v>
      </c>
      <c r="C264" s="310">
        <v>138.0</v>
      </c>
      <c r="D264" s="310">
        <v>12652.7</v>
      </c>
      <c r="E264" s="310" t="s">
        <v>2718</v>
      </c>
      <c r="F264" s="310">
        <v>0.0</v>
      </c>
      <c r="G264" s="310">
        <v>0.0</v>
      </c>
      <c r="H264" s="310">
        <v>1.0</v>
      </c>
      <c r="I264" s="310">
        <v>0.0</v>
      </c>
    </row>
    <row r="265">
      <c r="A265" s="310" t="s">
        <v>2144</v>
      </c>
      <c r="B265" s="310">
        <v>3.6</v>
      </c>
      <c r="C265" s="310">
        <v>100.0</v>
      </c>
      <c r="D265" s="310">
        <v>955.1</v>
      </c>
      <c r="E265" s="310" t="s">
        <v>2718</v>
      </c>
      <c r="F265" s="310">
        <v>0.0</v>
      </c>
      <c r="G265" s="310">
        <v>0.0</v>
      </c>
      <c r="H265" s="310">
        <v>1.0</v>
      </c>
      <c r="I265" s="310">
        <v>0.0</v>
      </c>
    </row>
    <row r="266">
      <c r="A266" s="310" t="s">
        <v>2948</v>
      </c>
      <c r="B266" s="310">
        <v>3.7</v>
      </c>
      <c r="C266" s="310">
        <v>138.0</v>
      </c>
      <c r="D266" s="310">
        <v>12653.0</v>
      </c>
      <c r="E266" s="310" t="s">
        <v>2718</v>
      </c>
      <c r="F266" s="310">
        <v>0.0</v>
      </c>
      <c r="G266" s="310">
        <v>0.0</v>
      </c>
      <c r="H266" s="310">
        <v>0.0</v>
      </c>
      <c r="I266" s="310">
        <v>1.0</v>
      </c>
    </row>
    <row r="267">
      <c r="A267" s="310" t="s">
        <v>2949</v>
      </c>
      <c r="B267" s="310">
        <v>3.9</v>
      </c>
      <c r="C267" s="310">
        <v>122.0</v>
      </c>
      <c r="D267" s="310">
        <v>18100.0</v>
      </c>
      <c r="E267" s="310" t="s">
        <v>2713</v>
      </c>
      <c r="F267" s="310">
        <v>0.0</v>
      </c>
      <c r="G267" s="310">
        <v>0.0</v>
      </c>
      <c r="H267" s="310">
        <v>1.0</v>
      </c>
      <c r="I267" s="310">
        <v>0.0</v>
      </c>
    </row>
    <row r="268">
      <c r="A268" s="310" t="s">
        <v>2950</v>
      </c>
      <c r="B268" s="310">
        <v>3.9</v>
      </c>
      <c r="C268" s="310">
        <v>100.0</v>
      </c>
      <c r="D268" s="310">
        <v>10000.0</v>
      </c>
      <c r="E268" s="310" t="s">
        <v>2718</v>
      </c>
      <c r="F268" s="310">
        <v>0.0</v>
      </c>
      <c r="G268" s="310">
        <v>0.0</v>
      </c>
      <c r="H268" s="310">
        <v>1.0</v>
      </c>
      <c r="I268" s="310">
        <v>0.0</v>
      </c>
    </row>
    <row r="269">
      <c r="A269" s="310" t="s">
        <v>2951</v>
      </c>
      <c r="B269" s="310">
        <v>3.9</v>
      </c>
      <c r="C269" s="310">
        <v>120.0</v>
      </c>
      <c r="D269" s="310">
        <v>20200.0</v>
      </c>
      <c r="E269" s="310" t="s">
        <v>2718</v>
      </c>
      <c r="F269" s="310">
        <v>1.0</v>
      </c>
      <c r="G269" s="310">
        <v>0.0</v>
      </c>
      <c r="H269" s="310">
        <v>0.0</v>
      </c>
      <c r="I269" s="310">
        <v>0.0</v>
      </c>
    </row>
    <row r="270">
      <c r="A270" s="310" t="s">
        <v>2952</v>
      </c>
      <c r="B270" s="310">
        <v>3.4</v>
      </c>
      <c r="C270" s="310">
        <v>16.0</v>
      </c>
      <c r="D270" s="310">
        <v>2.5</v>
      </c>
      <c r="E270" s="310" t="s">
        <v>2718</v>
      </c>
      <c r="F270" s="310">
        <v>0.0</v>
      </c>
      <c r="G270" s="310">
        <v>0.0</v>
      </c>
      <c r="H270" s="310">
        <v>1.0</v>
      </c>
      <c r="I270" s="310">
        <v>0.0</v>
      </c>
    </row>
    <row r="271">
      <c r="A271" s="310" t="s">
        <v>2953</v>
      </c>
      <c r="B271" s="310">
        <v>2.4</v>
      </c>
      <c r="C271" s="310">
        <v>4.0</v>
      </c>
      <c r="D271" s="310">
        <v>0.7</v>
      </c>
      <c r="E271" s="310" t="s">
        <v>2715</v>
      </c>
      <c r="F271" s="310">
        <v>0.0</v>
      </c>
      <c r="G271" s="310">
        <v>0.0</v>
      </c>
      <c r="H271" s="310">
        <v>1.0</v>
      </c>
      <c r="I271" s="310">
        <v>0.0</v>
      </c>
    </row>
    <row r="272">
      <c r="A272" s="310" t="s">
        <v>2954</v>
      </c>
      <c r="B272" s="310">
        <v>3.7</v>
      </c>
      <c r="C272" s="310">
        <v>30.0</v>
      </c>
      <c r="D272" s="310">
        <v>406.7</v>
      </c>
      <c r="E272" s="310" t="s">
        <v>2718</v>
      </c>
      <c r="F272" s="310">
        <v>0.0</v>
      </c>
      <c r="G272" s="310">
        <v>0.0</v>
      </c>
      <c r="H272" s="310">
        <v>1.0</v>
      </c>
      <c r="I272" s="310">
        <v>0.0</v>
      </c>
    </row>
    <row r="273">
      <c r="A273" s="310" t="s">
        <v>2955</v>
      </c>
      <c r="B273" s="310">
        <v>4.0</v>
      </c>
      <c r="C273" s="310">
        <v>200.0</v>
      </c>
      <c r="D273" s="310">
        <v>68000.0</v>
      </c>
      <c r="E273" s="310" t="s">
        <v>2713</v>
      </c>
      <c r="F273" s="310">
        <v>0.0</v>
      </c>
      <c r="G273" s="310">
        <v>0.0</v>
      </c>
      <c r="H273" s="310">
        <v>1.0</v>
      </c>
      <c r="I273" s="310">
        <v>0.0</v>
      </c>
    </row>
    <row r="274">
      <c r="A274" s="310" t="s">
        <v>2956</v>
      </c>
      <c r="B274" s="310">
        <v>3.6</v>
      </c>
      <c r="C274" s="310">
        <v>31.0</v>
      </c>
      <c r="D274" s="310">
        <v>36.0</v>
      </c>
      <c r="E274" s="310" t="s">
        <v>2718</v>
      </c>
      <c r="F274" s="310">
        <v>0.0</v>
      </c>
      <c r="G274" s="310">
        <v>0.0</v>
      </c>
      <c r="H274" s="310">
        <v>1.0</v>
      </c>
      <c r="I274" s="310">
        <v>0.0</v>
      </c>
    </row>
    <row r="275">
      <c r="A275" s="310" t="s">
        <v>2957</v>
      </c>
      <c r="B275" s="310">
        <v>3.9</v>
      </c>
      <c r="C275" s="310">
        <v>47.4</v>
      </c>
      <c r="D275" s="310">
        <v>4000.0</v>
      </c>
      <c r="E275" s="310" t="s">
        <v>2711</v>
      </c>
      <c r="F275" s="310">
        <v>0.0</v>
      </c>
      <c r="G275" s="310">
        <v>0.0</v>
      </c>
      <c r="H275" s="310">
        <v>1.0</v>
      </c>
      <c r="I275" s="310">
        <v>0.0</v>
      </c>
    </row>
    <row r="276">
      <c r="A276" s="310" t="s">
        <v>2958</v>
      </c>
      <c r="B276" s="310">
        <v>3.9</v>
      </c>
      <c r="C276" s="310">
        <v>47.4</v>
      </c>
      <c r="D276" s="310">
        <v>4000.0</v>
      </c>
      <c r="E276" s="310" t="s">
        <v>2711</v>
      </c>
      <c r="F276" s="310">
        <v>1.0</v>
      </c>
      <c r="G276" s="310">
        <v>1.0</v>
      </c>
      <c r="H276" s="310">
        <v>0.0</v>
      </c>
      <c r="I276" s="310">
        <v>1.0</v>
      </c>
    </row>
    <row r="277">
      <c r="A277" s="310" t="s">
        <v>2142</v>
      </c>
      <c r="B277" s="310">
        <v>3.2</v>
      </c>
      <c r="C277" s="310">
        <v>120.0</v>
      </c>
      <c r="D277" s="310">
        <v>953.0</v>
      </c>
      <c r="E277" s="310" t="s">
        <v>2718</v>
      </c>
      <c r="F277" s="310">
        <v>0.0</v>
      </c>
      <c r="G277" s="310">
        <v>0.0</v>
      </c>
      <c r="H277" s="310">
        <v>1.0</v>
      </c>
      <c r="I277" s="310">
        <v>0.0</v>
      </c>
    </row>
    <row r="278">
      <c r="A278" s="310" t="s">
        <v>2959</v>
      </c>
      <c r="B278" s="310">
        <v>3.6</v>
      </c>
      <c r="C278" s="310">
        <v>120.0</v>
      </c>
      <c r="D278" s="310">
        <v>953.0</v>
      </c>
      <c r="E278" s="310" t="s">
        <v>2718</v>
      </c>
      <c r="F278" s="310">
        <v>0.0</v>
      </c>
      <c r="G278" s="310">
        <v>0.0</v>
      </c>
      <c r="H278" s="310">
        <v>1.0</v>
      </c>
      <c r="I278" s="310">
        <v>0.0</v>
      </c>
    </row>
    <row r="279">
      <c r="A279" s="310" t="s">
        <v>2960</v>
      </c>
      <c r="B279" s="310">
        <v>4.3</v>
      </c>
      <c r="C279" s="310">
        <v>80.0</v>
      </c>
      <c r="D279" s="310">
        <v>1955.5</v>
      </c>
      <c r="E279" s="310" t="s">
        <v>2713</v>
      </c>
      <c r="F279" s="310">
        <v>0.0</v>
      </c>
      <c r="G279" s="310">
        <v>0.0</v>
      </c>
      <c r="H279" s="310">
        <v>1.0</v>
      </c>
      <c r="I279" s="310">
        <v>0.0</v>
      </c>
    </row>
    <row r="280">
      <c r="A280" s="310" t="s">
        <v>2961</v>
      </c>
      <c r="B280" s="310">
        <v>4.0</v>
      </c>
      <c r="C280" s="310">
        <v>113.0</v>
      </c>
      <c r="D280" s="310">
        <v>7500.0</v>
      </c>
      <c r="E280" s="310" t="s">
        <v>2713</v>
      </c>
      <c r="F280" s="310">
        <v>0.0</v>
      </c>
      <c r="G280" s="310">
        <v>0.0</v>
      </c>
      <c r="H280" s="310">
        <v>1.0</v>
      </c>
      <c r="I280" s="310">
        <v>0.0</v>
      </c>
    </row>
    <row r="281">
      <c r="A281" s="310" t="s">
        <v>2962</v>
      </c>
      <c r="B281" s="310">
        <v>4.2</v>
      </c>
      <c r="C281" s="310">
        <v>113.0</v>
      </c>
      <c r="D281" s="310">
        <v>7500.0</v>
      </c>
      <c r="E281" s="310" t="s">
        <v>2713</v>
      </c>
      <c r="F281" s="310">
        <v>0.0</v>
      </c>
      <c r="G281" s="310">
        <v>0.0</v>
      </c>
      <c r="H281" s="310">
        <v>0.0</v>
      </c>
      <c r="I281" s="310">
        <v>1.0</v>
      </c>
    </row>
    <row r="282">
      <c r="A282" s="310" t="s">
        <v>2963</v>
      </c>
      <c r="B282" s="310">
        <v>3.6</v>
      </c>
      <c r="C282" s="310">
        <v>33.0</v>
      </c>
      <c r="D282" s="310">
        <v>188.8</v>
      </c>
      <c r="E282" s="310" t="s">
        <v>2718</v>
      </c>
      <c r="F282" s="310">
        <v>0.0</v>
      </c>
      <c r="G282" s="310">
        <v>0.0</v>
      </c>
      <c r="H282" s="310">
        <v>1.0</v>
      </c>
      <c r="I282" s="310">
        <v>0.0</v>
      </c>
    </row>
    <row r="283">
      <c r="A283" s="310" t="s">
        <v>2964</v>
      </c>
      <c r="B283" s="310">
        <v>3.8</v>
      </c>
      <c r="C283" s="310">
        <v>20.0</v>
      </c>
      <c r="D283" s="310">
        <v>31.8</v>
      </c>
      <c r="E283" s="310" t="s">
        <v>2718</v>
      </c>
      <c r="F283" s="310">
        <v>0.0</v>
      </c>
      <c r="G283" s="310">
        <v>0.0</v>
      </c>
      <c r="H283" s="310">
        <v>1.0</v>
      </c>
      <c r="I283" s="310">
        <v>0.0</v>
      </c>
    </row>
    <row r="284">
      <c r="A284" s="310" t="s">
        <v>2965</v>
      </c>
      <c r="B284" s="310">
        <v>4.1</v>
      </c>
      <c r="C284" s="310">
        <v>35.0</v>
      </c>
      <c r="D284" s="310">
        <v>554.6</v>
      </c>
      <c r="E284" s="310" t="s">
        <v>2718</v>
      </c>
      <c r="F284" s="310">
        <v>0.0</v>
      </c>
      <c r="G284" s="310">
        <v>0.0</v>
      </c>
      <c r="H284" s="310">
        <v>1.0</v>
      </c>
      <c r="I284" s="310">
        <v>0.0</v>
      </c>
    </row>
    <row r="285">
      <c r="A285" s="310" t="s">
        <v>2966</v>
      </c>
      <c r="B285" s="310">
        <v>4.5</v>
      </c>
      <c r="C285" s="310">
        <v>102.0</v>
      </c>
      <c r="D285" s="310">
        <v>11300.0</v>
      </c>
      <c r="E285" s="310" t="s">
        <v>2713</v>
      </c>
      <c r="F285" s="310">
        <v>0.0</v>
      </c>
      <c r="G285" s="310">
        <v>0.0</v>
      </c>
      <c r="H285" s="310">
        <v>0.0</v>
      </c>
      <c r="I285" s="310">
        <v>1.0</v>
      </c>
    </row>
    <row r="286">
      <c r="A286" s="310" t="s">
        <v>2967</v>
      </c>
      <c r="B286" s="310">
        <v>4.5</v>
      </c>
      <c r="C286" s="310">
        <v>91.4</v>
      </c>
      <c r="D286" s="310">
        <v>11000.0</v>
      </c>
      <c r="E286" s="310" t="s">
        <v>2713</v>
      </c>
      <c r="F286" s="310">
        <v>0.0</v>
      </c>
      <c r="G286" s="310">
        <v>0.0</v>
      </c>
      <c r="H286" s="310">
        <v>0.0</v>
      </c>
      <c r="I286" s="310">
        <v>1.0</v>
      </c>
    </row>
    <row r="287">
      <c r="A287" s="310" t="s">
        <v>2968</v>
      </c>
      <c r="B287" s="310">
        <v>4.5</v>
      </c>
      <c r="C287" s="310">
        <v>102.0</v>
      </c>
      <c r="D287" s="310">
        <v>11300.0</v>
      </c>
      <c r="E287" s="310" t="s">
        <v>2713</v>
      </c>
      <c r="F287" s="310">
        <v>0.0</v>
      </c>
      <c r="G287" s="310">
        <v>0.0</v>
      </c>
      <c r="H287" s="310">
        <v>0.0</v>
      </c>
      <c r="I287" s="310">
        <v>1.0</v>
      </c>
    </row>
    <row r="288">
      <c r="A288" s="310" t="s">
        <v>2177</v>
      </c>
      <c r="B288" s="310">
        <v>3.1</v>
      </c>
      <c r="C288" s="310">
        <v>27.0</v>
      </c>
      <c r="D288" s="310">
        <v>176.6</v>
      </c>
      <c r="E288" s="310" t="s">
        <v>2726</v>
      </c>
      <c r="F288" s="310">
        <v>0.0</v>
      </c>
      <c r="G288" s="310">
        <v>0.0</v>
      </c>
      <c r="H288" s="310">
        <v>1.0</v>
      </c>
      <c r="I288" s="310">
        <v>1.0</v>
      </c>
    </row>
    <row r="289">
      <c r="A289" s="310" t="s">
        <v>2969</v>
      </c>
      <c r="B289" s="310">
        <v>4.2</v>
      </c>
      <c r="C289" s="310">
        <v>25.0</v>
      </c>
      <c r="D289" s="310">
        <v>100.5</v>
      </c>
      <c r="E289" s="310" t="s">
        <v>2746</v>
      </c>
      <c r="F289" s="310">
        <v>0.0</v>
      </c>
      <c r="G289" s="310">
        <v>0.0</v>
      </c>
      <c r="H289" s="310">
        <v>1.0</v>
      </c>
      <c r="I289" s="310">
        <v>0.0</v>
      </c>
    </row>
    <row r="290">
      <c r="A290" s="310" t="s">
        <v>2970</v>
      </c>
      <c r="B290" s="310">
        <v>4.0</v>
      </c>
      <c r="C290" s="310">
        <v>18.0</v>
      </c>
      <c r="D290" s="310">
        <v>31.5</v>
      </c>
      <c r="E290" s="310" t="s">
        <v>2746</v>
      </c>
      <c r="F290" s="310">
        <v>0.0</v>
      </c>
      <c r="G290" s="310">
        <v>0.0</v>
      </c>
      <c r="H290" s="310">
        <v>1.0</v>
      </c>
      <c r="I290" s="310">
        <v>0.0</v>
      </c>
    </row>
    <row r="291">
      <c r="A291" s="310" t="s">
        <v>2971</v>
      </c>
      <c r="B291" s="310">
        <v>2.5</v>
      </c>
      <c r="C291" s="310">
        <v>12.0</v>
      </c>
      <c r="D291" s="310">
        <v>16.4</v>
      </c>
      <c r="E291" s="310" t="s">
        <v>2711</v>
      </c>
      <c r="F291" s="310">
        <v>0.0</v>
      </c>
      <c r="G291" s="310">
        <v>0.0</v>
      </c>
      <c r="H291" s="310">
        <v>1.0</v>
      </c>
      <c r="I291" s="310">
        <v>0.0</v>
      </c>
    </row>
    <row r="292">
      <c r="A292" s="310" t="s">
        <v>2972</v>
      </c>
      <c r="B292" s="310">
        <v>2.9</v>
      </c>
      <c r="C292" s="310">
        <v>9.8</v>
      </c>
      <c r="D292" s="310">
        <v>11.9</v>
      </c>
      <c r="E292" s="310" t="s">
        <v>2718</v>
      </c>
      <c r="F292" s="310">
        <v>0.0</v>
      </c>
      <c r="G292" s="310">
        <v>0.0</v>
      </c>
      <c r="H292" s="310">
        <v>1.0</v>
      </c>
      <c r="I292" s="310">
        <v>0.0</v>
      </c>
    </row>
    <row r="293">
      <c r="A293" s="310" t="s">
        <v>2973</v>
      </c>
      <c r="B293" s="310">
        <v>3.3</v>
      </c>
      <c r="C293" s="310">
        <v>125.0</v>
      </c>
      <c r="D293" s="310">
        <v>6700.0</v>
      </c>
      <c r="E293" s="310" t="s">
        <v>2746</v>
      </c>
      <c r="F293" s="310">
        <v>0.0</v>
      </c>
      <c r="G293" s="310">
        <v>0.0</v>
      </c>
      <c r="H293" s="310">
        <v>1.0</v>
      </c>
      <c r="I293" s="310">
        <v>1.0</v>
      </c>
    </row>
    <row r="294">
      <c r="A294" s="310" t="s">
        <v>2974</v>
      </c>
      <c r="B294" s="310">
        <v>3.8</v>
      </c>
      <c r="C294" s="310">
        <v>35.0</v>
      </c>
      <c r="D294" s="310">
        <v>621.0</v>
      </c>
      <c r="E294" s="310" t="s">
        <v>2718</v>
      </c>
      <c r="F294" s="310">
        <v>0.0</v>
      </c>
      <c r="G294" s="310">
        <v>0.0</v>
      </c>
      <c r="H294" s="310">
        <v>1.0</v>
      </c>
      <c r="I294" s="310">
        <v>0.0</v>
      </c>
    </row>
    <row r="295">
      <c r="A295" s="310" t="s">
        <v>2975</v>
      </c>
      <c r="B295" s="310">
        <v>3.6</v>
      </c>
      <c r="C295" s="310">
        <v>16.0</v>
      </c>
      <c r="D295" s="310">
        <v>58.4</v>
      </c>
      <c r="E295" s="310" t="s">
        <v>2718</v>
      </c>
      <c r="F295" s="310">
        <v>0.0</v>
      </c>
      <c r="G295" s="310">
        <v>0.0</v>
      </c>
      <c r="H295" s="310">
        <v>1.0</v>
      </c>
      <c r="I295" s="310">
        <v>0.0</v>
      </c>
    </row>
    <row r="296">
      <c r="A296" s="310" t="s">
        <v>2976</v>
      </c>
      <c r="B296" s="310">
        <v>3.7</v>
      </c>
      <c r="C296" s="310">
        <v>60.0</v>
      </c>
      <c r="D296" s="310">
        <v>4600.0</v>
      </c>
      <c r="E296" s="310" t="s">
        <v>2713</v>
      </c>
      <c r="F296" s="310">
        <v>0.0</v>
      </c>
      <c r="G296" s="310">
        <v>0.0</v>
      </c>
      <c r="H296" s="310">
        <v>1.0</v>
      </c>
      <c r="I296" s="310">
        <v>0.0</v>
      </c>
    </row>
    <row r="297">
      <c r="A297" s="310" t="s">
        <v>2187</v>
      </c>
      <c r="B297" s="310">
        <v>4.3</v>
      </c>
      <c r="C297" s="310">
        <v>48.3</v>
      </c>
      <c r="D297" s="310">
        <v>2100.0</v>
      </c>
      <c r="E297" s="310" t="s">
        <v>2718</v>
      </c>
      <c r="F297" s="310">
        <v>1.0</v>
      </c>
      <c r="G297" s="310">
        <v>0.0</v>
      </c>
      <c r="H297" s="310">
        <v>1.0</v>
      </c>
      <c r="I297" s="310">
        <v>1.0</v>
      </c>
    </row>
    <row r="298">
      <c r="A298" s="310" t="s">
        <v>2977</v>
      </c>
      <c r="B298" s="310">
        <v>4.2</v>
      </c>
      <c r="C298" s="310">
        <v>250.0</v>
      </c>
      <c r="D298" s="310">
        <v>96800.0</v>
      </c>
      <c r="E298" s="310" t="s">
        <v>2713</v>
      </c>
      <c r="F298" s="310">
        <v>0.0</v>
      </c>
      <c r="G298" s="310">
        <v>0.0</v>
      </c>
      <c r="H298" s="310">
        <v>1.0</v>
      </c>
      <c r="I298" s="310">
        <v>0.0</v>
      </c>
    </row>
    <row r="299">
      <c r="A299" s="310" t="s">
        <v>2978</v>
      </c>
      <c r="B299" s="310">
        <v>4.2</v>
      </c>
      <c r="C299" s="310">
        <v>250.0</v>
      </c>
      <c r="D299" s="310">
        <v>96800.0</v>
      </c>
      <c r="E299" s="310" t="s">
        <v>2713</v>
      </c>
      <c r="F299" s="310">
        <v>0.0</v>
      </c>
      <c r="G299" s="310">
        <v>0.0</v>
      </c>
      <c r="H299" s="310">
        <v>0.0</v>
      </c>
      <c r="I299" s="310">
        <v>1.0</v>
      </c>
    </row>
    <row r="300">
      <c r="A300" s="310" t="s">
        <v>2979</v>
      </c>
      <c r="B300" s="310">
        <v>3.3</v>
      </c>
      <c r="C300" s="310">
        <v>8.0</v>
      </c>
      <c r="D300" s="310">
        <v>1.2</v>
      </c>
      <c r="E300" s="310" t="s">
        <v>2718</v>
      </c>
      <c r="F300" s="310">
        <v>0.0</v>
      </c>
      <c r="G300" s="310">
        <v>0.0</v>
      </c>
      <c r="H300" s="310">
        <v>1.0</v>
      </c>
      <c r="I300" s="310">
        <v>0.0</v>
      </c>
    </row>
    <row r="301">
      <c r="A301" s="310" t="s">
        <v>2980</v>
      </c>
      <c r="B301" s="310">
        <v>3.5</v>
      </c>
      <c r="C301" s="310">
        <v>20.0</v>
      </c>
      <c r="D301" s="310">
        <v>101.2</v>
      </c>
      <c r="E301" s="310" t="s">
        <v>2718</v>
      </c>
      <c r="F301" s="310">
        <v>0.0</v>
      </c>
      <c r="G301" s="310">
        <v>0.0</v>
      </c>
      <c r="H301" s="310">
        <v>1.0</v>
      </c>
      <c r="I301" s="310">
        <v>0.0</v>
      </c>
    </row>
    <row r="302">
      <c r="A302" s="310" t="s">
        <v>2981</v>
      </c>
      <c r="B302" s="310">
        <v>2.0</v>
      </c>
      <c r="C302" s="310">
        <v>39.0</v>
      </c>
      <c r="D302" s="310">
        <v>1513.8</v>
      </c>
      <c r="E302" s="310" t="s">
        <v>2715</v>
      </c>
      <c r="F302" s="310">
        <v>0.0</v>
      </c>
      <c r="G302" s="310">
        <v>0.0</v>
      </c>
      <c r="H302" s="310">
        <v>1.0</v>
      </c>
      <c r="I302" s="310">
        <v>0.0</v>
      </c>
    </row>
    <row r="303">
      <c r="A303" s="310" t="s">
        <v>2982</v>
      </c>
      <c r="B303" s="310">
        <v>2.0</v>
      </c>
      <c r="C303" s="310">
        <v>43.6</v>
      </c>
      <c r="D303" s="310">
        <v>1557.1</v>
      </c>
      <c r="E303" s="310" t="s">
        <v>2715</v>
      </c>
      <c r="F303" s="310">
        <v>0.0</v>
      </c>
      <c r="G303" s="310">
        <v>0.0</v>
      </c>
      <c r="H303" s="310">
        <v>1.0</v>
      </c>
      <c r="I303" s="310">
        <v>0.0</v>
      </c>
    </row>
    <row r="304">
      <c r="A304" s="310" t="s">
        <v>2983</v>
      </c>
      <c r="B304" s="310">
        <v>2.0</v>
      </c>
      <c r="C304" s="310">
        <v>34.5</v>
      </c>
      <c r="D304" s="310">
        <v>772.5</v>
      </c>
      <c r="E304" s="310" t="s">
        <v>2715</v>
      </c>
      <c r="F304" s="310">
        <v>0.0</v>
      </c>
      <c r="G304" s="310">
        <v>0.0</v>
      </c>
      <c r="H304" s="310">
        <v>1.0</v>
      </c>
      <c r="I304" s="310">
        <v>0.0</v>
      </c>
    </row>
    <row r="305">
      <c r="A305" s="310" t="s">
        <v>2984</v>
      </c>
      <c r="B305" s="310">
        <v>3.5</v>
      </c>
      <c r="C305" s="310">
        <v>18.0</v>
      </c>
      <c r="D305" s="310">
        <v>90.7</v>
      </c>
      <c r="E305" s="310" t="s">
        <v>2718</v>
      </c>
      <c r="F305" s="310">
        <v>0.0</v>
      </c>
      <c r="G305" s="310">
        <v>0.0</v>
      </c>
      <c r="H305" s="310">
        <v>1.0</v>
      </c>
      <c r="I305" s="310">
        <v>1.0</v>
      </c>
    </row>
    <row r="306">
      <c r="A306" s="310" t="s">
        <v>2985</v>
      </c>
      <c r="B306" s="310">
        <v>4.2</v>
      </c>
      <c r="C306" s="310">
        <v>40.5</v>
      </c>
      <c r="D306" s="310">
        <v>400.0</v>
      </c>
      <c r="E306" s="310" t="s">
        <v>2718</v>
      </c>
      <c r="F306" s="310">
        <v>0.0</v>
      </c>
      <c r="G306" s="310">
        <v>0.0</v>
      </c>
      <c r="H306" s="310">
        <v>1.0</v>
      </c>
      <c r="I306" s="310">
        <v>0.0</v>
      </c>
    </row>
    <row r="307">
      <c r="A307" s="310" t="s">
        <v>2986</v>
      </c>
      <c r="B307" s="310">
        <v>3.3</v>
      </c>
      <c r="C307" s="310">
        <v>30.0</v>
      </c>
      <c r="D307" s="310">
        <v>330.2</v>
      </c>
      <c r="E307" s="310" t="s">
        <v>2718</v>
      </c>
      <c r="F307" s="310">
        <v>0.0</v>
      </c>
      <c r="G307" s="310">
        <v>0.0</v>
      </c>
      <c r="H307" s="310">
        <v>1.0</v>
      </c>
      <c r="I307" s="310">
        <v>1.0</v>
      </c>
    </row>
    <row r="308">
      <c r="A308" s="310" t="s">
        <v>2987</v>
      </c>
      <c r="B308" s="310">
        <v>3.4</v>
      </c>
      <c r="C308" s="310">
        <v>38.8</v>
      </c>
      <c r="D308" s="310">
        <v>400.0</v>
      </c>
      <c r="E308" s="310" t="s">
        <v>2718</v>
      </c>
      <c r="F308" s="310">
        <v>0.0</v>
      </c>
      <c r="G308" s="310">
        <v>0.0</v>
      </c>
      <c r="H308" s="310">
        <v>1.0</v>
      </c>
      <c r="I308" s="310">
        <v>1.0</v>
      </c>
    </row>
    <row r="309">
      <c r="A309" s="310" t="s">
        <v>2988</v>
      </c>
      <c r="B309" s="310">
        <v>3.5</v>
      </c>
      <c r="C309" s="310">
        <v>12.0</v>
      </c>
      <c r="D309" s="310">
        <v>3.9</v>
      </c>
      <c r="E309" s="310" t="s">
        <v>2718</v>
      </c>
      <c r="F309" s="310">
        <v>0.0</v>
      </c>
      <c r="G309" s="310">
        <v>0.0</v>
      </c>
      <c r="H309" s="310">
        <v>1.0</v>
      </c>
      <c r="I309" s="310">
        <v>0.0</v>
      </c>
    </row>
    <row r="310">
      <c r="A310" s="310" t="s">
        <v>2989</v>
      </c>
      <c r="B310" s="310">
        <v>4.4</v>
      </c>
      <c r="C310" s="310">
        <v>200.0</v>
      </c>
      <c r="D310" s="310">
        <v>1800.0</v>
      </c>
      <c r="E310" s="310" t="s">
        <v>2713</v>
      </c>
      <c r="F310" s="310">
        <v>0.0</v>
      </c>
      <c r="G310" s="310">
        <v>0.0</v>
      </c>
      <c r="H310" s="310">
        <v>1.0</v>
      </c>
      <c r="I310" s="310">
        <v>0.0</v>
      </c>
    </row>
    <row r="311">
      <c r="A311" s="310" t="s">
        <v>2990</v>
      </c>
      <c r="B311" s="310">
        <v>4.5</v>
      </c>
      <c r="C311" s="310">
        <v>200.0</v>
      </c>
      <c r="D311" s="310">
        <v>50000.0</v>
      </c>
      <c r="E311" s="310" t="s">
        <v>2713</v>
      </c>
      <c r="F311" s="310">
        <v>0.0</v>
      </c>
      <c r="G311" s="310">
        <v>0.0</v>
      </c>
      <c r="H311" s="310">
        <v>1.0</v>
      </c>
      <c r="I311" s="310">
        <v>1.0</v>
      </c>
    </row>
    <row r="312">
      <c r="A312" s="310" t="s">
        <v>2991</v>
      </c>
      <c r="B312" s="310">
        <v>4.1</v>
      </c>
      <c r="C312" s="310">
        <v>45.0</v>
      </c>
      <c r="D312" s="310">
        <v>517.3</v>
      </c>
      <c r="E312" s="310" t="s">
        <v>2713</v>
      </c>
      <c r="F312" s="310">
        <v>0.0</v>
      </c>
      <c r="G312" s="310">
        <v>0.0</v>
      </c>
      <c r="H312" s="310">
        <v>1.0</v>
      </c>
      <c r="I312" s="310">
        <v>0.0</v>
      </c>
    </row>
    <row r="313">
      <c r="A313" s="310" t="s">
        <v>2992</v>
      </c>
      <c r="B313" s="310">
        <v>4.1</v>
      </c>
      <c r="C313" s="310">
        <v>430.0</v>
      </c>
      <c r="D313" s="310">
        <v>152400.0</v>
      </c>
      <c r="E313" s="310" t="s">
        <v>2713</v>
      </c>
      <c r="F313" s="310">
        <v>0.0</v>
      </c>
      <c r="G313" s="310">
        <v>0.0</v>
      </c>
      <c r="H313" s="310">
        <v>1.0</v>
      </c>
      <c r="I313" s="310">
        <v>0.0</v>
      </c>
    </row>
    <row r="314">
      <c r="A314" s="310" t="s">
        <v>2993</v>
      </c>
      <c r="B314" s="310">
        <v>4.9</v>
      </c>
      <c r="C314" s="310">
        <v>610.0</v>
      </c>
      <c r="D314" s="310">
        <v>449500.0</v>
      </c>
      <c r="E314" s="310" t="s">
        <v>2713</v>
      </c>
      <c r="F314" s="310">
        <v>1.0</v>
      </c>
      <c r="G314" s="310">
        <v>1.0</v>
      </c>
      <c r="H314" s="310">
        <v>0.0</v>
      </c>
      <c r="I314" s="310">
        <v>1.0</v>
      </c>
    </row>
    <row r="315">
      <c r="A315" s="310" t="s">
        <v>2994</v>
      </c>
      <c r="B315" s="310">
        <v>4.9</v>
      </c>
      <c r="C315" s="310">
        <v>500.0</v>
      </c>
      <c r="D315" s="310">
        <v>400000.0</v>
      </c>
      <c r="E315" s="310" t="s">
        <v>2713</v>
      </c>
      <c r="F315" s="310">
        <v>0.0</v>
      </c>
      <c r="G315" s="310">
        <v>0.0</v>
      </c>
      <c r="H315" s="310">
        <v>1.0</v>
      </c>
      <c r="I315" s="310">
        <v>0.0</v>
      </c>
    </row>
    <row r="316">
      <c r="A316" s="310" t="s">
        <v>2995</v>
      </c>
      <c r="B316" s="310">
        <v>4.4</v>
      </c>
      <c r="C316" s="310">
        <v>129.0</v>
      </c>
      <c r="D316" s="310">
        <v>19320.2</v>
      </c>
      <c r="E316" s="310" t="s">
        <v>2713</v>
      </c>
      <c r="F316" s="310">
        <v>0.0</v>
      </c>
      <c r="G316" s="310">
        <v>0.0</v>
      </c>
      <c r="H316" s="310">
        <v>1.0</v>
      </c>
      <c r="I316" s="310">
        <v>0.0</v>
      </c>
    </row>
    <row r="317">
      <c r="A317" s="310" t="s">
        <v>2996</v>
      </c>
      <c r="B317" s="310">
        <v>4.4</v>
      </c>
      <c r="C317" s="310">
        <v>129.0</v>
      </c>
      <c r="D317" s="310">
        <v>19320.0</v>
      </c>
      <c r="E317" s="310" t="s">
        <v>2713</v>
      </c>
      <c r="F317" s="310">
        <v>0.0</v>
      </c>
      <c r="G317" s="310">
        <v>0.0</v>
      </c>
      <c r="H317" s="310">
        <v>0.0</v>
      </c>
      <c r="I317" s="310">
        <v>1.0</v>
      </c>
    </row>
    <row r="318">
      <c r="A318" s="310" t="s">
        <v>2997</v>
      </c>
      <c r="B318" s="310">
        <v>3.2</v>
      </c>
      <c r="C318" s="310">
        <v>12.6</v>
      </c>
      <c r="D318" s="310">
        <v>34.1</v>
      </c>
      <c r="E318" s="310" t="s">
        <v>2715</v>
      </c>
      <c r="F318" s="310">
        <v>0.0</v>
      </c>
      <c r="G318" s="310">
        <v>0.0</v>
      </c>
      <c r="H318" s="310">
        <v>1.0</v>
      </c>
      <c r="I318" s="310">
        <v>0.0</v>
      </c>
    </row>
    <row r="319">
      <c r="A319" s="310" t="s">
        <v>2998</v>
      </c>
      <c r="B319" s="310">
        <v>2.0</v>
      </c>
      <c r="C319" s="310">
        <v>12.5</v>
      </c>
      <c r="D319" s="310">
        <v>32.2</v>
      </c>
      <c r="E319" s="310" t="s">
        <v>2715</v>
      </c>
      <c r="F319" s="310">
        <v>0.0</v>
      </c>
      <c r="G319" s="310">
        <v>0.0</v>
      </c>
      <c r="H319" s="310">
        <v>1.0</v>
      </c>
      <c r="I319" s="310">
        <v>0.0</v>
      </c>
    </row>
    <row r="320">
      <c r="A320" s="310" t="s">
        <v>2999</v>
      </c>
      <c r="B320" s="310">
        <v>3.4</v>
      </c>
      <c r="C320" s="310">
        <v>22.2</v>
      </c>
      <c r="D320" s="310">
        <v>159.98</v>
      </c>
      <c r="E320" s="310" t="s">
        <v>2718</v>
      </c>
      <c r="F320" s="310">
        <v>0.0</v>
      </c>
      <c r="G320" s="310">
        <v>0.0</v>
      </c>
      <c r="H320" s="310">
        <v>1.0</v>
      </c>
      <c r="I320" s="310">
        <v>0.0</v>
      </c>
    </row>
    <row r="321">
      <c r="A321" s="310" t="s">
        <v>2224</v>
      </c>
      <c r="B321" s="310">
        <v>3.4</v>
      </c>
      <c r="C321" s="310">
        <v>32.1</v>
      </c>
      <c r="D321" s="310">
        <v>70.2</v>
      </c>
      <c r="E321" s="310" t="s">
        <v>2718</v>
      </c>
      <c r="F321" s="310">
        <v>1.0</v>
      </c>
      <c r="G321" s="310">
        <v>0.0</v>
      </c>
      <c r="H321" s="310">
        <v>1.0</v>
      </c>
      <c r="I321" s="310">
        <v>0.0</v>
      </c>
    </row>
    <row r="322">
      <c r="A322" s="310" t="s">
        <v>3000</v>
      </c>
      <c r="B322" s="310">
        <v>3.5</v>
      </c>
      <c r="C322" s="310">
        <v>32.1</v>
      </c>
      <c r="D322" s="310">
        <v>159.98</v>
      </c>
      <c r="E322" s="310" t="s">
        <v>2718</v>
      </c>
      <c r="F322" s="310">
        <v>1.0</v>
      </c>
      <c r="G322" s="310">
        <v>0.0</v>
      </c>
      <c r="H322" s="310">
        <v>1.0</v>
      </c>
      <c r="I322" s="310">
        <v>1.0</v>
      </c>
    </row>
    <row r="323">
      <c r="A323" s="310" t="s">
        <v>3001</v>
      </c>
      <c r="B323" s="310">
        <v>3.4</v>
      </c>
      <c r="C323" s="310">
        <v>21.0</v>
      </c>
      <c r="D323" s="310">
        <v>88.7</v>
      </c>
      <c r="E323" s="310" t="s">
        <v>2718</v>
      </c>
      <c r="F323" s="310">
        <v>0.0</v>
      </c>
      <c r="G323" s="310">
        <v>0.0</v>
      </c>
      <c r="H323" s="310">
        <v>1.0</v>
      </c>
      <c r="I323" s="310">
        <v>0.0</v>
      </c>
    </row>
    <row r="324">
      <c r="A324" s="310" t="s">
        <v>3002</v>
      </c>
      <c r="B324" s="310">
        <v>2.6</v>
      </c>
      <c r="C324" s="310">
        <v>27.5</v>
      </c>
      <c r="D324" s="310">
        <v>364.2</v>
      </c>
      <c r="E324" s="310" t="s">
        <v>2711</v>
      </c>
      <c r="F324" s="310">
        <v>0.0</v>
      </c>
      <c r="G324" s="310">
        <v>0.0</v>
      </c>
      <c r="H324" s="310">
        <v>1.0</v>
      </c>
      <c r="I324" s="310">
        <v>0.0</v>
      </c>
    </row>
    <row r="325">
      <c r="A325" s="310" t="s">
        <v>3003</v>
      </c>
      <c r="B325" s="310">
        <v>2.9</v>
      </c>
      <c r="C325" s="310">
        <v>27.5</v>
      </c>
      <c r="D325" s="310">
        <v>364.2</v>
      </c>
      <c r="E325" s="310" t="s">
        <v>2711</v>
      </c>
      <c r="F325" s="310">
        <v>0.0</v>
      </c>
      <c r="G325" s="310">
        <v>0.0</v>
      </c>
      <c r="H325" s="310">
        <v>1.0</v>
      </c>
      <c r="I325" s="310">
        <v>0.0</v>
      </c>
    </row>
    <row r="326">
      <c r="A326" s="310" t="s">
        <v>3004</v>
      </c>
      <c r="B326" s="310">
        <v>3.0</v>
      </c>
      <c r="C326" s="310">
        <v>111.0</v>
      </c>
      <c r="D326" s="310">
        <v>2300.0</v>
      </c>
      <c r="E326" s="310" t="s">
        <v>2713</v>
      </c>
      <c r="F326" s="310">
        <v>0.0</v>
      </c>
      <c r="G326" s="310">
        <v>0.0</v>
      </c>
      <c r="H326" s="310">
        <v>1.0</v>
      </c>
      <c r="I326" s="310">
        <v>0.0</v>
      </c>
    </row>
    <row r="327">
      <c r="A327" s="310" t="s">
        <v>3005</v>
      </c>
      <c r="B327" s="310">
        <v>4.5</v>
      </c>
      <c r="C327" s="310">
        <v>111.0</v>
      </c>
      <c r="D327" s="310">
        <v>2300.0</v>
      </c>
      <c r="E327" s="310" t="s">
        <v>2713</v>
      </c>
      <c r="F327" s="310">
        <v>1.0</v>
      </c>
      <c r="G327" s="310">
        <v>0.0</v>
      </c>
      <c r="H327" s="310">
        <v>1.0</v>
      </c>
      <c r="I327" s="310">
        <v>0.0</v>
      </c>
    </row>
    <row r="328">
      <c r="A328" s="310" t="s">
        <v>3006</v>
      </c>
      <c r="B328" s="310">
        <v>4.5</v>
      </c>
      <c r="C328" s="310">
        <v>61.0</v>
      </c>
      <c r="D328" s="310">
        <v>554.7</v>
      </c>
      <c r="E328" s="310" t="s">
        <v>2746</v>
      </c>
      <c r="F328" s="310">
        <v>0.0</v>
      </c>
      <c r="G328" s="310">
        <v>0.0</v>
      </c>
      <c r="H328" s="310">
        <v>1.0</v>
      </c>
      <c r="I328" s="310">
        <v>0.0</v>
      </c>
    </row>
    <row r="329">
      <c r="A329" s="310" t="s">
        <v>3007</v>
      </c>
      <c r="B329" s="310">
        <v>3.3</v>
      </c>
      <c r="C329" s="310">
        <v>40.0</v>
      </c>
      <c r="D329" s="310">
        <v>500.0</v>
      </c>
      <c r="E329" s="310" t="s">
        <v>2718</v>
      </c>
      <c r="F329" s="310">
        <v>0.0</v>
      </c>
      <c r="G329" s="310">
        <v>0.0</v>
      </c>
      <c r="H329" s="310">
        <v>1.0</v>
      </c>
      <c r="I329" s="310">
        <v>1.0</v>
      </c>
    </row>
    <row r="330">
      <c r="A330" s="310" t="s">
        <v>3008</v>
      </c>
      <c r="B330" s="310">
        <v>3.6</v>
      </c>
      <c r="C330" s="310">
        <v>30.0</v>
      </c>
      <c r="D330" s="310">
        <v>265.8</v>
      </c>
      <c r="E330" s="310" t="s">
        <v>2718</v>
      </c>
      <c r="F330" s="310">
        <v>0.0</v>
      </c>
      <c r="G330" s="310">
        <v>0.0</v>
      </c>
      <c r="H330" s="310">
        <v>1.0</v>
      </c>
      <c r="I330" s="310">
        <v>1.0</v>
      </c>
    </row>
    <row r="331">
      <c r="A331" s="310" t="s">
        <v>3009</v>
      </c>
      <c r="B331" s="310">
        <v>3.3</v>
      </c>
      <c r="C331" s="310">
        <v>22.0</v>
      </c>
      <c r="D331" s="310">
        <v>182.5</v>
      </c>
      <c r="E331" s="310" t="s">
        <v>2718</v>
      </c>
      <c r="F331" s="310">
        <v>0.0</v>
      </c>
      <c r="G331" s="310">
        <v>0.0</v>
      </c>
      <c r="H331" s="310">
        <v>1.0</v>
      </c>
      <c r="I331" s="310">
        <v>0.0</v>
      </c>
    </row>
    <row r="332">
      <c r="A332" s="310" t="s">
        <v>3010</v>
      </c>
      <c r="B332" s="310">
        <v>3.3</v>
      </c>
      <c r="C332" s="310">
        <v>31.9</v>
      </c>
      <c r="D332" s="310">
        <v>270.5</v>
      </c>
      <c r="E332" s="310" t="s">
        <v>2718</v>
      </c>
      <c r="F332" s="310">
        <v>0.0</v>
      </c>
      <c r="G332" s="310">
        <v>0.0</v>
      </c>
      <c r="H332" s="310">
        <v>1.0</v>
      </c>
      <c r="I332" s="310">
        <v>0.0</v>
      </c>
    </row>
    <row r="333">
      <c r="A333" s="310" t="s">
        <v>3011</v>
      </c>
      <c r="B333" s="310">
        <v>3.3</v>
      </c>
      <c r="C333" s="310">
        <v>12.0</v>
      </c>
      <c r="D333" s="310">
        <v>28.3</v>
      </c>
      <c r="E333" s="310" t="s">
        <v>2718</v>
      </c>
      <c r="F333" s="310">
        <v>0.0</v>
      </c>
      <c r="G333" s="310">
        <v>0.0</v>
      </c>
      <c r="H333" s="310">
        <v>1.0</v>
      </c>
      <c r="I333" s="310">
        <v>0.0</v>
      </c>
    </row>
    <row r="334">
      <c r="A334" s="310" t="s">
        <v>3012</v>
      </c>
      <c r="B334" s="310">
        <v>3.3</v>
      </c>
      <c r="C334" s="310">
        <v>25.0</v>
      </c>
      <c r="D334" s="310">
        <v>51.3</v>
      </c>
      <c r="E334" s="310" t="s">
        <v>2718</v>
      </c>
      <c r="F334" s="310">
        <v>0.0</v>
      </c>
      <c r="G334" s="310">
        <v>0.0</v>
      </c>
      <c r="H334" s="310">
        <v>1.0</v>
      </c>
      <c r="I334" s="310">
        <v>0.0</v>
      </c>
    </row>
    <row r="335">
      <c r="A335" s="310" t="s">
        <v>3013</v>
      </c>
      <c r="B335" s="310">
        <v>3.6</v>
      </c>
      <c r="C335" s="310">
        <v>22.0</v>
      </c>
      <c r="D335" s="310">
        <v>78.0</v>
      </c>
      <c r="E335" s="310" t="s">
        <v>2718</v>
      </c>
      <c r="F335" s="310">
        <v>0.0</v>
      </c>
      <c r="G335" s="310">
        <v>0.0</v>
      </c>
      <c r="H335" s="310">
        <v>1.0</v>
      </c>
      <c r="I335" s="310">
        <v>0.0</v>
      </c>
    </row>
    <row r="336">
      <c r="A336" s="310" t="s">
        <v>3014</v>
      </c>
      <c r="B336" s="310">
        <v>3.3</v>
      </c>
      <c r="C336" s="310">
        <v>18.2</v>
      </c>
      <c r="D336" s="310">
        <v>50.7</v>
      </c>
      <c r="E336" s="310" t="s">
        <v>2718</v>
      </c>
      <c r="F336" s="310">
        <v>0.0</v>
      </c>
      <c r="G336" s="310">
        <v>0.0</v>
      </c>
      <c r="H336" s="310">
        <v>1.0</v>
      </c>
      <c r="I336" s="310">
        <v>0.0</v>
      </c>
    </row>
    <row r="337">
      <c r="A337" s="310" t="s">
        <v>2257</v>
      </c>
      <c r="B337" s="310">
        <v>2.8</v>
      </c>
      <c r="C337" s="310">
        <v>150.0</v>
      </c>
      <c r="D337" s="310">
        <v>5458.9</v>
      </c>
      <c r="E337" s="310" t="s">
        <v>2718</v>
      </c>
      <c r="F337" s="310">
        <v>0.0</v>
      </c>
      <c r="G337" s="310">
        <v>0.0</v>
      </c>
      <c r="H337" s="310">
        <v>1.0</v>
      </c>
      <c r="I337" s="310">
        <v>0.0</v>
      </c>
    </row>
    <row r="338">
      <c r="A338" s="310" t="s">
        <v>3015</v>
      </c>
      <c r="B338" s="310">
        <v>3.3</v>
      </c>
      <c r="C338" s="310">
        <v>25.0</v>
      </c>
      <c r="D338" s="310">
        <v>8.6</v>
      </c>
      <c r="E338" s="310" t="s">
        <v>2718</v>
      </c>
      <c r="F338" s="310">
        <v>0.0</v>
      </c>
      <c r="G338" s="310">
        <v>0.0</v>
      </c>
      <c r="H338" s="310">
        <v>1.0</v>
      </c>
      <c r="I338" s="310">
        <v>0.0</v>
      </c>
    </row>
    <row r="339">
      <c r="A339" s="310" t="s">
        <v>3016</v>
      </c>
      <c r="B339" s="310">
        <v>3.3</v>
      </c>
      <c r="C339" s="310">
        <v>18.1</v>
      </c>
      <c r="D339" s="310">
        <v>5.6</v>
      </c>
      <c r="E339" s="310" t="s">
        <v>2718</v>
      </c>
      <c r="F339" s="310">
        <v>0.0</v>
      </c>
      <c r="G339" s="310">
        <v>0.0</v>
      </c>
      <c r="H339" s="310">
        <v>1.0</v>
      </c>
      <c r="I339" s="310">
        <v>0.0</v>
      </c>
    </row>
    <row r="340">
      <c r="A340" s="310" t="s">
        <v>3017</v>
      </c>
      <c r="B340" s="310">
        <v>4.5</v>
      </c>
      <c r="C340" s="310">
        <v>48.3</v>
      </c>
      <c r="D340" s="310">
        <v>900.0</v>
      </c>
      <c r="E340" s="310" t="s">
        <v>2746</v>
      </c>
      <c r="F340" s="310">
        <v>0.0</v>
      </c>
      <c r="G340" s="310">
        <v>0.0</v>
      </c>
      <c r="H340" s="310">
        <v>1.0</v>
      </c>
      <c r="I340" s="310">
        <v>0.0</v>
      </c>
    </row>
    <row r="341">
      <c r="A341" s="310" t="s">
        <v>3018</v>
      </c>
      <c r="B341" s="310">
        <v>4.2</v>
      </c>
      <c r="C341" s="310">
        <v>46.0</v>
      </c>
      <c r="D341" s="310">
        <v>1000.0</v>
      </c>
      <c r="E341" s="310" t="s">
        <v>2713</v>
      </c>
      <c r="F341" s="310">
        <v>0.0</v>
      </c>
      <c r="G341" s="310">
        <v>0.0</v>
      </c>
      <c r="H341" s="310">
        <v>1.0</v>
      </c>
      <c r="I341" s="310">
        <v>0.0</v>
      </c>
    </row>
    <row r="342">
      <c r="A342" s="310" t="s">
        <v>3019</v>
      </c>
      <c r="B342" s="310">
        <v>4.2</v>
      </c>
      <c r="C342" s="310">
        <v>43.0</v>
      </c>
      <c r="D342" s="310">
        <v>808.0</v>
      </c>
      <c r="E342" s="310" t="s">
        <v>2713</v>
      </c>
      <c r="F342" s="310">
        <v>0.0</v>
      </c>
      <c r="G342" s="310">
        <v>0.0</v>
      </c>
      <c r="H342" s="310">
        <v>1.0</v>
      </c>
      <c r="I342" s="310">
        <v>0.0</v>
      </c>
    </row>
    <row r="343">
      <c r="A343" s="310" t="s">
        <v>3020</v>
      </c>
      <c r="B343" s="310">
        <v>3.5</v>
      </c>
      <c r="C343" s="310">
        <v>14.4</v>
      </c>
      <c r="D343" s="310">
        <v>21.8</v>
      </c>
      <c r="E343" s="310" t="s">
        <v>2718</v>
      </c>
      <c r="F343" s="310">
        <v>0.0</v>
      </c>
      <c r="G343" s="310">
        <v>0.0</v>
      </c>
      <c r="H343" s="310">
        <v>1.0</v>
      </c>
      <c r="I343" s="310">
        <v>0.0</v>
      </c>
    </row>
    <row r="344">
      <c r="A344" s="310" t="s">
        <v>3021</v>
      </c>
      <c r="B344" s="310">
        <v>3.5</v>
      </c>
      <c r="C344" s="310">
        <v>14.0</v>
      </c>
      <c r="D344" s="310">
        <v>20.0</v>
      </c>
      <c r="E344" s="310" t="s">
        <v>2718</v>
      </c>
      <c r="F344" s="310">
        <v>0.0</v>
      </c>
      <c r="G344" s="310">
        <v>0.0</v>
      </c>
      <c r="H344" s="310">
        <v>1.0</v>
      </c>
      <c r="I344" s="310">
        <v>0.0</v>
      </c>
    </row>
    <row r="345">
      <c r="A345" s="310" t="s">
        <v>3022</v>
      </c>
      <c r="B345" s="310">
        <v>4.4</v>
      </c>
      <c r="C345" s="310">
        <v>239.0</v>
      </c>
      <c r="D345" s="310">
        <v>200000.0</v>
      </c>
      <c r="E345" s="310" t="s">
        <v>2713</v>
      </c>
      <c r="F345" s="310">
        <v>0.0</v>
      </c>
      <c r="G345" s="310">
        <v>0.0</v>
      </c>
      <c r="H345" s="310">
        <v>0.0</v>
      </c>
      <c r="I345" s="310">
        <v>1.0</v>
      </c>
    </row>
    <row r="346">
      <c r="A346" s="310" t="s">
        <v>3023</v>
      </c>
      <c r="B346" s="310">
        <v>3.9</v>
      </c>
      <c r="C346" s="310">
        <v>40.0</v>
      </c>
      <c r="D346" s="310">
        <v>461.3</v>
      </c>
      <c r="E346" s="310" t="s">
        <v>2746</v>
      </c>
      <c r="F346" s="310">
        <v>0.0</v>
      </c>
      <c r="G346" s="310">
        <v>0.0</v>
      </c>
      <c r="H346" s="310">
        <v>1.0</v>
      </c>
      <c r="I346" s="310">
        <v>0.0</v>
      </c>
    </row>
    <row r="347">
      <c r="A347" s="310" t="s">
        <v>3024</v>
      </c>
      <c r="B347" s="310">
        <v>4.4</v>
      </c>
      <c r="C347" s="310">
        <v>40.0</v>
      </c>
      <c r="D347" s="310">
        <v>1455.0</v>
      </c>
      <c r="E347" s="310" t="s">
        <v>2713</v>
      </c>
      <c r="F347" s="310">
        <v>0.0</v>
      </c>
      <c r="G347" s="310">
        <v>0.0</v>
      </c>
      <c r="H347" s="310">
        <v>1.0</v>
      </c>
      <c r="I347" s="310">
        <v>0.0</v>
      </c>
    </row>
    <row r="348">
      <c r="A348" s="310" t="s">
        <v>3025</v>
      </c>
      <c r="B348" s="310">
        <v>3.5</v>
      </c>
      <c r="C348" s="310">
        <v>64.0</v>
      </c>
      <c r="D348" s="310">
        <v>3800.0</v>
      </c>
      <c r="E348" s="310" t="s">
        <v>2718</v>
      </c>
      <c r="F348" s="310">
        <v>0.0</v>
      </c>
      <c r="G348" s="310">
        <v>0.0</v>
      </c>
      <c r="H348" s="310">
        <v>1.0</v>
      </c>
      <c r="I348" s="310">
        <v>1.0</v>
      </c>
    </row>
    <row r="349">
      <c r="A349" s="310" t="s">
        <v>3026</v>
      </c>
      <c r="B349" s="310">
        <v>4.0</v>
      </c>
      <c r="C349" s="310">
        <v>122.0</v>
      </c>
      <c r="D349" s="310">
        <v>36000.0</v>
      </c>
      <c r="E349" s="310" t="s">
        <v>2718</v>
      </c>
      <c r="F349" s="310">
        <v>0.0</v>
      </c>
      <c r="G349" s="310">
        <v>0.0</v>
      </c>
      <c r="H349" s="310">
        <v>1.0</v>
      </c>
      <c r="I349" s="310">
        <v>0.0</v>
      </c>
    </row>
    <row r="350">
      <c r="A350" s="310" t="s">
        <v>3027</v>
      </c>
      <c r="B350" s="310">
        <v>4.3</v>
      </c>
      <c r="C350" s="310">
        <v>50.0</v>
      </c>
      <c r="D350" s="310">
        <v>560.0</v>
      </c>
      <c r="E350" s="310" t="s">
        <v>2718</v>
      </c>
      <c r="F350" s="310">
        <v>0.0</v>
      </c>
      <c r="G350" s="310">
        <v>0.0</v>
      </c>
      <c r="H350" s="310">
        <v>1.0</v>
      </c>
      <c r="I350" s="310">
        <v>0.0</v>
      </c>
    </row>
    <row r="351">
      <c r="A351" s="310" t="s">
        <v>3028</v>
      </c>
      <c r="B351" s="310">
        <v>4.0</v>
      </c>
      <c r="C351" s="310">
        <v>40.0</v>
      </c>
      <c r="D351" s="310">
        <v>500.0</v>
      </c>
      <c r="E351" s="310" t="s">
        <v>2718</v>
      </c>
      <c r="F351" s="310">
        <v>0.0</v>
      </c>
      <c r="G351" s="310">
        <v>0.0</v>
      </c>
      <c r="H351" s="310">
        <v>1.0</v>
      </c>
      <c r="I351" s="310">
        <v>0.0</v>
      </c>
    </row>
    <row r="352">
      <c r="A352" s="310" t="s">
        <v>2234</v>
      </c>
      <c r="B352" s="310">
        <v>4.4</v>
      </c>
      <c r="C352" s="310">
        <v>234.0</v>
      </c>
      <c r="D352" s="310">
        <v>5000.0</v>
      </c>
      <c r="E352" s="310" t="s">
        <v>2746</v>
      </c>
      <c r="F352" s="310">
        <v>1.0</v>
      </c>
      <c r="G352" s="310">
        <v>1.0</v>
      </c>
      <c r="H352" s="310">
        <v>1.0</v>
      </c>
      <c r="I352" s="310">
        <v>1.0</v>
      </c>
    </row>
    <row r="353">
      <c r="A353" s="310" t="s">
        <v>3029</v>
      </c>
      <c r="B353" s="310">
        <v>4.4</v>
      </c>
      <c r="C353" s="310">
        <v>234.0</v>
      </c>
      <c r="D353" s="310">
        <v>5000.0</v>
      </c>
      <c r="E353" s="310" t="s">
        <v>2746</v>
      </c>
      <c r="F353" s="310">
        <v>1.0</v>
      </c>
      <c r="G353" s="310">
        <v>1.0</v>
      </c>
      <c r="H353" s="310">
        <v>0.0</v>
      </c>
      <c r="I353" s="310">
        <v>0.0</v>
      </c>
    </row>
    <row r="354">
      <c r="A354" s="310" t="s">
        <v>3030</v>
      </c>
      <c r="B354" s="310">
        <v>3.2</v>
      </c>
      <c r="C354" s="310">
        <v>9.4</v>
      </c>
      <c r="D354" s="310">
        <v>4.5</v>
      </c>
      <c r="E354" s="310" t="s">
        <v>2718</v>
      </c>
      <c r="F354" s="310">
        <v>0.0</v>
      </c>
      <c r="G354" s="310">
        <v>0.0</v>
      </c>
      <c r="H354" s="310">
        <v>1.0</v>
      </c>
      <c r="I354" s="310">
        <v>0.0</v>
      </c>
    </row>
    <row r="355">
      <c r="A355" s="310" t="s">
        <v>3031</v>
      </c>
      <c r="B355" s="310">
        <v>3.3</v>
      </c>
      <c r="C355" s="310">
        <v>18.2</v>
      </c>
      <c r="D355" s="310">
        <v>63.3</v>
      </c>
      <c r="E355" s="310" t="s">
        <v>2718</v>
      </c>
      <c r="F355" s="310">
        <v>0.0</v>
      </c>
      <c r="G355" s="310">
        <v>0.0</v>
      </c>
      <c r="H355" s="310">
        <v>1.0</v>
      </c>
      <c r="I355" s="310">
        <v>0.0</v>
      </c>
    </row>
    <row r="356">
      <c r="A356" s="310" t="s">
        <v>3032</v>
      </c>
      <c r="B356" s="310">
        <v>3.3</v>
      </c>
      <c r="C356" s="310">
        <v>23.0</v>
      </c>
      <c r="D356" s="310">
        <v>147.1</v>
      </c>
      <c r="E356" s="310" t="s">
        <v>2718</v>
      </c>
      <c r="F356" s="310">
        <v>0.0</v>
      </c>
      <c r="G356" s="310">
        <v>0.0</v>
      </c>
      <c r="H356" s="310">
        <v>1.0</v>
      </c>
      <c r="I356" s="310">
        <v>0.0</v>
      </c>
    </row>
    <row r="357">
      <c r="A357" s="310" t="s">
        <v>3033</v>
      </c>
      <c r="B357" s="310">
        <v>3.9</v>
      </c>
      <c r="C357" s="310">
        <v>40.0</v>
      </c>
      <c r="D357" s="310">
        <v>755.6</v>
      </c>
      <c r="E357" s="310" t="s">
        <v>2718</v>
      </c>
      <c r="F357" s="310">
        <v>0.0</v>
      </c>
      <c r="G357" s="310">
        <v>0.0</v>
      </c>
      <c r="H357" s="310">
        <v>1.0</v>
      </c>
      <c r="I357" s="310">
        <v>0.0</v>
      </c>
    </row>
    <row r="358">
      <c r="A358" s="310" t="s">
        <v>3034</v>
      </c>
      <c r="B358" s="310">
        <v>3.1</v>
      </c>
      <c r="C358" s="310">
        <v>35.0</v>
      </c>
      <c r="D358" s="310">
        <v>496.3</v>
      </c>
      <c r="E358" s="310" t="s">
        <v>2718</v>
      </c>
      <c r="F358" s="310">
        <v>0.0</v>
      </c>
      <c r="G358" s="310">
        <v>0.0</v>
      </c>
      <c r="H358" s="310">
        <v>1.0</v>
      </c>
      <c r="I358" s="310">
        <v>0.0</v>
      </c>
    </row>
    <row r="359">
      <c r="A359" s="310" t="s">
        <v>3035</v>
      </c>
      <c r="B359" s="310">
        <v>3.9</v>
      </c>
      <c r="C359" s="310">
        <v>30.0</v>
      </c>
      <c r="D359" s="310">
        <v>75.5</v>
      </c>
      <c r="E359" s="310" t="s">
        <v>2718</v>
      </c>
      <c r="F359" s="310">
        <v>0.0</v>
      </c>
      <c r="G359" s="310">
        <v>0.0</v>
      </c>
      <c r="H359" s="310">
        <v>1.0</v>
      </c>
      <c r="I359" s="310">
        <v>0.0</v>
      </c>
    </row>
    <row r="360">
      <c r="A360" s="310" t="s">
        <v>2179</v>
      </c>
      <c r="B360" s="310">
        <v>3.9</v>
      </c>
      <c r="C360" s="310">
        <v>52.2</v>
      </c>
      <c r="D360" s="310">
        <v>1113.2</v>
      </c>
      <c r="E360" s="310" t="s">
        <v>2718</v>
      </c>
      <c r="F360" s="310">
        <v>1.0</v>
      </c>
      <c r="G360" s="310">
        <v>0.0</v>
      </c>
      <c r="H360" s="310">
        <v>1.0</v>
      </c>
      <c r="I360" s="310">
        <v>0.0</v>
      </c>
    </row>
    <row r="361">
      <c r="A361" s="310" t="s">
        <v>3036</v>
      </c>
      <c r="B361" s="310">
        <v>4.0</v>
      </c>
      <c r="C361" s="310">
        <v>57.0</v>
      </c>
      <c r="D361" s="310">
        <v>1061.9</v>
      </c>
      <c r="E361" s="310" t="s">
        <v>2718</v>
      </c>
      <c r="F361" s="310">
        <v>0.0</v>
      </c>
      <c r="G361" s="310">
        <v>0.0</v>
      </c>
      <c r="H361" s="310">
        <v>1.0</v>
      </c>
      <c r="I361" s="310">
        <v>0.0</v>
      </c>
    </row>
    <row r="362">
      <c r="A362" s="310" t="s">
        <v>3037</v>
      </c>
      <c r="B362" s="310">
        <v>4.0</v>
      </c>
      <c r="C362" s="310">
        <v>57.0</v>
      </c>
      <c r="D362" s="310">
        <v>1113.0</v>
      </c>
      <c r="E362" s="310" t="s">
        <v>2718</v>
      </c>
      <c r="F362" s="310">
        <v>0.0</v>
      </c>
      <c r="G362" s="310">
        <v>0.0</v>
      </c>
      <c r="H362" s="310">
        <v>0.0</v>
      </c>
      <c r="I362" s="310">
        <v>1.0</v>
      </c>
    </row>
    <row r="363">
      <c r="A363" s="310" t="s">
        <v>3038</v>
      </c>
      <c r="B363" s="310">
        <v>4.5</v>
      </c>
      <c r="C363" s="310">
        <v>455.0</v>
      </c>
      <c r="D363" s="310">
        <v>650000.0</v>
      </c>
      <c r="E363" s="310" t="s">
        <v>2713</v>
      </c>
      <c r="F363" s="310">
        <v>0.0</v>
      </c>
      <c r="G363" s="310">
        <v>0.0</v>
      </c>
      <c r="H363" s="310">
        <v>0.0</v>
      </c>
      <c r="I363" s="310">
        <v>1.0</v>
      </c>
    </row>
    <row r="364">
      <c r="A364" s="310" t="s">
        <v>3039</v>
      </c>
      <c r="B364" s="310">
        <v>3.3</v>
      </c>
      <c r="C364" s="310">
        <v>40.0</v>
      </c>
      <c r="D364" s="310">
        <v>620.7</v>
      </c>
      <c r="E364" s="310" t="s">
        <v>2718</v>
      </c>
      <c r="F364" s="310">
        <v>0.0</v>
      </c>
      <c r="G364" s="310">
        <v>0.0</v>
      </c>
      <c r="H364" s="310">
        <v>1.0</v>
      </c>
      <c r="I364" s="310">
        <v>0.0</v>
      </c>
    </row>
    <row r="365">
      <c r="A365" s="310" t="s">
        <v>3040</v>
      </c>
      <c r="B365" s="310">
        <v>3.6</v>
      </c>
      <c r="C365" s="310">
        <v>53.4</v>
      </c>
      <c r="D365" s="310">
        <v>758.0</v>
      </c>
      <c r="E365" s="310" t="s">
        <v>2718</v>
      </c>
      <c r="F365" s="310">
        <v>0.0</v>
      </c>
      <c r="G365" s="310">
        <v>0.0</v>
      </c>
      <c r="H365" s="310">
        <v>1.0</v>
      </c>
      <c r="I365" s="310">
        <v>0.0</v>
      </c>
    </row>
    <row r="366">
      <c r="A366" s="310" t="s">
        <v>3041</v>
      </c>
      <c r="B366" s="310">
        <v>4.5</v>
      </c>
      <c r="C366" s="310">
        <v>80.0</v>
      </c>
      <c r="D366" s="310">
        <v>3200.0</v>
      </c>
      <c r="E366" s="310" t="s">
        <v>2713</v>
      </c>
      <c r="F366" s="310">
        <v>0.0</v>
      </c>
      <c r="G366" s="310">
        <v>0.0</v>
      </c>
      <c r="H366" s="310">
        <v>1.0</v>
      </c>
      <c r="I366" s="310">
        <v>0.0</v>
      </c>
    </row>
    <row r="367">
      <c r="A367" s="311"/>
      <c r="B367" s="311"/>
      <c r="C367" s="311"/>
      <c r="D367" s="311"/>
      <c r="E367" s="311"/>
      <c r="F367" s="311"/>
      <c r="G367" s="311"/>
      <c r="H367" s="311"/>
      <c r="I367" s="311"/>
    </row>
    <row r="368">
      <c r="A368" s="311"/>
      <c r="B368" s="311"/>
      <c r="C368" s="311"/>
      <c r="D368" s="311"/>
      <c r="E368" s="311"/>
      <c r="F368" s="311"/>
      <c r="G368" s="311"/>
      <c r="H368" s="311"/>
      <c r="I368" s="311"/>
    </row>
    <row r="369">
      <c r="A369" s="311"/>
      <c r="B369" s="311"/>
      <c r="C369" s="311"/>
      <c r="D369" s="311"/>
      <c r="E369" s="311"/>
      <c r="F369" s="311"/>
      <c r="G369" s="311"/>
      <c r="H369" s="311"/>
      <c r="I369" s="311"/>
    </row>
    <row r="370">
      <c r="A370" s="311"/>
      <c r="B370" s="311"/>
      <c r="C370" s="311"/>
      <c r="D370" s="311"/>
      <c r="E370" s="311"/>
      <c r="F370" s="311"/>
      <c r="G370" s="311"/>
      <c r="H370" s="311"/>
      <c r="I370" s="311"/>
    </row>
    <row r="371">
      <c r="A371" s="311"/>
      <c r="B371" s="311"/>
      <c r="C371" s="311"/>
      <c r="D371" s="311"/>
      <c r="E371" s="311"/>
      <c r="F371" s="311"/>
      <c r="G371" s="311"/>
      <c r="H371" s="311"/>
      <c r="I371" s="311"/>
    </row>
    <row r="372">
      <c r="A372" s="311"/>
      <c r="B372" s="311"/>
      <c r="C372" s="311"/>
      <c r="D372" s="311"/>
      <c r="E372" s="311"/>
      <c r="F372" s="311"/>
      <c r="G372" s="311"/>
      <c r="H372" s="311"/>
      <c r="I372" s="311"/>
    </row>
    <row r="373">
      <c r="A373" s="311"/>
      <c r="B373" s="311"/>
      <c r="C373" s="311"/>
      <c r="D373" s="311"/>
      <c r="E373" s="311"/>
      <c r="F373" s="311"/>
      <c r="G373" s="311"/>
      <c r="H373" s="311"/>
      <c r="I373" s="311"/>
    </row>
    <row r="374">
      <c r="A374" s="311"/>
      <c r="B374" s="311"/>
      <c r="C374" s="311"/>
      <c r="D374" s="311"/>
      <c r="E374" s="311"/>
      <c r="F374" s="311"/>
      <c r="G374" s="311"/>
      <c r="H374" s="311"/>
      <c r="I374" s="311"/>
    </row>
    <row r="375">
      <c r="A375" s="311"/>
      <c r="B375" s="311"/>
      <c r="C375" s="311"/>
      <c r="D375" s="311"/>
      <c r="E375" s="311"/>
      <c r="F375" s="311"/>
      <c r="G375" s="311"/>
      <c r="H375" s="311"/>
      <c r="I375" s="311"/>
    </row>
    <row r="376">
      <c r="A376" s="311"/>
      <c r="B376" s="311"/>
      <c r="C376" s="311"/>
      <c r="D376" s="311"/>
      <c r="E376" s="311"/>
      <c r="F376" s="311"/>
      <c r="G376" s="311"/>
      <c r="H376" s="311"/>
      <c r="I376" s="311"/>
    </row>
    <row r="377">
      <c r="A377" s="311"/>
      <c r="B377" s="311"/>
      <c r="C377" s="311"/>
      <c r="D377" s="311"/>
      <c r="E377" s="311"/>
      <c r="F377" s="311"/>
      <c r="G377" s="311"/>
      <c r="H377" s="311"/>
      <c r="I377" s="311"/>
    </row>
    <row r="378">
      <c r="A378" s="311"/>
      <c r="B378" s="311"/>
      <c r="C378" s="311"/>
      <c r="D378" s="311"/>
      <c r="E378" s="311"/>
      <c r="F378" s="311"/>
      <c r="G378" s="311"/>
      <c r="H378" s="311"/>
      <c r="I378" s="311"/>
    </row>
    <row r="379">
      <c r="A379" s="311"/>
      <c r="B379" s="311"/>
      <c r="C379" s="311"/>
      <c r="D379" s="311"/>
      <c r="E379" s="311"/>
      <c r="F379" s="311"/>
      <c r="G379" s="311"/>
      <c r="H379" s="311"/>
      <c r="I379" s="311"/>
    </row>
    <row r="380">
      <c r="A380" s="311"/>
      <c r="B380" s="311"/>
      <c r="C380" s="311"/>
      <c r="D380" s="311"/>
      <c r="E380" s="311"/>
      <c r="F380" s="311"/>
      <c r="G380" s="311"/>
      <c r="H380" s="311"/>
      <c r="I380" s="311"/>
    </row>
    <row r="381">
      <c r="A381" s="311"/>
      <c r="B381" s="311"/>
      <c r="C381" s="311"/>
      <c r="D381" s="311"/>
      <c r="E381" s="311"/>
      <c r="F381" s="311"/>
      <c r="G381" s="311"/>
      <c r="H381" s="311"/>
      <c r="I381" s="311"/>
    </row>
    <row r="382">
      <c r="A382" s="311"/>
      <c r="B382" s="311"/>
      <c r="C382" s="311"/>
      <c r="D382" s="311"/>
      <c r="E382" s="311"/>
      <c r="F382" s="311"/>
      <c r="G382" s="311"/>
      <c r="H382" s="311"/>
      <c r="I382" s="311"/>
    </row>
    <row r="383">
      <c r="A383" s="311"/>
      <c r="B383" s="311"/>
      <c r="C383" s="311"/>
      <c r="D383" s="311"/>
      <c r="E383" s="311"/>
      <c r="F383" s="311"/>
      <c r="G383" s="311"/>
      <c r="H383" s="311"/>
      <c r="I383" s="311"/>
    </row>
    <row r="384">
      <c r="A384" s="311"/>
      <c r="B384" s="311"/>
      <c r="C384" s="311"/>
      <c r="D384" s="311"/>
      <c r="E384" s="311"/>
      <c r="F384" s="311"/>
      <c r="G384" s="311"/>
      <c r="H384" s="311"/>
      <c r="I384" s="311"/>
    </row>
    <row r="385">
      <c r="A385" s="311"/>
      <c r="B385" s="311"/>
      <c r="C385" s="311"/>
      <c r="D385" s="311"/>
      <c r="E385" s="311"/>
      <c r="F385" s="311"/>
      <c r="G385" s="311"/>
      <c r="H385" s="311"/>
      <c r="I385" s="311"/>
    </row>
    <row r="386">
      <c r="A386" s="311"/>
      <c r="B386" s="311"/>
      <c r="C386" s="311"/>
      <c r="D386" s="311"/>
      <c r="E386" s="311"/>
      <c r="F386" s="311"/>
      <c r="G386" s="311"/>
      <c r="H386" s="311"/>
      <c r="I386" s="311"/>
    </row>
    <row r="387">
      <c r="A387" s="311"/>
      <c r="B387" s="311"/>
      <c r="C387" s="311"/>
      <c r="D387" s="311"/>
      <c r="E387" s="311"/>
      <c r="F387" s="311"/>
      <c r="G387" s="311"/>
      <c r="H387" s="311"/>
      <c r="I387" s="311"/>
    </row>
    <row r="388">
      <c r="A388" s="311"/>
      <c r="B388" s="311"/>
      <c r="C388" s="311"/>
      <c r="D388" s="311"/>
      <c r="E388" s="311"/>
      <c r="F388" s="311"/>
      <c r="G388" s="311"/>
      <c r="H388" s="311"/>
      <c r="I388" s="311"/>
    </row>
    <row r="389">
      <c r="A389" s="311"/>
      <c r="B389" s="311"/>
      <c r="C389" s="311"/>
      <c r="D389" s="311"/>
      <c r="E389" s="311"/>
      <c r="F389" s="311"/>
      <c r="G389" s="311"/>
      <c r="H389" s="311"/>
      <c r="I389" s="311"/>
    </row>
    <row r="390">
      <c r="A390" s="311"/>
      <c r="B390" s="311"/>
      <c r="C390" s="311"/>
      <c r="D390" s="311"/>
      <c r="E390" s="311"/>
      <c r="F390" s="311"/>
      <c r="G390" s="311"/>
      <c r="H390" s="311"/>
      <c r="I390" s="311"/>
    </row>
    <row r="391">
      <c r="A391" s="311"/>
      <c r="B391" s="311"/>
      <c r="C391" s="311"/>
      <c r="D391" s="311"/>
      <c r="E391" s="311"/>
      <c r="F391" s="311"/>
      <c r="G391" s="311"/>
      <c r="H391" s="311"/>
      <c r="I391" s="311"/>
    </row>
    <row r="392">
      <c r="A392" s="311"/>
      <c r="B392" s="311"/>
      <c r="C392" s="311"/>
      <c r="D392" s="311"/>
      <c r="E392" s="311"/>
      <c r="F392" s="311"/>
      <c r="G392" s="311"/>
      <c r="H392" s="311"/>
      <c r="I392" s="311"/>
    </row>
    <row r="393">
      <c r="A393" s="311"/>
      <c r="B393" s="311"/>
      <c r="C393" s="311"/>
      <c r="D393" s="311"/>
      <c r="E393" s="311"/>
      <c r="F393" s="311"/>
      <c r="G393" s="311"/>
      <c r="H393" s="311"/>
      <c r="I393" s="311"/>
    </row>
    <row r="394">
      <c r="A394" s="311"/>
      <c r="B394" s="311"/>
      <c r="C394" s="311"/>
      <c r="D394" s="311"/>
      <c r="E394" s="311"/>
      <c r="F394" s="311"/>
      <c r="G394" s="311"/>
      <c r="H394" s="311"/>
      <c r="I394" s="311"/>
    </row>
    <row r="395">
      <c r="A395" s="311"/>
      <c r="B395" s="311"/>
      <c r="C395" s="311"/>
      <c r="D395" s="311"/>
      <c r="E395" s="311"/>
      <c r="F395" s="311"/>
      <c r="G395" s="311"/>
      <c r="H395" s="311"/>
      <c r="I395" s="311"/>
    </row>
    <row r="396">
      <c r="A396" s="311"/>
      <c r="B396" s="311"/>
      <c r="C396" s="311"/>
      <c r="D396" s="311"/>
      <c r="E396" s="311"/>
      <c r="F396" s="311"/>
      <c r="G396" s="311"/>
      <c r="H396" s="311"/>
      <c r="I396" s="311"/>
    </row>
    <row r="397">
      <c r="A397" s="311"/>
      <c r="B397" s="311"/>
      <c r="C397" s="311"/>
      <c r="D397" s="311"/>
      <c r="E397" s="311"/>
      <c r="F397" s="311"/>
      <c r="G397" s="311"/>
      <c r="H397" s="311"/>
      <c r="I397" s="311"/>
    </row>
    <row r="398">
      <c r="A398" s="311"/>
      <c r="B398" s="311"/>
      <c r="C398" s="311"/>
      <c r="D398" s="311"/>
      <c r="E398" s="311"/>
      <c r="F398" s="311"/>
      <c r="G398" s="311"/>
      <c r="H398" s="311"/>
      <c r="I398" s="311"/>
    </row>
    <row r="399">
      <c r="A399" s="311"/>
      <c r="B399" s="311"/>
      <c r="C399" s="311"/>
      <c r="D399" s="311"/>
      <c r="E399" s="311"/>
      <c r="F399" s="311"/>
      <c r="G399" s="311"/>
      <c r="H399" s="311"/>
      <c r="I399" s="311"/>
    </row>
    <row r="400">
      <c r="A400" s="311"/>
      <c r="B400" s="311"/>
      <c r="C400" s="311"/>
      <c r="D400" s="311"/>
      <c r="E400" s="311"/>
      <c r="F400" s="311"/>
      <c r="G400" s="311"/>
      <c r="H400" s="311"/>
      <c r="I400" s="311"/>
    </row>
    <row r="401">
      <c r="A401" s="311"/>
      <c r="B401" s="311"/>
      <c r="C401" s="311"/>
      <c r="D401" s="311"/>
      <c r="E401" s="311"/>
      <c r="F401" s="311"/>
      <c r="G401" s="311"/>
      <c r="H401" s="311"/>
      <c r="I401" s="311"/>
    </row>
    <row r="402">
      <c r="A402" s="311"/>
      <c r="B402" s="311"/>
      <c r="C402" s="311"/>
      <c r="D402" s="311"/>
      <c r="E402" s="311"/>
      <c r="F402" s="311"/>
      <c r="G402" s="311"/>
      <c r="H402" s="311"/>
      <c r="I402" s="311"/>
    </row>
    <row r="403">
      <c r="A403" s="311"/>
      <c r="B403" s="311"/>
      <c r="C403" s="311"/>
      <c r="D403" s="311"/>
      <c r="E403" s="311"/>
      <c r="F403" s="311"/>
      <c r="G403" s="311"/>
      <c r="H403" s="311"/>
      <c r="I403" s="311"/>
    </row>
    <row r="404">
      <c r="A404" s="311"/>
      <c r="B404" s="311"/>
      <c r="C404" s="311"/>
      <c r="D404" s="311"/>
      <c r="E404" s="311"/>
      <c r="F404" s="311"/>
      <c r="G404" s="311"/>
      <c r="H404" s="311"/>
      <c r="I404" s="311"/>
    </row>
    <row r="405">
      <c r="A405" s="311"/>
      <c r="B405" s="311"/>
      <c r="C405" s="311"/>
      <c r="D405" s="311"/>
      <c r="E405" s="311"/>
      <c r="F405" s="311"/>
      <c r="G405" s="311"/>
      <c r="H405" s="311"/>
      <c r="I405" s="311"/>
    </row>
    <row r="406">
      <c r="A406" s="311"/>
      <c r="B406" s="311"/>
      <c r="C406" s="311"/>
      <c r="D406" s="311"/>
      <c r="E406" s="311"/>
      <c r="F406" s="311"/>
      <c r="G406" s="311"/>
      <c r="H406" s="311"/>
      <c r="I406" s="311"/>
    </row>
    <row r="407">
      <c r="A407" s="311"/>
      <c r="B407" s="311"/>
      <c r="C407" s="311"/>
      <c r="D407" s="311"/>
      <c r="E407" s="311"/>
      <c r="F407" s="311"/>
      <c r="G407" s="311"/>
      <c r="H407" s="311"/>
      <c r="I407" s="311"/>
    </row>
    <row r="408">
      <c r="A408" s="311"/>
      <c r="B408" s="311"/>
      <c r="C408" s="311"/>
      <c r="D408" s="311"/>
      <c r="E408" s="311"/>
      <c r="F408" s="311"/>
      <c r="G408" s="311"/>
      <c r="H408" s="311"/>
      <c r="I408" s="311"/>
    </row>
    <row r="409">
      <c r="A409" s="311"/>
      <c r="B409" s="311"/>
      <c r="C409" s="311"/>
      <c r="D409" s="311"/>
      <c r="E409" s="311"/>
      <c r="F409" s="311"/>
      <c r="G409" s="311"/>
      <c r="H409" s="311"/>
      <c r="I409" s="311"/>
    </row>
    <row r="410">
      <c r="A410" s="311"/>
      <c r="B410" s="311"/>
      <c r="C410" s="311"/>
      <c r="D410" s="311"/>
      <c r="E410" s="311"/>
      <c r="F410" s="311"/>
      <c r="G410" s="311"/>
      <c r="H410" s="311"/>
      <c r="I410" s="311"/>
    </row>
    <row r="411">
      <c r="A411" s="311"/>
      <c r="B411" s="311"/>
      <c r="C411" s="311"/>
      <c r="D411" s="311"/>
      <c r="E411" s="311"/>
      <c r="F411" s="311"/>
      <c r="G411" s="311"/>
      <c r="H411" s="311"/>
      <c r="I411" s="311"/>
    </row>
    <row r="412">
      <c r="A412" s="311"/>
      <c r="B412" s="311"/>
      <c r="C412" s="311"/>
      <c r="D412" s="311"/>
      <c r="E412" s="311"/>
      <c r="F412" s="311"/>
      <c r="G412" s="311"/>
      <c r="H412" s="311"/>
      <c r="I412" s="311"/>
    </row>
    <row r="413">
      <c r="A413" s="311"/>
      <c r="B413" s="311"/>
      <c r="C413" s="311"/>
      <c r="D413" s="311"/>
      <c r="E413" s="311"/>
      <c r="F413" s="311"/>
      <c r="G413" s="311"/>
      <c r="H413" s="311"/>
      <c r="I413" s="311"/>
    </row>
    <row r="414">
      <c r="A414" s="311"/>
      <c r="B414" s="311"/>
      <c r="C414" s="311"/>
      <c r="D414" s="311"/>
      <c r="E414" s="311"/>
      <c r="F414" s="311"/>
      <c r="G414" s="311"/>
      <c r="H414" s="311"/>
      <c r="I414" s="311"/>
    </row>
    <row r="415">
      <c r="A415" s="311"/>
      <c r="B415" s="311"/>
      <c r="C415" s="311"/>
      <c r="D415" s="311"/>
      <c r="E415" s="311"/>
      <c r="F415" s="311"/>
      <c r="G415" s="311"/>
      <c r="H415" s="311"/>
      <c r="I415" s="311"/>
    </row>
    <row r="416">
      <c r="A416" s="311"/>
      <c r="B416" s="311"/>
      <c r="C416" s="311"/>
      <c r="D416" s="311"/>
      <c r="E416" s="311"/>
      <c r="F416" s="311"/>
      <c r="G416" s="311"/>
      <c r="H416" s="311"/>
      <c r="I416" s="311"/>
    </row>
    <row r="417">
      <c r="A417" s="311"/>
      <c r="B417" s="311"/>
      <c r="C417" s="311"/>
      <c r="D417" s="311"/>
      <c r="E417" s="311"/>
      <c r="F417" s="311"/>
      <c r="G417" s="311"/>
      <c r="H417" s="311"/>
      <c r="I417" s="311"/>
    </row>
    <row r="418">
      <c r="A418" s="311"/>
      <c r="B418" s="311"/>
      <c r="C418" s="311"/>
      <c r="D418" s="311"/>
      <c r="E418" s="311"/>
      <c r="F418" s="311"/>
      <c r="G418" s="311"/>
      <c r="H418" s="311"/>
      <c r="I418" s="311"/>
    </row>
    <row r="419">
      <c r="A419" s="311"/>
      <c r="B419" s="311"/>
      <c r="C419" s="311"/>
      <c r="D419" s="311"/>
      <c r="E419" s="311"/>
      <c r="F419" s="311"/>
      <c r="G419" s="311"/>
      <c r="H419" s="311"/>
      <c r="I419" s="311"/>
    </row>
    <row r="420">
      <c r="A420" s="311"/>
      <c r="B420" s="311"/>
      <c r="C420" s="311"/>
      <c r="D420" s="311"/>
      <c r="E420" s="311"/>
      <c r="F420" s="311"/>
      <c r="G420" s="311"/>
      <c r="H420" s="311"/>
      <c r="I420" s="311"/>
    </row>
    <row r="421">
      <c r="A421" s="311"/>
      <c r="B421" s="311"/>
      <c r="C421" s="311"/>
      <c r="D421" s="311"/>
      <c r="E421" s="311"/>
      <c r="F421" s="311"/>
      <c r="G421" s="311"/>
      <c r="H421" s="311"/>
      <c r="I421" s="311"/>
    </row>
    <row r="422">
      <c r="A422" s="311"/>
      <c r="B422" s="311"/>
      <c r="C422" s="311"/>
      <c r="D422" s="311"/>
      <c r="E422" s="311"/>
      <c r="F422" s="311"/>
      <c r="G422" s="311"/>
      <c r="H422" s="311"/>
      <c r="I422" s="311"/>
    </row>
    <row r="423">
      <c r="A423" s="311"/>
      <c r="B423" s="311"/>
      <c r="C423" s="311"/>
      <c r="D423" s="311"/>
      <c r="E423" s="311"/>
      <c r="F423" s="311"/>
      <c r="G423" s="311"/>
      <c r="H423" s="311"/>
      <c r="I423" s="311"/>
    </row>
    <row r="424">
      <c r="A424" s="311"/>
      <c r="B424" s="311"/>
      <c r="C424" s="311"/>
      <c r="D424" s="311"/>
      <c r="E424" s="311"/>
      <c r="F424" s="311"/>
      <c r="G424" s="311"/>
      <c r="H424" s="311"/>
      <c r="I424" s="311"/>
    </row>
    <row r="425">
      <c r="A425" s="311"/>
      <c r="B425" s="311"/>
      <c r="C425" s="311"/>
      <c r="D425" s="311"/>
      <c r="E425" s="311"/>
      <c r="F425" s="311"/>
      <c r="G425" s="311"/>
      <c r="H425" s="311"/>
      <c r="I425" s="311"/>
    </row>
    <row r="426">
      <c r="A426" s="311"/>
      <c r="B426" s="311"/>
      <c r="C426" s="311"/>
      <c r="D426" s="311"/>
      <c r="E426" s="311"/>
      <c r="F426" s="311"/>
      <c r="G426" s="311"/>
      <c r="H426" s="311"/>
      <c r="I426" s="311"/>
    </row>
    <row r="427">
      <c r="A427" s="311"/>
      <c r="B427" s="311"/>
      <c r="C427" s="311"/>
      <c r="D427" s="311"/>
      <c r="E427" s="311"/>
      <c r="F427" s="311"/>
      <c r="G427" s="311"/>
      <c r="H427" s="311"/>
      <c r="I427" s="311"/>
    </row>
    <row r="428">
      <c r="A428" s="311"/>
      <c r="B428" s="311"/>
      <c r="C428" s="311"/>
      <c r="D428" s="311"/>
      <c r="E428" s="311"/>
      <c r="F428" s="311"/>
      <c r="G428" s="311"/>
      <c r="H428" s="311"/>
      <c r="I428" s="311"/>
    </row>
    <row r="429">
      <c r="A429" s="311"/>
      <c r="B429" s="311"/>
      <c r="C429" s="311"/>
      <c r="D429" s="311"/>
      <c r="E429" s="311"/>
      <c r="F429" s="311"/>
      <c r="G429" s="311"/>
      <c r="H429" s="311"/>
      <c r="I429" s="311"/>
    </row>
    <row r="430">
      <c r="A430" s="311"/>
      <c r="B430" s="311"/>
      <c r="C430" s="311"/>
      <c r="D430" s="311"/>
      <c r="E430" s="311"/>
      <c r="F430" s="311"/>
      <c r="G430" s="311"/>
      <c r="H430" s="311"/>
      <c r="I430" s="311"/>
    </row>
    <row r="431">
      <c r="A431" s="311"/>
      <c r="B431" s="311"/>
      <c r="C431" s="311"/>
      <c r="D431" s="311"/>
      <c r="E431" s="311"/>
      <c r="F431" s="311"/>
      <c r="G431" s="311"/>
      <c r="H431" s="311"/>
      <c r="I431" s="311"/>
    </row>
    <row r="432">
      <c r="A432" s="311"/>
      <c r="B432" s="311"/>
      <c r="C432" s="311"/>
      <c r="D432" s="311"/>
      <c r="E432" s="311"/>
      <c r="F432" s="311"/>
      <c r="G432" s="311"/>
      <c r="H432" s="311"/>
      <c r="I432" s="311"/>
    </row>
    <row r="433">
      <c r="A433" s="311"/>
      <c r="B433" s="311"/>
      <c r="C433" s="311"/>
      <c r="D433" s="311"/>
      <c r="E433" s="311"/>
      <c r="F433" s="311"/>
      <c r="G433" s="311"/>
      <c r="H433" s="311"/>
      <c r="I433" s="311"/>
    </row>
    <row r="434">
      <c r="A434" s="311"/>
      <c r="B434" s="311"/>
      <c r="C434" s="311"/>
      <c r="D434" s="311"/>
      <c r="E434" s="311"/>
      <c r="F434" s="311"/>
      <c r="G434" s="311"/>
      <c r="H434" s="311"/>
      <c r="I434" s="311"/>
    </row>
    <row r="435">
      <c r="A435" s="311"/>
      <c r="B435" s="311"/>
      <c r="C435" s="311"/>
      <c r="D435" s="311"/>
      <c r="E435" s="311"/>
      <c r="F435" s="311"/>
      <c r="G435" s="311"/>
      <c r="H435" s="311"/>
      <c r="I435" s="311"/>
    </row>
    <row r="436">
      <c r="A436" s="311"/>
      <c r="B436" s="311"/>
      <c r="C436" s="311"/>
      <c r="D436" s="311"/>
      <c r="E436" s="311"/>
      <c r="F436" s="311"/>
      <c r="G436" s="311"/>
      <c r="H436" s="311"/>
      <c r="I436" s="311"/>
    </row>
    <row r="437">
      <c r="A437" s="311"/>
      <c r="B437" s="311"/>
      <c r="C437" s="311"/>
      <c r="D437" s="311"/>
      <c r="E437" s="311"/>
      <c r="F437" s="311"/>
      <c r="G437" s="311"/>
      <c r="H437" s="311"/>
      <c r="I437" s="311"/>
    </row>
    <row r="438">
      <c r="A438" s="311"/>
      <c r="B438" s="311"/>
      <c r="C438" s="311"/>
      <c r="D438" s="311"/>
      <c r="E438" s="311"/>
      <c r="F438" s="311"/>
      <c r="G438" s="311"/>
      <c r="H438" s="311"/>
      <c r="I438" s="311"/>
    </row>
    <row r="439">
      <c r="A439" s="311"/>
      <c r="B439" s="311"/>
      <c r="C439" s="311"/>
      <c r="D439" s="311"/>
      <c r="E439" s="311"/>
      <c r="F439" s="311"/>
      <c r="G439" s="311"/>
      <c r="H439" s="311"/>
      <c r="I439" s="311"/>
    </row>
    <row r="440">
      <c r="A440" s="311"/>
      <c r="B440" s="311"/>
      <c r="C440" s="311"/>
      <c r="D440" s="311"/>
      <c r="E440" s="311"/>
      <c r="F440" s="311"/>
      <c r="G440" s="311"/>
      <c r="H440" s="311"/>
      <c r="I440" s="311"/>
    </row>
    <row r="441">
      <c r="A441" s="311"/>
      <c r="B441" s="311"/>
      <c r="C441" s="311"/>
      <c r="D441" s="311"/>
      <c r="E441" s="311"/>
      <c r="F441" s="311"/>
      <c r="G441" s="311"/>
      <c r="H441" s="311"/>
      <c r="I441" s="311"/>
    </row>
    <row r="442">
      <c r="A442" s="311"/>
      <c r="B442" s="311"/>
      <c r="C442" s="311"/>
      <c r="D442" s="311"/>
      <c r="E442" s="311"/>
      <c r="F442" s="311"/>
      <c r="G442" s="311"/>
      <c r="H442" s="311"/>
      <c r="I442" s="311"/>
    </row>
    <row r="443">
      <c r="A443" s="311"/>
      <c r="B443" s="311"/>
      <c r="C443" s="311"/>
      <c r="D443" s="311"/>
      <c r="E443" s="311"/>
      <c r="F443" s="311"/>
      <c r="G443" s="311"/>
      <c r="H443" s="311"/>
      <c r="I443" s="311"/>
    </row>
    <row r="444">
      <c r="A444" s="311"/>
      <c r="B444" s="311"/>
      <c r="C444" s="311"/>
      <c r="D444" s="311"/>
      <c r="E444" s="311"/>
      <c r="F444" s="311"/>
      <c r="G444" s="311"/>
      <c r="H444" s="311"/>
      <c r="I444" s="311"/>
    </row>
    <row r="445">
      <c r="A445" s="311"/>
      <c r="B445" s="311"/>
      <c r="C445" s="311"/>
      <c r="D445" s="311"/>
      <c r="E445" s="311"/>
      <c r="F445" s="311"/>
      <c r="G445" s="311"/>
      <c r="H445" s="311"/>
      <c r="I445" s="311"/>
    </row>
    <row r="446">
      <c r="A446" s="311"/>
      <c r="B446" s="311"/>
      <c r="C446" s="311"/>
      <c r="D446" s="311"/>
      <c r="E446" s="311"/>
      <c r="F446" s="311"/>
      <c r="G446" s="311"/>
      <c r="H446" s="311"/>
      <c r="I446" s="311"/>
    </row>
    <row r="447">
      <c r="A447" s="311"/>
      <c r="B447" s="311"/>
      <c r="C447" s="311"/>
      <c r="D447" s="311"/>
      <c r="E447" s="311"/>
      <c r="F447" s="311"/>
      <c r="G447" s="311"/>
      <c r="H447" s="311"/>
      <c r="I447" s="311"/>
    </row>
    <row r="448">
      <c r="A448" s="311"/>
      <c r="B448" s="311"/>
      <c r="C448" s="311"/>
      <c r="D448" s="311"/>
      <c r="E448" s="311"/>
      <c r="F448" s="311"/>
      <c r="G448" s="311"/>
      <c r="H448" s="311"/>
      <c r="I448" s="311"/>
    </row>
    <row r="449">
      <c r="A449" s="311"/>
      <c r="B449" s="311"/>
      <c r="C449" s="311"/>
      <c r="D449" s="311"/>
      <c r="E449" s="311"/>
      <c r="F449" s="311"/>
      <c r="G449" s="311"/>
      <c r="H449" s="311"/>
      <c r="I449" s="311"/>
    </row>
    <row r="450">
      <c r="A450" s="311"/>
      <c r="B450" s="311"/>
      <c r="C450" s="311"/>
      <c r="D450" s="311"/>
      <c r="E450" s="311"/>
      <c r="F450" s="311"/>
      <c r="G450" s="311"/>
      <c r="H450" s="311"/>
      <c r="I450" s="311"/>
    </row>
    <row r="451">
      <c r="A451" s="311"/>
      <c r="B451" s="311"/>
      <c r="C451" s="311"/>
      <c r="D451" s="311"/>
      <c r="E451" s="311"/>
      <c r="F451" s="311"/>
      <c r="G451" s="311"/>
      <c r="H451" s="311"/>
      <c r="I451" s="311"/>
    </row>
    <row r="452">
      <c r="A452" s="311"/>
      <c r="B452" s="311"/>
      <c r="C452" s="311"/>
      <c r="D452" s="311"/>
      <c r="E452" s="311"/>
      <c r="F452" s="311"/>
      <c r="G452" s="311"/>
      <c r="H452" s="311"/>
      <c r="I452" s="311"/>
    </row>
    <row r="453">
      <c r="A453" s="311"/>
      <c r="B453" s="311"/>
      <c r="C453" s="311"/>
      <c r="D453" s="311"/>
      <c r="E453" s="311"/>
      <c r="F453" s="311"/>
      <c r="G453" s="311"/>
      <c r="H453" s="311"/>
      <c r="I453" s="311"/>
    </row>
    <row r="454">
      <c r="A454" s="311"/>
      <c r="B454" s="311"/>
      <c r="C454" s="311"/>
      <c r="D454" s="311"/>
      <c r="E454" s="311"/>
      <c r="F454" s="311"/>
      <c r="G454" s="311"/>
      <c r="H454" s="311"/>
      <c r="I454" s="311"/>
    </row>
    <row r="455">
      <c r="A455" s="311"/>
      <c r="B455" s="311"/>
      <c r="C455" s="311"/>
      <c r="D455" s="311"/>
      <c r="E455" s="311"/>
      <c r="F455" s="311"/>
      <c r="G455" s="311"/>
      <c r="H455" s="311"/>
      <c r="I455" s="311"/>
    </row>
    <row r="456">
      <c r="A456" s="311"/>
      <c r="B456" s="311"/>
      <c r="C456" s="311"/>
      <c r="D456" s="311"/>
      <c r="E456" s="311"/>
      <c r="F456" s="311"/>
      <c r="G456" s="311"/>
      <c r="H456" s="311"/>
      <c r="I456" s="311"/>
    </row>
    <row r="457">
      <c r="A457" s="311"/>
      <c r="B457" s="311"/>
      <c r="C457" s="311"/>
      <c r="D457" s="311"/>
      <c r="E457" s="311"/>
      <c r="F457" s="311"/>
      <c r="G457" s="311"/>
      <c r="H457" s="311"/>
      <c r="I457" s="311"/>
    </row>
    <row r="458">
      <c r="A458" s="311"/>
      <c r="B458" s="311"/>
      <c r="C458" s="311"/>
      <c r="D458" s="311"/>
      <c r="E458" s="311"/>
      <c r="F458" s="311"/>
      <c r="G458" s="311"/>
      <c r="H458" s="311"/>
      <c r="I458" s="311"/>
    </row>
    <row r="459">
      <c r="A459" s="311"/>
      <c r="B459" s="311"/>
      <c r="C459" s="311"/>
      <c r="D459" s="311"/>
      <c r="E459" s="311"/>
      <c r="F459" s="311"/>
      <c r="G459" s="311"/>
      <c r="H459" s="311"/>
      <c r="I459" s="311"/>
    </row>
    <row r="460">
      <c r="A460" s="311"/>
      <c r="B460" s="311"/>
      <c r="C460" s="311"/>
      <c r="D460" s="311"/>
      <c r="E460" s="311"/>
      <c r="F460" s="311"/>
      <c r="G460" s="311"/>
      <c r="H460" s="311"/>
      <c r="I460" s="311"/>
    </row>
    <row r="461">
      <c r="A461" s="311"/>
      <c r="B461" s="311"/>
      <c r="C461" s="311"/>
      <c r="D461" s="311"/>
      <c r="E461" s="311"/>
      <c r="F461" s="311"/>
      <c r="G461" s="311"/>
      <c r="H461" s="311"/>
      <c r="I461" s="311"/>
    </row>
    <row r="462">
      <c r="A462" s="311"/>
      <c r="B462" s="311"/>
      <c r="C462" s="311"/>
      <c r="D462" s="311"/>
      <c r="E462" s="311"/>
      <c r="F462" s="311"/>
      <c r="G462" s="311"/>
      <c r="H462" s="311"/>
      <c r="I462" s="311"/>
    </row>
    <row r="463">
      <c r="A463" s="311"/>
      <c r="B463" s="311"/>
      <c r="C463" s="311"/>
      <c r="D463" s="311"/>
      <c r="E463" s="311"/>
      <c r="F463" s="311"/>
      <c r="G463" s="311"/>
      <c r="H463" s="311"/>
      <c r="I463" s="311"/>
    </row>
    <row r="464">
      <c r="A464" s="311"/>
      <c r="B464" s="311"/>
      <c r="C464" s="311"/>
      <c r="D464" s="311"/>
      <c r="E464" s="311"/>
      <c r="F464" s="311"/>
      <c r="G464" s="311"/>
      <c r="H464" s="311"/>
      <c r="I464" s="311"/>
    </row>
    <row r="465">
      <c r="A465" s="311"/>
      <c r="B465" s="311"/>
      <c r="C465" s="311"/>
      <c r="D465" s="311"/>
      <c r="E465" s="311"/>
      <c r="F465" s="311"/>
      <c r="G465" s="311"/>
      <c r="H465" s="311"/>
      <c r="I465" s="311"/>
    </row>
    <row r="466">
      <c r="A466" s="311"/>
      <c r="B466" s="311"/>
      <c r="C466" s="311"/>
      <c r="D466" s="311"/>
      <c r="E466" s="311"/>
      <c r="F466" s="311"/>
      <c r="G466" s="311"/>
      <c r="H466" s="311"/>
      <c r="I466" s="311"/>
    </row>
    <row r="467">
      <c r="A467" s="311"/>
      <c r="B467" s="311"/>
      <c r="C467" s="311"/>
      <c r="D467" s="311"/>
      <c r="E467" s="311"/>
      <c r="F467" s="311"/>
      <c r="G467" s="311"/>
      <c r="H467" s="311"/>
      <c r="I467" s="311"/>
    </row>
    <row r="468">
      <c r="A468" s="311"/>
      <c r="B468" s="311"/>
      <c r="C468" s="311"/>
      <c r="D468" s="311"/>
      <c r="E468" s="311"/>
      <c r="F468" s="311"/>
      <c r="G468" s="311"/>
      <c r="H468" s="311"/>
      <c r="I468" s="311"/>
    </row>
    <row r="469">
      <c r="A469" s="311"/>
      <c r="B469" s="311"/>
      <c r="C469" s="311"/>
      <c r="D469" s="311"/>
      <c r="E469" s="311"/>
      <c r="F469" s="311"/>
      <c r="G469" s="311"/>
      <c r="H469" s="311"/>
      <c r="I469" s="311"/>
    </row>
    <row r="470">
      <c r="A470" s="311"/>
      <c r="B470" s="311"/>
      <c r="C470" s="311"/>
      <c r="D470" s="311"/>
      <c r="E470" s="311"/>
      <c r="F470" s="311"/>
      <c r="G470" s="311"/>
      <c r="H470" s="311"/>
      <c r="I470" s="311"/>
    </row>
    <row r="471">
      <c r="A471" s="311"/>
      <c r="B471" s="311"/>
      <c r="C471" s="311"/>
      <c r="D471" s="311"/>
      <c r="E471" s="311"/>
      <c r="F471" s="311"/>
      <c r="G471" s="311"/>
      <c r="H471" s="311"/>
      <c r="I471" s="311"/>
    </row>
    <row r="472">
      <c r="A472" s="311"/>
      <c r="B472" s="311"/>
      <c r="C472" s="311"/>
      <c r="D472" s="311"/>
      <c r="E472" s="311"/>
      <c r="F472" s="311"/>
      <c r="G472" s="311"/>
      <c r="H472" s="311"/>
      <c r="I472" s="311"/>
    </row>
    <row r="473">
      <c r="A473" s="311"/>
      <c r="B473" s="311"/>
      <c r="C473" s="311"/>
      <c r="D473" s="311"/>
      <c r="E473" s="311"/>
      <c r="F473" s="311"/>
      <c r="G473" s="311"/>
      <c r="H473" s="311"/>
      <c r="I473" s="311"/>
    </row>
    <row r="474">
      <c r="A474" s="311"/>
      <c r="B474" s="311"/>
      <c r="C474" s="311"/>
      <c r="D474" s="311"/>
      <c r="E474" s="311"/>
      <c r="F474" s="311"/>
      <c r="G474" s="311"/>
      <c r="H474" s="311"/>
      <c r="I474" s="311"/>
    </row>
    <row r="475">
      <c r="A475" s="311"/>
      <c r="B475" s="311"/>
      <c r="C475" s="311"/>
      <c r="D475" s="311"/>
      <c r="E475" s="311"/>
      <c r="F475" s="311"/>
      <c r="G475" s="311"/>
      <c r="H475" s="311"/>
      <c r="I475" s="311"/>
    </row>
    <row r="476">
      <c r="A476" s="311"/>
      <c r="B476" s="311"/>
      <c r="C476" s="311"/>
      <c r="D476" s="311"/>
      <c r="E476" s="311"/>
      <c r="F476" s="311"/>
      <c r="G476" s="311"/>
      <c r="H476" s="311"/>
      <c r="I476" s="311"/>
    </row>
    <row r="477">
      <c r="A477" s="311"/>
      <c r="B477" s="311"/>
      <c r="C477" s="311"/>
      <c r="D477" s="311"/>
      <c r="E477" s="311"/>
      <c r="F477" s="311"/>
      <c r="G477" s="311"/>
      <c r="H477" s="311"/>
      <c r="I477" s="311"/>
    </row>
    <row r="478">
      <c r="A478" s="311"/>
      <c r="B478" s="311"/>
      <c r="C478" s="311"/>
      <c r="D478" s="311"/>
      <c r="E478" s="311"/>
      <c r="F478" s="311"/>
      <c r="G478" s="311"/>
      <c r="H478" s="311"/>
      <c r="I478" s="311"/>
    </row>
    <row r="479">
      <c r="A479" s="311"/>
      <c r="B479" s="311"/>
      <c r="C479" s="311"/>
      <c r="D479" s="311"/>
      <c r="E479" s="311"/>
      <c r="F479" s="311"/>
      <c r="G479" s="311"/>
      <c r="H479" s="311"/>
      <c r="I479" s="311"/>
    </row>
    <row r="480">
      <c r="A480" s="311"/>
      <c r="B480" s="311"/>
      <c r="C480" s="311"/>
      <c r="D480" s="311"/>
      <c r="E480" s="311"/>
      <c r="F480" s="311"/>
      <c r="G480" s="311"/>
      <c r="H480" s="311"/>
      <c r="I480" s="311"/>
    </row>
    <row r="481">
      <c r="A481" s="311"/>
      <c r="B481" s="311"/>
      <c r="C481" s="311"/>
      <c r="D481" s="311"/>
      <c r="E481" s="311"/>
      <c r="F481" s="311"/>
      <c r="G481" s="311"/>
      <c r="H481" s="311"/>
      <c r="I481" s="311"/>
    </row>
    <row r="482">
      <c r="A482" s="311"/>
      <c r="B482" s="311"/>
      <c r="C482" s="311"/>
      <c r="D482" s="311"/>
      <c r="E482" s="311"/>
      <c r="F482" s="311"/>
      <c r="G482" s="311"/>
      <c r="H482" s="311"/>
      <c r="I482" s="311"/>
    </row>
    <row r="483">
      <c r="A483" s="311"/>
      <c r="B483" s="311"/>
      <c r="C483" s="311"/>
      <c r="D483" s="311"/>
      <c r="E483" s="311"/>
      <c r="F483" s="311"/>
      <c r="G483" s="311"/>
      <c r="H483" s="311"/>
      <c r="I483" s="311"/>
    </row>
    <row r="484">
      <c r="A484" s="311"/>
      <c r="B484" s="311"/>
      <c r="C484" s="311"/>
      <c r="D484" s="311"/>
      <c r="E484" s="311"/>
      <c r="F484" s="311"/>
      <c r="G484" s="311"/>
      <c r="H484" s="311"/>
      <c r="I484" s="311"/>
    </row>
    <row r="485">
      <c r="A485" s="311"/>
      <c r="B485" s="311"/>
      <c r="C485" s="311"/>
      <c r="D485" s="311"/>
      <c r="E485" s="311"/>
      <c r="F485" s="311"/>
      <c r="G485" s="311"/>
      <c r="H485" s="311"/>
      <c r="I485" s="311"/>
    </row>
    <row r="486">
      <c r="A486" s="311"/>
      <c r="B486" s="311"/>
      <c r="C486" s="311"/>
      <c r="D486" s="311"/>
      <c r="E486" s="311"/>
      <c r="F486" s="311"/>
      <c r="G486" s="311"/>
      <c r="H486" s="311"/>
      <c r="I486" s="311"/>
    </row>
    <row r="487">
      <c r="A487" s="311"/>
      <c r="B487" s="311"/>
      <c r="C487" s="311"/>
      <c r="D487" s="311"/>
      <c r="E487" s="311"/>
      <c r="F487" s="311"/>
      <c r="G487" s="311"/>
      <c r="H487" s="311"/>
      <c r="I487" s="311"/>
    </row>
    <row r="488">
      <c r="A488" s="311"/>
      <c r="B488" s="311"/>
      <c r="C488" s="311"/>
      <c r="D488" s="311"/>
      <c r="E488" s="311"/>
      <c r="F488" s="311"/>
      <c r="G488" s="311"/>
      <c r="H488" s="311"/>
      <c r="I488" s="311"/>
    </row>
    <row r="489">
      <c r="A489" s="311"/>
      <c r="B489" s="311"/>
      <c r="C489" s="311"/>
      <c r="D489" s="311"/>
      <c r="E489" s="311"/>
      <c r="F489" s="311"/>
      <c r="G489" s="311"/>
      <c r="H489" s="311"/>
      <c r="I489" s="311"/>
    </row>
    <row r="490">
      <c r="A490" s="311"/>
      <c r="B490" s="311"/>
      <c r="C490" s="311"/>
      <c r="D490" s="311"/>
      <c r="E490" s="311"/>
      <c r="F490" s="311"/>
      <c r="G490" s="311"/>
      <c r="H490" s="311"/>
      <c r="I490" s="311"/>
    </row>
    <row r="491">
      <c r="A491" s="311"/>
      <c r="B491" s="311"/>
      <c r="C491" s="311"/>
      <c r="D491" s="311"/>
      <c r="E491" s="311"/>
      <c r="F491" s="311"/>
      <c r="G491" s="311"/>
      <c r="H491" s="311"/>
      <c r="I491" s="311"/>
    </row>
    <row r="492">
      <c r="A492" s="311"/>
      <c r="B492" s="311"/>
      <c r="C492" s="311"/>
      <c r="D492" s="311"/>
      <c r="E492" s="311"/>
      <c r="F492" s="311"/>
      <c r="G492" s="311"/>
      <c r="H492" s="311"/>
      <c r="I492" s="311"/>
    </row>
    <row r="493">
      <c r="A493" s="311"/>
      <c r="B493" s="311"/>
      <c r="C493" s="311"/>
      <c r="D493" s="311"/>
      <c r="E493" s="311"/>
      <c r="F493" s="311"/>
      <c r="G493" s="311"/>
      <c r="H493" s="311"/>
      <c r="I493" s="311"/>
    </row>
    <row r="494">
      <c r="A494" s="311"/>
      <c r="B494" s="311"/>
      <c r="C494" s="311"/>
      <c r="D494" s="311"/>
      <c r="E494" s="311"/>
      <c r="F494" s="311"/>
      <c r="G494" s="311"/>
      <c r="H494" s="311"/>
      <c r="I494" s="311"/>
    </row>
    <row r="495">
      <c r="A495" s="311"/>
      <c r="B495" s="311"/>
      <c r="C495" s="311"/>
      <c r="D495" s="311"/>
      <c r="E495" s="311"/>
      <c r="F495" s="311"/>
      <c r="G495" s="311"/>
      <c r="H495" s="311"/>
      <c r="I495" s="311"/>
    </row>
    <row r="496">
      <c r="A496" s="311"/>
      <c r="B496" s="311"/>
      <c r="C496" s="311"/>
      <c r="D496" s="311"/>
      <c r="E496" s="311"/>
      <c r="F496" s="311"/>
      <c r="G496" s="311"/>
      <c r="H496" s="311"/>
      <c r="I496" s="311"/>
    </row>
    <row r="497">
      <c r="A497" s="311"/>
      <c r="B497" s="311"/>
      <c r="C497" s="311"/>
      <c r="D497" s="311"/>
      <c r="E497" s="311"/>
      <c r="F497" s="311"/>
      <c r="G497" s="311"/>
      <c r="H497" s="311"/>
      <c r="I497" s="311"/>
    </row>
    <row r="498">
      <c r="A498" s="311"/>
      <c r="B498" s="311"/>
      <c r="C498" s="311"/>
      <c r="D498" s="311"/>
      <c r="E498" s="311"/>
      <c r="F498" s="311"/>
      <c r="G498" s="311"/>
      <c r="H498" s="311"/>
      <c r="I498" s="311"/>
    </row>
    <row r="499">
      <c r="A499" s="311"/>
      <c r="B499" s="311"/>
      <c r="C499" s="311"/>
      <c r="D499" s="311"/>
      <c r="E499" s="311"/>
      <c r="F499" s="311"/>
      <c r="G499" s="311"/>
      <c r="H499" s="311"/>
      <c r="I499" s="311"/>
    </row>
    <row r="500">
      <c r="A500" s="311"/>
      <c r="B500" s="311"/>
      <c r="C500" s="311"/>
      <c r="D500" s="311"/>
      <c r="E500" s="311"/>
      <c r="F500" s="311"/>
      <c r="G500" s="311"/>
      <c r="H500" s="311"/>
      <c r="I500" s="311"/>
    </row>
    <row r="501">
      <c r="A501" s="311"/>
      <c r="B501" s="311"/>
      <c r="C501" s="311"/>
      <c r="D501" s="311"/>
      <c r="E501" s="311"/>
      <c r="F501" s="311"/>
      <c r="G501" s="311"/>
      <c r="H501" s="311"/>
      <c r="I501" s="311"/>
    </row>
    <row r="502">
      <c r="A502" s="311"/>
      <c r="B502" s="311"/>
      <c r="C502" s="311"/>
      <c r="D502" s="311"/>
      <c r="E502" s="311"/>
      <c r="F502" s="311"/>
      <c r="G502" s="311"/>
      <c r="H502" s="311"/>
      <c r="I502" s="311"/>
    </row>
    <row r="503">
      <c r="A503" s="311"/>
      <c r="B503" s="311"/>
      <c r="C503" s="311"/>
      <c r="D503" s="311"/>
      <c r="E503" s="311"/>
      <c r="F503" s="311"/>
      <c r="G503" s="311"/>
      <c r="H503" s="311"/>
      <c r="I503" s="311"/>
    </row>
    <row r="504">
      <c r="A504" s="311"/>
      <c r="B504" s="311"/>
      <c r="C504" s="311"/>
      <c r="D504" s="311"/>
      <c r="E504" s="311"/>
      <c r="F504" s="311"/>
      <c r="G504" s="311"/>
      <c r="H504" s="311"/>
      <c r="I504" s="311"/>
    </row>
    <row r="505">
      <c r="A505" s="311"/>
      <c r="B505" s="311"/>
      <c r="C505" s="311"/>
      <c r="D505" s="311"/>
      <c r="E505" s="311"/>
      <c r="F505" s="311"/>
      <c r="G505" s="311"/>
      <c r="H505" s="311"/>
      <c r="I505" s="311"/>
    </row>
    <row r="506">
      <c r="A506" s="311"/>
      <c r="B506" s="311"/>
      <c r="C506" s="311"/>
      <c r="D506" s="311"/>
      <c r="E506" s="311"/>
      <c r="F506" s="311"/>
      <c r="G506" s="311"/>
      <c r="H506" s="311"/>
      <c r="I506" s="311"/>
    </row>
    <row r="507">
      <c r="A507" s="311"/>
      <c r="B507" s="311"/>
      <c r="C507" s="311"/>
      <c r="D507" s="311"/>
      <c r="E507" s="311"/>
      <c r="F507" s="311"/>
      <c r="G507" s="311"/>
      <c r="H507" s="311"/>
      <c r="I507" s="311"/>
    </row>
    <row r="508">
      <c r="A508" s="311"/>
      <c r="B508" s="311"/>
      <c r="C508" s="311"/>
      <c r="D508" s="311"/>
      <c r="E508" s="311"/>
      <c r="F508" s="311"/>
      <c r="G508" s="311"/>
      <c r="H508" s="311"/>
      <c r="I508" s="311"/>
    </row>
    <row r="509">
      <c r="A509" s="311"/>
      <c r="B509" s="311"/>
      <c r="C509" s="311"/>
      <c r="D509" s="311"/>
      <c r="E509" s="311"/>
      <c r="F509" s="311"/>
      <c r="G509" s="311"/>
      <c r="H509" s="311"/>
      <c r="I509" s="311"/>
    </row>
    <row r="510">
      <c r="A510" s="311"/>
      <c r="B510" s="311"/>
      <c r="C510" s="311"/>
      <c r="D510" s="311"/>
      <c r="E510" s="311"/>
      <c r="F510" s="311"/>
      <c r="G510" s="311"/>
      <c r="H510" s="311"/>
      <c r="I510" s="311"/>
    </row>
    <row r="511">
      <c r="A511" s="311"/>
      <c r="B511" s="311"/>
      <c r="C511" s="311"/>
      <c r="D511" s="311"/>
      <c r="E511" s="311"/>
      <c r="F511" s="311"/>
      <c r="G511" s="311"/>
      <c r="H511" s="311"/>
      <c r="I511" s="311"/>
    </row>
    <row r="512">
      <c r="A512" s="311"/>
      <c r="B512" s="311"/>
      <c r="C512" s="311"/>
      <c r="D512" s="311"/>
      <c r="E512" s="311"/>
      <c r="F512" s="311"/>
      <c r="G512" s="311"/>
      <c r="H512" s="311"/>
      <c r="I512" s="311"/>
    </row>
    <row r="513">
      <c r="A513" s="311"/>
      <c r="B513" s="311"/>
      <c r="C513" s="311"/>
      <c r="D513" s="311"/>
      <c r="E513" s="311"/>
      <c r="F513" s="311"/>
      <c r="G513" s="311"/>
      <c r="H513" s="311"/>
      <c r="I513" s="311"/>
    </row>
    <row r="514">
      <c r="A514" s="311"/>
      <c r="B514" s="311"/>
      <c r="C514" s="311"/>
      <c r="D514" s="311"/>
      <c r="E514" s="311"/>
      <c r="F514" s="311"/>
      <c r="G514" s="311"/>
      <c r="H514" s="311"/>
      <c r="I514" s="311"/>
    </row>
    <row r="515">
      <c r="A515" s="311"/>
      <c r="B515" s="311"/>
      <c r="C515" s="311"/>
      <c r="D515" s="311"/>
      <c r="E515" s="311"/>
      <c r="F515" s="311"/>
      <c r="G515" s="311"/>
      <c r="H515" s="311"/>
      <c r="I515" s="311"/>
    </row>
    <row r="516">
      <c r="A516" s="311"/>
      <c r="B516" s="311"/>
      <c r="C516" s="311"/>
      <c r="D516" s="311"/>
      <c r="E516" s="311"/>
      <c r="F516" s="311"/>
      <c r="G516" s="311"/>
      <c r="H516" s="311"/>
      <c r="I516" s="311"/>
    </row>
    <row r="517">
      <c r="A517" s="311"/>
      <c r="B517" s="311"/>
      <c r="C517" s="311"/>
      <c r="D517" s="311"/>
      <c r="E517" s="311"/>
      <c r="F517" s="311"/>
      <c r="G517" s="311"/>
      <c r="H517" s="311"/>
      <c r="I517" s="311"/>
    </row>
    <row r="518">
      <c r="A518" s="311"/>
      <c r="B518" s="311"/>
      <c r="C518" s="311"/>
      <c r="D518" s="311"/>
      <c r="E518" s="311"/>
      <c r="F518" s="311"/>
      <c r="G518" s="311"/>
      <c r="H518" s="311"/>
      <c r="I518" s="311"/>
    </row>
    <row r="519">
      <c r="A519" s="311"/>
      <c r="B519" s="311"/>
      <c r="C519" s="311"/>
      <c r="D519" s="311"/>
      <c r="E519" s="311"/>
      <c r="F519" s="311"/>
      <c r="G519" s="311"/>
      <c r="H519" s="311"/>
      <c r="I519" s="311"/>
    </row>
    <row r="520">
      <c r="A520" s="311"/>
      <c r="B520" s="311"/>
      <c r="C520" s="311"/>
      <c r="D520" s="311"/>
      <c r="E520" s="311"/>
      <c r="F520" s="311"/>
      <c r="G520" s="311"/>
      <c r="H520" s="311"/>
      <c r="I520" s="311"/>
    </row>
    <row r="521">
      <c r="A521" s="311"/>
      <c r="B521" s="311"/>
      <c r="C521" s="311"/>
      <c r="D521" s="311"/>
      <c r="E521" s="311"/>
      <c r="F521" s="311"/>
      <c r="G521" s="311"/>
      <c r="H521" s="311"/>
      <c r="I521" s="311"/>
    </row>
    <row r="522">
      <c r="A522" s="311"/>
      <c r="B522" s="311"/>
      <c r="C522" s="311"/>
      <c r="D522" s="311"/>
      <c r="E522" s="311"/>
      <c r="F522" s="311"/>
      <c r="G522" s="311"/>
      <c r="H522" s="311"/>
      <c r="I522" s="311"/>
    </row>
    <row r="523">
      <c r="A523" s="311"/>
      <c r="B523" s="311"/>
      <c r="C523" s="311"/>
      <c r="D523" s="311"/>
      <c r="E523" s="311"/>
      <c r="F523" s="311"/>
      <c r="G523" s="311"/>
      <c r="H523" s="311"/>
      <c r="I523" s="311"/>
    </row>
    <row r="524">
      <c r="A524" s="311"/>
      <c r="B524" s="311"/>
      <c r="C524" s="311"/>
      <c r="D524" s="311"/>
      <c r="E524" s="311"/>
      <c r="F524" s="311"/>
      <c r="G524" s="311"/>
      <c r="H524" s="311"/>
      <c r="I524" s="311"/>
    </row>
    <row r="525">
      <c r="A525" s="311"/>
      <c r="B525" s="311"/>
      <c r="C525" s="311"/>
      <c r="D525" s="311"/>
      <c r="E525" s="311"/>
      <c r="F525" s="311"/>
      <c r="G525" s="311"/>
      <c r="H525" s="311"/>
      <c r="I525" s="311"/>
    </row>
    <row r="526">
      <c r="A526" s="311"/>
      <c r="B526" s="311"/>
      <c r="C526" s="311"/>
      <c r="D526" s="311"/>
      <c r="E526" s="311"/>
      <c r="F526" s="311"/>
      <c r="G526" s="311"/>
      <c r="H526" s="311"/>
      <c r="I526" s="311"/>
    </row>
    <row r="527">
      <c r="A527" s="311"/>
      <c r="B527" s="311"/>
      <c r="C527" s="311"/>
      <c r="D527" s="311"/>
      <c r="E527" s="311"/>
      <c r="F527" s="311"/>
      <c r="G527" s="311"/>
      <c r="H527" s="311"/>
      <c r="I527" s="311"/>
    </row>
    <row r="528">
      <c r="A528" s="311"/>
      <c r="B528" s="311"/>
      <c r="C528" s="311"/>
      <c r="D528" s="311"/>
      <c r="E528" s="311"/>
      <c r="F528" s="311"/>
      <c r="G528" s="311"/>
      <c r="H528" s="311"/>
      <c r="I528" s="311"/>
    </row>
    <row r="529">
      <c r="A529" s="311"/>
      <c r="B529" s="311"/>
      <c r="C529" s="311"/>
      <c r="D529" s="311"/>
      <c r="E529" s="311"/>
      <c r="F529" s="311"/>
      <c r="G529" s="311"/>
      <c r="H529" s="311"/>
      <c r="I529" s="311"/>
    </row>
    <row r="530">
      <c r="A530" s="311"/>
      <c r="B530" s="311"/>
      <c r="C530" s="311"/>
      <c r="D530" s="311"/>
      <c r="E530" s="311"/>
      <c r="F530" s="311"/>
      <c r="G530" s="311"/>
      <c r="H530" s="311"/>
      <c r="I530" s="311"/>
    </row>
    <row r="531">
      <c r="A531" s="311"/>
      <c r="B531" s="311"/>
      <c r="C531" s="311"/>
      <c r="D531" s="311"/>
      <c r="E531" s="311"/>
      <c r="F531" s="311"/>
      <c r="G531" s="311"/>
      <c r="H531" s="311"/>
      <c r="I531" s="311"/>
    </row>
    <row r="532">
      <c r="A532" s="311"/>
      <c r="B532" s="311"/>
      <c r="C532" s="311"/>
      <c r="D532" s="311"/>
      <c r="E532" s="311"/>
      <c r="F532" s="311"/>
      <c r="G532" s="311"/>
      <c r="H532" s="311"/>
      <c r="I532" s="311"/>
    </row>
    <row r="533">
      <c r="A533" s="311"/>
      <c r="B533" s="311"/>
      <c r="C533" s="311"/>
      <c r="D533" s="311"/>
      <c r="E533" s="311"/>
      <c r="F533" s="311"/>
      <c r="G533" s="311"/>
      <c r="H533" s="311"/>
      <c r="I533" s="311"/>
    </row>
    <row r="534">
      <c r="A534" s="311"/>
      <c r="B534" s="311"/>
      <c r="C534" s="311"/>
      <c r="D534" s="311"/>
      <c r="E534" s="311"/>
      <c r="F534" s="311"/>
      <c r="G534" s="311"/>
      <c r="H534" s="311"/>
      <c r="I534" s="311"/>
    </row>
    <row r="535">
      <c r="A535" s="311"/>
      <c r="B535" s="311"/>
      <c r="C535" s="311"/>
      <c r="D535" s="311"/>
      <c r="E535" s="311"/>
      <c r="F535" s="311"/>
      <c r="G535" s="311"/>
      <c r="H535" s="311"/>
      <c r="I535" s="311"/>
    </row>
    <row r="536">
      <c r="A536" s="311"/>
      <c r="B536" s="311"/>
      <c r="C536" s="311"/>
      <c r="D536" s="311"/>
      <c r="E536" s="311"/>
      <c r="F536" s="311"/>
      <c r="G536" s="311"/>
      <c r="H536" s="311"/>
      <c r="I536" s="311"/>
    </row>
    <row r="537">
      <c r="A537" s="311"/>
      <c r="B537" s="311"/>
      <c r="C537" s="311"/>
      <c r="D537" s="311"/>
      <c r="E537" s="311"/>
      <c r="F537" s="311"/>
      <c r="G537" s="311"/>
      <c r="H537" s="311"/>
      <c r="I537" s="311"/>
    </row>
    <row r="538">
      <c r="A538" s="311"/>
      <c r="B538" s="311"/>
      <c r="C538" s="311"/>
      <c r="D538" s="311"/>
      <c r="E538" s="311"/>
      <c r="F538" s="311"/>
      <c r="G538" s="311"/>
      <c r="H538" s="311"/>
      <c r="I538" s="311"/>
    </row>
    <row r="539">
      <c r="A539" s="311"/>
      <c r="B539" s="311"/>
      <c r="C539" s="311"/>
      <c r="D539" s="311"/>
      <c r="E539" s="311"/>
      <c r="F539" s="311"/>
      <c r="G539" s="311"/>
      <c r="H539" s="311"/>
      <c r="I539" s="311"/>
    </row>
    <row r="540">
      <c r="A540" s="311"/>
      <c r="B540" s="311"/>
      <c r="C540" s="311"/>
      <c r="D540" s="311"/>
      <c r="E540" s="311"/>
      <c r="F540" s="311"/>
      <c r="G540" s="311"/>
      <c r="H540" s="311"/>
      <c r="I540" s="311"/>
    </row>
    <row r="541">
      <c r="A541" s="311"/>
      <c r="B541" s="311"/>
      <c r="C541" s="311"/>
      <c r="D541" s="311"/>
      <c r="E541" s="311"/>
      <c r="F541" s="311"/>
      <c r="G541" s="311"/>
      <c r="H541" s="311"/>
      <c r="I541" s="311"/>
    </row>
    <row r="542">
      <c r="A542" s="311"/>
      <c r="B542" s="311"/>
      <c r="C542" s="311"/>
      <c r="D542" s="311"/>
      <c r="E542" s="311"/>
      <c r="F542" s="311"/>
      <c r="G542" s="311"/>
      <c r="H542" s="311"/>
      <c r="I542" s="311"/>
    </row>
    <row r="543">
      <c r="A543" s="311"/>
      <c r="B543" s="311"/>
      <c r="C543" s="311"/>
      <c r="D543" s="311"/>
      <c r="E543" s="311"/>
      <c r="F543" s="311"/>
      <c r="G543" s="311"/>
      <c r="H543" s="311"/>
      <c r="I543" s="311"/>
    </row>
    <row r="544">
      <c r="A544" s="311"/>
      <c r="B544" s="311"/>
      <c r="C544" s="311"/>
      <c r="D544" s="311"/>
      <c r="E544" s="311"/>
      <c r="F544" s="311"/>
      <c r="G544" s="311"/>
      <c r="H544" s="311"/>
      <c r="I544" s="311"/>
    </row>
    <row r="545">
      <c r="A545" s="311"/>
      <c r="B545" s="311"/>
      <c r="C545" s="311"/>
      <c r="D545" s="311"/>
      <c r="E545" s="311"/>
      <c r="F545" s="311"/>
      <c r="G545" s="311"/>
      <c r="H545" s="311"/>
      <c r="I545" s="311"/>
    </row>
    <row r="546">
      <c r="A546" s="311"/>
      <c r="B546" s="311"/>
      <c r="C546" s="311"/>
      <c r="D546" s="311"/>
      <c r="E546" s="311"/>
      <c r="F546" s="311"/>
      <c r="G546" s="311"/>
      <c r="H546" s="311"/>
      <c r="I546" s="311"/>
    </row>
    <row r="547">
      <c r="A547" s="311"/>
      <c r="B547" s="311"/>
      <c r="C547" s="311"/>
      <c r="D547" s="311"/>
      <c r="E547" s="311"/>
      <c r="F547" s="311"/>
      <c r="G547" s="311"/>
      <c r="H547" s="311"/>
      <c r="I547" s="311"/>
    </row>
    <row r="548">
      <c r="A548" s="311"/>
      <c r="B548" s="311"/>
      <c r="C548" s="311"/>
      <c r="D548" s="311"/>
      <c r="E548" s="311"/>
      <c r="F548" s="311"/>
      <c r="G548" s="311"/>
      <c r="H548" s="311"/>
      <c r="I548" s="311"/>
    </row>
    <row r="549">
      <c r="A549" s="311"/>
      <c r="B549" s="311"/>
      <c r="C549" s="311"/>
      <c r="D549" s="311"/>
      <c r="E549" s="311"/>
      <c r="F549" s="311"/>
      <c r="G549" s="311"/>
      <c r="H549" s="311"/>
      <c r="I549" s="311"/>
    </row>
    <row r="550">
      <c r="A550" s="311"/>
      <c r="B550" s="311"/>
      <c r="C550" s="311"/>
      <c r="D550" s="311"/>
      <c r="E550" s="311"/>
      <c r="F550" s="311"/>
      <c r="G550" s="311"/>
      <c r="H550" s="311"/>
      <c r="I550" s="311"/>
    </row>
    <row r="551">
      <c r="A551" s="311"/>
      <c r="B551" s="311"/>
      <c r="C551" s="311"/>
      <c r="D551" s="311"/>
      <c r="E551" s="311"/>
      <c r="F551" s="311"/>
      <c r="G551" s="311"/>
      <c r="H551" s="311"/>
      <c r="I551" s="311"/>
    </row>
    <row r="552">
      <c r="A552" s="311"/>
      <c r="B552" s="311"/>
      <c r="C552" s="311"/>
      <c r="D552" s="311"/>
      <c r="E552" s="311"/>
      <c r="F552" s="311"/>
      <c r="G552" s="311"/>
      <c r="H552" s="311"/>
      <c r="I552" s="311"/>
    </row>
    <row r="553">
      <c r="A553" s="311"/>
      <c r="B553" s="311"/>
      <c r="C553" s="311"/>
      <c r="D553" s="311"/>
      <c r="E553" s="311"/>
      <c r="F553" s="311"/>
      <c r="G553" s="311"/>
      <c r="H553" s="311"/>
      <c r="I553" s="311"/>
    </row>
    <row r="554">
      <c r="A554" s="311"/>
      <c r="B554" s="311"/>
      <c r="C554" s="311"/>
      <c r="D554" s="311"/>
      <c r="E554" s="311"/>
      <c r="F554" s="311"/>
      <c r="G554" s="311"/>
      <c r="H554" s="311"/>
      <c r="I554" s="311"/>
    </row>
    <row r="555">
      <c r="A555" s="311"/>
      <c r="B555" s="311"/>
      <c r="C555" s="311"/>
      <c r="D555" s="311"/>
      <c r="E555" s="311"/>
      <c r="F555" s="311"/>
      <c r="G555" s="311"/>
      <c r="H555" s="311"/>
      <c r="I555" s="311"/>
    </row>
    <row r="556">
      <c r="A556" s="311"/>
      <c r="B556" s="311"/>
      <c r="C556" s="311"/>
      <c r="D556" s="311"/>
      <c r="E556" s="311"/>
      <c r="F556" s="311"/>
      <c r="G556" s="311"/>
      <c r="H556" s="311"/>
      <c r="I556" s="311"/>
    </row>
    <row r="557">
      <c r="A557" s="311"/>
      <c r="B557" s="311"/>
      <c r="C557" s="311"/>
      <c r="D557" s="311"/>
      <c r="E557" s="311"/>
      <c r="F557" s="311"/>
      <c r="G557" s="311"/>
      <c r="H557" s="311"/>
      <c r="I557" s="311"/>
    </row>
    <row r="558">
      <c r="A558" s="311"/>
      <c r="B558" s="311"/>
      <c r="C558" s="311"/>
      <c r="D558" s="311"/>
      <c r="E558" s="311"/>
      <c r="F558" s="311"/>
      <c r="G558" s="311"/>
      <c r="H558" s="311"/>
      <c r="I558" s="311"/>
    </row>
    <row r="559">
      <c r="A559" s="311"/>
      <c r="B559" s="311"/>
      <c r="C559" s="311"/>
      <c r="D559" s="311"/>
      <c r="E559" s="311"/>
      <c r="F559" s="311"/>
      <c r="G559" s="311"/>
      <c r="H559" s="311"/>
      <c r="I559" s="311"/>
    </row>
    <row r="560">
      <c r="A560" s="311"/>
      <c r="B560" s="311"/>
      <c r="C560" s="311"/>
      <c r="D560" s="311"/>
      <c r="E560" s="311"/>
      <c r="F560" s="311"/>
      <c r="G560" s="311"/>
      <c r="H560" s="311"/>
      <c r="I560" s="311"/>
    </row>
    <row r="561">
      <c r="A561" s="311"/>
      <c r="B561" s="311"/>
      <c r="C561" s="311"/>
      <c r="D561" s="311"/>
      <c r="E561" s="311"/>
      <c r="F561" s="311"/>
      <c r="G561" s="311"/>
      <c r="H561" s="311"/>
      <c r="I561" s="311"/>
    </row>
    <row r="562">
      <c r="A562" s="311"/>
      <c r="B562" s="311"/>
      <c r="C562" s="311"/>
      <c r="D562" s="311"/>
      <c r="E562" s="311"/>
      <c r="F562" s="311"/>
      <c r="G562" s="311"/>
      <c r="H562" s="311"/>
      <c r="I562" s="311"/>
    </row>
    <row r="563">
      <c r="A563" s="311"/>
      <c r="B563" s="311"/>
      <c r="C563" s="311"/>
      <c r="D563" s="311"/>
      <c r="E563" s="311"/>
      <c r="F563" s="311"/>
      <c r="G563" s="311"/>
      <c r="H563" s="311"/>
      <c r="I563" s="311"/>
    </row>
    <row r="564">
      <c r="A564" s="311"/>
      <c r="B564" s="311"/>
      <c r="C564" s="311"/>
      <c r="D564" s="311"/>
      <c r="E564" s="311"/>
      <c r="F564" s="311"/>
      <c r="G564" s="311"/>
      <c r="H564" s="311"/>
      <c r="I564" s="311"/>
    </row>
    <row r="565">
      <c r="A565" s="311"/>
      <c r="B565" s="311"/>
      <c r="C565" s="311"/>
      <c r="D565" s="311"/>
      <c r="E565" s="311"/>
      <c r="F565" s="311"/>
      <c r="G565" s="311"/>
      <c r="H565" s="311"/>
      <c r="I565" s="311"/>
    </row>
    <row r="566">
      <c r="A566" s="311"/>
      <c r="B566" s="311"/>
      <c r="C566" s="311"/>
      <c r="D566" s="311"/>
      <c r="E566" s="311"/>
      <c r="F566" s="311"/>
      <c r="G566" s="311"/>
      <c r="H566" s="311"/>
      <c r="I566" s="311"/>
    </row>
    <row r="567">
      <c r="A567" s="311"/>
      <c r="B567" s="311"/>
      <c r="C567" s="311"/>
      <c r="D567" s="311"/>
      <c r="E567" s="311"/>
      <c r="F567" s="311"/>
      <c r="G567" s="311"/>
      <c r="H567" s="311"/>
      <c r="I567" s="311"/>
    </row>
    <row r="568">
      <c r="A568" s="311"/>
      <c r="B568" s="311"/>
      <c r="C568" s="311"/>
      <c r="D568" s="311"/>
      <c r="E568" s="311"/>
      <c r="F568" s="311"/>
      <c r="G568" s="311"/>
      <c r="H568" s="311"/>
      <c r="I568" s="311"/>
    </row>
    <row r="569">
      <c r="A569" s="311"/>
      <c r="B569" s="311"/>
      <c r="C569" s="311"/>
      <c r="D569" s="311"/>
      <c r="E569" s="311"/>
      <c r="F569" s="311"/>
      <c r="G569" s="311"/>
      <c r="H569" s="311"/>
      <c r="I569" s="311"/>
    </row>
    <row r="570">
      <c r="A570" s="311"/>
      <c r="B570" s="311"/>
      <c r="C570" s="311"/>
      <c r="D570" s="311"/>
      <c r="E570" s="311"/>
      <c r="F570" s="311"/>
      <c r="G570" s="311"/>
      <c r="H570" s="311"/>
      <c r="I570" s="311"/>
    </row>
    <row r="571">
      <c r="A571" s="311"/>
      <c r="B571" s="311"/>
      <c r="C571" s="311"/>
      <c r="D571" s="311"/>
      <c r="E571" s="311"/>
      <c r="F571" s="311"/>
      <c r="G571" s="311"/>
      <c r="H571" s="311"/>
      <c r="I571" s="311"/>
    </row>
    <row r="572">
      <c r="A572" s="311"/>
      <c r="B572" s="311"/>
      <c r="C572" s="311"/>
      <c r="D572" s="311"/>
      <c r="E572" s="311"/>
      <c r="F572" s="311"/>
      <c r="G572" s="311"/>
      <c r="H572" s="311"/>
      <c r="I572" s="311"/>
    </row>
    <row r="573">
      <c r="A573" s="311"/>
      <c r="B573" s="311"/>
      <c r="C573" s="311"/>
      <c r="D573" s="311"/>
      <c r="E573" s="311"/>
      <c r="F573" s="311"/>
      <c r="G573" s="311"/>
      <c r="H573" s="311"/>
      <c r="I573" s="311"/>
    </row>
    <row r="574">
      <c r="A574" s="311"/>
      <c r="B574" s="311"/>
      <c r="C574" s="311"/>
      <c r="D574" s="311"/>
      <c r="E574" s="311"/>
      <c r="F574" s="311"/>
      <c r="G574" s="311"/>
      <c r="H574" s="311"/>
      <c r="I574" s="311"/>
    </row>
    <row r="575">
      <c r="A575" s="311"/>
      <c r="B575" s="311"/>
      <c r="C575" s="311"/>
      <c r="D575" s="311"/>
      <c r="E575" s="311"/>
      <c r="F575" s="311"/>
      <c r="G575" s="311"/>
      <c r="H575" s="311"/>
      <c r="I575" s="311"/>
    </row>
    <row r="576">
      <c r="A576" s="311"/>
      <c r="B576" s="311"/>
      <c r="C576" s="311"/>
      <c r="D576" s="311"/>
      <c r="E576" s="311"/>
      <c r="F576" s="311"/>
      <c r="G576" s="311"/>
      <c r="H576" s="311"/>
      <c r="I576" s="311"/>
    </row>
    <row r="577">
      <c r="A577" s="311"/>
      <c r="B577" s="311"/>
      <c r="C577" s="311"/>
      <c r="D577" s="311"/>
      <c r="E577" s="311"/>
      <c r="F577" s="311"/>
      <c r="G577" s="311"/>
      <c r="H577" s="311"/>
      <c r="I577" s="311"/>
    </row>
    <row r="578">
      <c r="A578" s="311"/>
      <c r="B578" s="311"/>
      <c r="C578" s="311"/>
      <c r="D578" s="311"/>
      <c r="E578" s="311"/>
      <c r="F578" s="311"/>
      <c r="G578" s="311"/>
      <c r="H578" s="311"/>
      <c r="I578" s="311"/>
    </row>
    <row r="579">
      <c r="A579" s="311"/>
      <c r="B579" s="311"/>
      <c r="C579" s="311"/>
      <c r="D579" s="311"/>
      <c r="E579" s="311"/>
      <c r="F579" s="311"/>
      <c r="G579" s="311"/>
      <c r="H579" s="311"/>
      <c r="I579" s="311"/>
    </row>
    <row r="580">
      <c r="A580" s="311"/>
      <c r="B580" s="311"/>
      <c r="C580" s="311"/>
      <c r="D580" s="311"/>
      <c r="E580" s="311"/>
      <c r="F580" s="311"/>
      <c r="G580" s="311"/>
      <c r="H580" s="311"/>
      <c r="I580" s="311"/>
    </row>
    <row r="581">
      <c r="A581" s="311"/>
      <c r="B581" s="311"/>
      <c r="C581" s="311"/>
      <c r="D581" s="311"/>
      <c r="E581" s="311"/>
      <c r="F581" s="311"/>
      <c r="G581" s="311"/>
      <c r="H581" s="311"/>
      <c r="I581" s="311"/>
    </row>
    <row r="582">
      <c r="A582" s="311"/>
      <c r="B582" s="311"/>
      <c r="C582" s="311"/>
      <c r="D582" s="311"/>
      <c r="E582" s="311"/>
      <c r="F582" s="311"/>
      <c r="G582" s="311"/>
      <c r="H582" s="311"/>
      <c r="I582" s="311"/>
    </row>
    <row r="583">
      <c r="A583" s="311"/>
      <c r="B583" s="311"/>
      <c r="C583" s="311"/>
      <c r="D583" s="311"/>
      <c r="E583" s="311"/>
      <c r="F583" s="311"/>
      <c r="G583" s="311"/>
      <c r="H583" s="311"/>
      <c r="I583" s="311"/>
    </row>
    <row r="584">
      <c r="A584" s="311"/>
      <c r="B584" s="311"/>
      <c r="C584" s="311"/>
      <c r="D584" s="311"/>
      <c r="E584" s="311"/>
      <c r="F584" s="311"/>
      <c r="G584" s="311"/>
      <c r="H584" s="311"/>
      <c r="I584" s="311"/>
    </row>
    <row r="585">
      <c r="A585" s="311"/>
      <c r="B585" s="311"/>
      <c r="C585" s="311"/>
      <c r="D585" s="311"/>
      <c r="E585" s="311"/>
      <c r="F585" s="311"/>
      <c r="G585" s="311"/>
      <c r="H585" s="311"/>
      <c r="I585" s="311"/>
    </row>
    <row r="586">
      <c r="A586" s="311"/>
      <c r="B586" s="311"/>
      <c r="C586" s="311"/>
      <c r="D586" s="311"/>
      <c r="E586" s="311"/>
      <c r="F586" s="311"/>
      <c r="G586" s="311"/>
      <c r="H586" s="311"/>
      <c r="I586" s="311"/>
    </row>
    <row r="587">
      <c r="A587" s="311"/>
      <c r="B587" s="311"/>
      <c r="C587" s="311"/>
      <c r="D587" s="311"/>
      <c r="E587" s="311"/>
      <c r="F587" s="311"/>
      <c r="G587" s="311"/>
      <c r="H587" s="311"/>
      <c r="I587" s="311"/>
    </row>
    <row r="588">
      <c r="A588" s="311"/>
      <c r="B588" s="311"/>
      <c r="C588" s="311"/>
      <c r="D588" s="311"/>
      <c r="E588" s="311"/>
      <c r="F588" s="311"/>
      <c r="G588" s="311"/>
      <c r="H588" s="311"/>
      <c r="I588" s="311"/>
    </row>
    <row r="589">
      <c r="A589" s="311"/>
      <c r="B589" s="311"/>
      <c r="C589" s="311"/>
      <c r="D589" s="311"/>
      <c r="E589" s="311"/>
      <c r="F589" s="311"/>
      <c r="G589" s="311"/>
      <c r="H589" s="311"/>
      <c r="I589" s="311"/>
    </row>
    <row r="590">
      <c r="A590" s="311"/>
      <c r="B590" s="311"/>
      <c r="C590" s="311"/>
      <c r="D590" s="311"/>
      <c r="E590" s="311"/>
      <c r="F590" s="311"/>
      <c r="G590" s="311"/>
      <c r="H590" s="311"/>
      <c r="I590" s="311"/>
    </row>
    <row r="591">
      <c r="A591" s="311"/>
      <c r="B591" s="311"/>
      <c r="C591" s="311"/>
      <c r="D591" s="311"/>
      <c r="E591" s="311"/>
      <c r="F591" s="311"/>
      <c r="G591" s="311"/>
      <c r="H591" s="311"/>
      <c r="I591" s="311"/>
    </row>
    <row r="592">
      <c r="A592" s="311"/>
      <c r="B592" s="311"/>
      <c r="C592" s="311"/>
      <c r="D592" s="311"/>
      <c r="E592" s="311"/>
      <c r="F592" s="311"/>
      <c r="G592" s="311"/>
      <c r="H592" s="311"/>
      <c r="I592" s="311"/>
    </row>
    <row r="593">
      <c r="A593" s="311"/>
      <c r="B593" s="311"/>
      <c r="C593" s="311"/>
      <c r="D593" s="311"/>
      <c r="E593" s="311"/>
      <c r="F593" s="311"/>
      <c r="G593" s="311"/>
      <c r="H593" s="311"/>
      <c r="I593" s="311"/>
    </row>
    <row r="594">
      <c r="A594" s="311"/>
      <c r="B594" s="311"/>
      <c r="C594" s="311"/>
      <c r="D594" s="311"/>
      <c r="E594" s="311"/>
      <c r="F594" s="311"/>
      <c r="G594" s="311"/>
      <c r="H594" s="311"/>
      <c r="I594" s="311"/>
    </row>
    <row r="595">
      <c r="A595" s="311"/>
      <c r="B595" s="311"/>
      <c r="C595" s="311"/>
      <c r="D595" s="311"/>
      <c r="E595" s="311"/>
      <c r="F595" s="311"/>
      <c r="G595" s="311"/>
      <c r="H595" s="311"/>
      <c r="I595" s="311"/>
    </row>
    <row r="596">
      <c r="A596" s="311"/>
      <c r="B596" s="311"/>
      <c r="C596" s="311"/>
      <c r="D596" s="311"/>
      <c r="E596" s="311"/>
      <c r="F596" s="311"/>
      <c r="G596" s="311"/>
      <c r="H596" s="311"/>
      <c r="I596" s="311"/>
    </row>
    <row r="597">
      <c r="A597" s="311"/>
      <c r="B597" s="311"/>
      <c r="C597" s="311"/>
      <c r="D597" s="311"/>
      <c r="E597" s="311"/>
      <c r="F597" s="311"/>
      <c r="G597" s="311"/>
      <c r="H597" s="311"/>
      <c r="I597" s="311"/>
    </row>
    <row r="598">
      <c r="A598" s="311"/>
      <c r="B598" s="311"/>
      <c r="C598" s="311"/>
      <c r="D598" s="311"/>
      <c r="E598" s="311"/>
      <c r="F598" s="311"/>
      <c r="G598" s="311"/>
      <c r="H598" s="311"/>
      <c r="I598" s="311"/>
    </row>
    <row r="599">
      <c r="A599" s="311"/>
      <c r="B599" s="311"/>
      <c r="C599" s="311"/>
      <c r="D599" s="311"/>
      <c r="E599" s="311"/>
      <c r="F599" s="311"/>
      <c r="G599" s="311"/>
      <c r="H599" s="311"/>
      <c r="I599" s="311"/>
    </row>
    <row r="600">
      <c r="A600" s="311"/>
      <c r="B600" s="311"/>
      <c r="C600" s="311"/>
      <c r="D600" s="311"/>
      <c r="E600" s="311"/>
      <c r="F600" s="311"/>
      <c r="G600" s="311"/>
      <c r="H600" s="311"/>
      <c r="I600" s="311"/>
    </row>
    <row r="601">
      <c r="A601" s="311"/>
      <c r="B601" s="311"/>
      <c r="C601" s="311"/>
      <c r="D601" s="311"/>
      <c r="E601" s="311"/>
      <c r="F601" s="311"/>
      <c r="G601" s="311"/>
      <c r="H601" s="311"/>
      <c r="I601" s="311"/>
    </row>
    <row r="602">
      <c r="A602" s="311"/>
      <c r="B602" s="311"/>
      <c r="C602" s="311"/>
      <c r="D602" s="311"/>
      <c r="E602" s="311"/>
      <c r="F602" s="311"/>
      <c r="G602" s="311"/>
      <c r="H602" s="311"/>
      <c r="I602" s="311"/>
    </row>
    <row r="603">
      <c r="A603" s="311"/>
      <c r="B603" s="311"/>
      <c r="C603" s="311"/>
      <c r="D603" s="311"/>
      <c r="E603" s="311"/>
      <c r="F603" s="311"/>
      <c r="G603" s="311"/>
      <c r="H603" s="311"/>
      <c r="I603" s="311"/>
    </row>
    <row r="604">
      <c r="A604" s="311"/>
      <c r="B604" s="311"/>
      <c r="C604" s="311"/>
      <c r="D604" s="311"/>
      <c r="E604" s="311"/>
      <c r="F604" s="311"/>
      <c r="G604" s="311"/>
      <c r="H604" s="311"/>
      <c r="I604" s="311"/>
    </row>
    <row r="605">
      <c r="A605" s="311"/>
      <c r="B605" s="311"/>
      <c r="C605" s="311"/>
      <c r="D605" s="311"/>
      <c r="E605" s="311"/>
      <c r="F605" s="311"/>
      <c r="G605" s="311"/>
      <c r="H605" s="311"/>
      <c r="I605" s="311"/>
    </row>
    <row r="606">
      <c r="A606" s="311"/>
      <c r="B606" s="311"/>
      <c r="C606" s="311"/>
      <c r="D606" s="311"/>
      <c r="E606" s="311"/>
      <c r="F606" s="311"/>
      <c r="G606" s="311"/>
      <c r="H606" s="311"/>
      <c r="I606" s="311"/>
    </row>
    <row r="607">
      <c r="A607" s="311"/>
      <c r="B607" s="311"/>
      <c r="C607" s="311"/>
      <c r="D607" s="311"/>
      <c r="E607" s="311"/>
      <c r="F607" s="311"/>
      <c r="G607" s="311"/>
      <c r="H607" s="311"/>
      <c r="I607" s="311"/>
    </row>
    <row r="608">
      <c r="A608" s="311"/>
      <c r="B608" s="311"/>
      <c r="C608" s="311"/>
      <c r="D608" s="311"/>
      <c r="E608" s="311"/>
      <c r="F608" s="311"/>
      <c r="G608" s="311"/>
      <c r="H608" s="311"/>
      <c r="I608" s="311"/>
    </row>
    <row r="609">
      <c r="A609" s="311"/>
      <c r="B609" s="311"/>
      <c r="C609" s="311"/>
      <c r="D609" s="311"/>
      <c r="E609" s="311"/>
      <c r="F609" s="311"/>
      <c r="G609" s="311"/>
      <c r="H609" s="311"/>
      <c r="I609" s="311"/>
    </row>
    <row r="610">
      <c r="A610" s="311"/>
      <c r="B610" s="311"/>
      <c r="C610" s="311"/>
      <c r="D610" s="311"/>
      <c r="E610" s="311"/>
      <c r="F610" s="311"/>
      <c r="G610" s="311"/>
      <c r="H610" s="311"/>
      <c r="I610" s="311"/>
    </row>
    <row r="611">
      <c r="A611" s="311"/>
      <c r="B611" s="311"/>
      <c r="C611" s="311"/>
      <c r="D611" s="311"/>
      <c r="E611" s="311"/>
      <c r="F611" s="311"/>
      <c r="G611" s="311"/>
      <c r="H611" s="311"/>
      <c r="I611" s="311"/>
    </row>
    <row r="612">
      <c r="A612" s="311"/>
      <c r="B612" s="311"/>
      <c r="C612" s="311"/>
      <c r="D612" s="311"/>
      <c r="E612" s="311"/>
      <c r="F612" s="311"/>
      <c r="G612" s="311"/>
      <c r="H612" s="311"/>
      <c r="I612" s="311"/>
    </row>
    <row r="613">
      <c r="A613" s="311"/>
      <c r="B613" s="311"/>
      <c r="C613" s="311"/>
      <c r="D613" s="311"/>
      <c r="E613" s="311"/>
      <c r="F613" s="311"/>
      <c r="G613" s="311"/>
      <c r="H613" s="311"/>
      <c r="I613" s="311"/>
    </row>
    <row r="614">
      <c r="A614" s="311"/>
      <c r="B614" s="311"/>
      <c r="C614" s="311"/>
      <c r="D614" s="311"/>
      <c r="E614" s="311"/>
      <c r="F614" s="311"/>
      <c r="G614" s="311"/>
      <c r="H614" s="311"/>
      <c r="I614" s="311"/>
    </row>
    <row r="615">
      <c r="A615" s="311"/>
      <c r="B615" s="311"/>
      <c r="C615" s="311"/>
      <c r="D615" s="311"/>
      <c r="E615" s="311"/>
      <c r="F615" s="311"/>
      <c r="G615" s="311"/>
      <c r="H615" s="311"/>
      <c r="I615" s="311"/>
    </row>
    <row r="616">
      <c r="A616" s="311"/>
      <c r="B616" s="311"/>
      <c r="C616" s="311"/>
      <c r="D616" s="311"/>
      <c r="E616" s="311"/>
      <c r="F616" s="311"/>
      <c r="G616" s="311"/>
      <c r="H616" s="311"/>
      <c r="I616" s="311"/>
    </row>
    <row r="617">
      <c r="A617" s="311"/>
      <c r="B617" s="311"/>
      <c r="C617" s="311"/>
      <c r="D617" s="311"/>
      <c r="E617" s="311"/>
      <c r="F617" s="311"/>
      <c r="G617" s="311"/>
      <c r="H617" s="311"/>
      <c r="I617" s="311"/>
    </row>
    <row r="618">
      <c r="A618" s="311"/>
      <c r="B618" s="311"/>
      <c r="C618" s="311"/>
      <c r="D618" s="311"/>
      <c r="E618" s="311"/>
      <c r="F618" s="311"/>
      <c r="G618" s="311"/>
      <c r="H618" s="311"/>
      <c r="I618" s="311"/>
    </row>
    <row r="619">
      <c r="A619" s="311"/>
      <c r="B619" s="311"/>
      <c r="C619" s="311"/>
      <c r="D619" s="311"/>
      <c r="E619" s="311"/>
      <c r="F619" s="311"/>
      <c r="G619" s="311"/>
      <c r="H619" s="311"/>
      <c r="I619" s="311"/>
    </row>
    <row r="620">
      <c r="A620" s="311"/>
      <c r="B620" s="311"/>
      <c r="C620" s="311"/>
      <c r="D620" s="311"/>
      <c r="E620" s="311"/>
      <c r="F620" s="311"/>
      <c r="G620" s="311"/>
      <c r="H620" s="311"/>
      <c r="I620" s="311"/>
    </row>
    <row r="621">
      <c r="A621" s="311"/>
      <c r="B621" s="311"/>
      <c r="C621" s="311"/>
      <c r="D621" s="311"/>
      <c r="E621" s="311"/>
      <c r="F621" s="311"/>
      <c r="G621" s="311"/>
      <c r="H621" s="311"/>
      <c r="I621" s="311"/>
    </row>
    <row r="622">
      <c r="A622" s="311"/>
      <c r="B622" s="311"/>
      <c r="C622" s="311"/>
      <c r="D622" s="311"/>
      <c r="E622" s="311"/>
      <c r="F622" s="311"/>
      <c r="G622" s="311"/>
      <c r="H622" s="311"/>
      <c r="I622" s="311"/>
    </row>
    <row r="623">
      <c r="A623" s="311"/>
      <c r="B623" s="311"/>
      <c r="C623" s="311"/>
      <c r="D623" s="311"/>
      <c r="E623" s="311"/>
      <c r="F623" s="311"/>
      <c r="G623" s="311"/>
      <c r="H623" s="311"/>
      <c r="I623" s="311"/>
    </row>
    <row r="624">
      <c r="A624" s="311"/>
      <c r="B624" s="311"/>
      <c r="C624" s="311"/>
      <c r="D624" s="311"/>
      <c r="E624" s="311"/>
      <c r="F624" s="311"/>
      <c r="G624" s="311"/>
      <c r="H624" s="311"/>
      <c r="I624" s="311"/>
    </row>
    <row r="625">
      <c r="A625" s="311"/>
      <c r="B625" s="311"/>
      <c r="C625" s="311"/>
      <c r="D625" s="311"/>
      <c r="E625" s="311"/>
      <c r="F625" s="311"/>
      <c r="G625" s="311"/>
      <c r="H625" s="311"/>
      <c r="I625" s="311"/>
    </row>
    <row r="626">
      <c r="A626" s="311"/>
      <c r="B626" s="311"/>
      <c r="C626" s="311"/>
      <c r="D626" s="311"/>
      <c r="E626" s="311"/>
      <c r="F626" s="311"/>
      <c r="G626" s="311"/>
      <c r="H626" s="311"/>
      <c r="I626" s="311"/>
    </row>
    <row r="627">
      <c r="A627" s="311"/>
      <c r="B627" s="311"/>
      <c r="C627" s="311"/>
      <c r="D627" s="311"/>
      <c r="E627" s="311"/>
      <c r="F627" s="311"/>
      <c r="G627" s="311"/>
      <c r="H627" s="311"/>
      <c r="I627" s="311"/>
    </row>
    <row r="628">
      <c r="A628" s="311"/>
      <c r="B628" s="311"/>
      <c r="C628" s="311"/>
      <c r="D628" s="311"/>
      <c r="E628" s="311"/>
      <c r="F628" s="311"/>
      <c r="G628" s="311"/>
      <c r="H628" s="311"/>
      <c r="I628" s="311"/>
    </row>
    <row r="629">
      <c r="A629" s="311"/>
      <c r="B629" s="311"/>
      <c r="C629" s="311"/>
      <c r="D629" s="311"/>
      <c r="E629" s="311"/>
      <c r="F629" s="311"/>
      <c r="G629" s="311"/>
      <c r="H629" s="311"/>
      <c r="I629" s="311"/>
    </row>
    <row r="630">
      <c r="A630" s="311"/>
      <c r="B630" s="311"/>
      <c r="C630" s="311"/>
      <c r="D630" s="311"/>
      <c r="E630" s="311"/>
      <c r="F630" s="311"/>
      <c r="G630" s="311"/>
      <c r="H630" s="311"/>
      <c r="I630" s="311"/>
    </row>
    <row r="631">
      <c r="A631" s="311"/>
      <c r="B631" s="311"/>
      <c r="C631" s="311"/>
      <c r="D631" s="311"/>
      <c r="E631" s="311"/>
      <c r="F631" s="311"/>
      <c r="G631" s="311"/>
      <c r="H631" s="311"/>
      <c r="I631" s="311"/>
    </row>
    <row r="632">
      <c r="A632" s="311"/>
      <c r="B632" s="311"/>
      <c r="C632" s="311"/>
      <c r="D632" s="311"/>
      <c r="E632" s="311"/>
      <c r="F632" s="311"/>
      <c r="G632" s="311"/>
      <c r="H632" s="311"/>
      <c r="I632" s="311"/>
    </row>
    <row r="633">
      <c r="A633" s="311"/>
      <c r="B633" s="311"/>
      <c r="C633" s="311"/>
      <c r="D633" s="311"/>
      <c r="E633" s="311"/>
      <c r="F633" s="311"/>
      <c r="G633" s="311"/>
      <c r="H633" s="311"/>
      <c r="I633" s="311"/>
    </row>
    <row r="634">
      <c r="A634" s="311"/>
      <c r="B634" s="311"/>
      <c r="C634" s="311"/>
      <c r="D634" s="311"/>
      <c r="E634" s="311"/>
      <c r="F634" s="311"/>
      <c r="G634" s="311"/>
      <c r="H634" s="311"/>
      <c r="I634" s="311"/>
    </row>
    <row r="635">
      <c r="A635" s="311"/>
      <c r="B635" s="311"/>
      <c r="C635" s="311"/>
      <c r="D635" s="311"/>
      <c r="E635" s="311"/>
      <c r="F635" s="311"/>
      <c r="G635" s="311"/>
      <c r="H635" s="311"/>
      <c r="I635" s="311"/>
    </row>
    <row r="636">
      <c r="A636" s="311"/>
      <c r="B636" s="311"/>
      <c r="C636" s="311"/>
      <c r="D636" s="311"/>
      <c r="E636" s="311"/>
      <c r="F636" s="311"/>
      <c r="G636" s="311"/>
      <c r="H636" s="311"/>
      <c r="I636" s="311"/>
    </row>
    <row r="637">
      <c r="A637" s="311"/>
      <c r="B637" s="311"/>
      <c r="C637" s="311"/>
      <c r="D637" s="311"/>
      <c r="E637" s="311"/>
      <c r="F637" s="311"/>
      <c r="G637" s="311"/>
      <c r="H637" s="311"/>
      <c r="I637" s="311"/>
    </row>
    <row r="638">
      <c r="A638" s="311"/>
      <c r="B638" s="311"/>
      <c r="C638" s="311"/>
      <c r="D638" s="311"/>
      <c r="E638" s="311"/>
      <c r="F638" s="311"/>
      <c r="G638" s="311"/>
      <c r="H638" s="311"/>
      <c r="I638" s="311"/>
    </row>
    <row r="639">
      <c r="A639" s="311"/>
      <c r="B639" s="311"/>
      <c r="C639" s="311"/>
      <c r="D639" s="311"/>
      <c r="E639" s="311"/>
      <c r="F639" s="311"/>
      <c r="G639" s="311"/>
      <c r="H639" s="311"/>
      <c r="I639" s="311"/>
    </row>
    <row r="640">
      <c r="A640" s="311"/>
      <c r="B640" s="311"/>
      <c r="C640" s="311"/>
      <c r="D640" s="311"/>
      <c r="E640" s="311"/>
      <c r="F640" s="311"/>
      <c r="G640" s="311"/>
      <c r="H640" s="311"/>
      <c r="I640" s="311"/>
    </row>
    <row r="641">
      <c r="A641" s="311"/>
      <c r="B641" s="311"/>
      <c r="C641" s="311"/>
      <c r="D641" s="311"/>
      <c r="E641" s="311"/>
      <c r="F641" s="311"/>
      <c r="G641" s="311"/>
      <c r="H641" s="311"/>
      <c r="I641" s="311"/>
    </row>
    <row r="642">
      <c r="A642" s="311"/>
      <c r="B642" s="311"/>
      <c r="C642" s="311"/>
      <c r="D642" s="311"/>
      <c r="E642" s="311"/>
      <c r="F642" s="311"/>
      <c r="G642" s="311"/>
      <c r="H642" s="311"/>
      <c r="I642" s="311"/>
    </row>
    <row r="643">
      <c r="A643" s="311"/>
      <c r="B643" s="311"/>
      <c r="C643" s="311"/>
      <c r="D643" s="311"/>
      <c r="E643" s="311"/>
      <c r="F643" s="311"/>
      <c r="G643" s="311"/>
      <c r="H643" s="311"/>
      <c r="I643" s="311"/>
    </row>
    <row r="644">
      <c r="A644" s="311"/>
      <c r="B644" s="311"/>
      <c r="C644" s="311"/>
      <c r="D644" s="311"/>
      <c r="E644" s="311"/>
      <c r="F644" s="311"/>
      <c r="G644" s="311"/>
      <c r="H644" s="311"/>
      <c r="I644" s="311"/>
    </row>
    <row r="645">
      <c r="A645" s="311"/>
      <c r="B645" s="311"/>
      <c r="C645" s="311"/>
      <c r="D645" s="311"/>
      <c r="E645" s="311"/>
      <c r="F645" s="311"/>
      <c r="G645" s="311"/>
      <c r="H645" s="311"/>
      <c r="I645" s="311"/>
    </row>
    <row r="646">
      <c r="A646" s="311"/>
      <c r="B646" s="311"/>
      <c r="C646" s="311"/>
      <c r="D646" s="311"/>
      <c r="E646" s="311"/>
      <c r="F646" s="311"/>
      <c r="G646" s="311"/>
      <c r="H646" s="311"/>
      <c r="I646" s="311"/>
    </row>
    <row r="647">
      <c r="A647" s="311"/>
      <c r="B647" s="311"/>
      <c r="C647" s="311"/>
      <c r="D647" s="311"/>
      <c r="E647" s="311"/>
      <c r="F647" s="311"/>
      <c r="G647" s="311"/>
      <c r="H647" s="311"/>
      <c r="I647" s="311"/>
    </row>
    <row r="648">
      <c r="A648" s="311"/>
      <c r="B648" s="311"/>
      <c r="C648" s="311"/>
      <c r="D648" s="311"/>
      <c r="E648" s="311"/>
      <c r="F648" s="311"/>
      <c r="G648" s="311"/>
      <c r="H648" s="311"/>
      <c r="I648" s="311"/>
    </row>
    <row r="649">
      <c r="A649" s="311"/>
      <c r="B649" s="311"/>
      <c r="C649" s="311"/>
      <c r="D649" s="311"/>
      <c r="E649" s="311"/>
      <c r="F649" s="311"/>
      <c r="G649" s="311"/>
      <c r="H649" s="311"/>
      <c r="I649" s="311"/>
    </row>
    <row r="650">
      <c r="A650" s="311"/>
      <c r="B650" s="311"/>
      <c r="C650" s="311"/>
      <c r="D650" s="311"/>
      <c r="E650" s="311"/>
      <c r="F650" s="311"/>
      <c r="G650" s="311"/>
      <c r="H650" s="311"/>
      <c r="I650" s="311"/>
    </row>
    <row r="651">
      <c r="A651" s="311"/>
      <c r="B651" s="311"/>
      <c r="C651" s="311"/>
      <c r="D651" s="311"/>
      <c r="E651" s="311"/>
      <c r="F651" s="311"/>
      <c r="G651" s="311"/>
      <c r="H651" s="311"/>
      <c r="I651" s="311"/>
    </row>
    <row r="652">
      <c r="A652" s="311"/>
      <c r="B652" s="311"/>
      <c r="C652" s="311"/>
      <c r="D652" s="311"/>
      <c r="E652" s="311"/>
      <c r="F652" s="311"/>
      <c r="G652" s="311"/>
      <c r="H652" s="311"/>
      <c r="I652" s="311"/>
    </row>
    <row r="653">
      <c r="A653" s="311"/>
      <c r="B653" s="311"/>
      <c r="C653" s="311"/>
      <c r="D653" s="311"/>
      <c r="E653" s="311"/>
      <c r="F653" s="311"/>
      <c r="G653" s="311"/>
      <c r="H653" s="311"/>
      <c r="I653" s="311"/>
    </row>
    <row r="654">
      <c r="A654" s="311"/>
      <c r="B654" s="311"/>
      <c r="C654" s="311"/>
      <c r="D654" s="311"/>
      <c r="E654" s="311"/>
      <c r="F654" s="311"/>
      <c r="G654" s="311"/>
      <c r="H654" s="311"/>
      <c r="I654" s="311"/>
    </row>
    <row r="655">
      <c r="A655" s="311"/>
      <c r="B655" s="311"/>
      <c r="C655" s="311"/>
      <c r="D655" s="311"/>
      <c r="E655" s="311"/>
      <c r="F655" s="311"/>
      <c r="G655" s="311"/>
      <c r="H655" s="311"/>
      <c r="I655" s="311"/>
    </row>
    <row r="656">
      <c r="A656" s="311"/>
      <c r="B656" s="311"/>
      <c r="C656" s="311"/>
      <c r="D656" s="311"/>
      <c r="E656" s="311"/>
      <c r="F656" s="311"/>
      <c r="G656" s="311"/>
      <c r="H656" s="311"/>
      <c r="I656" s="311"/>
    </row>
    <row r="657">
      <c r="A657" s="311"/>
      <c r="B657" s="311"/>
      <c r="C657" s="311"/>
      <c r="D657" s="311"/>
      <c r="E657" s="311"/>
      <c r="F657" s="311"/>
      <c r="G657" s="311"/>
      <c r="H657" s="311"/>
      <c r="I657" s="311"/>
    </row>
    <row r="658">
      <c r="A658" s="311"/>
      <c r="B658" s="311"/>
      <c r="C658" s="311"/>
      <c r="D658" s="311"/>
      <c r="E658" s="311"/>
      <c r="F658" s="311"/>
      <c r="G658" s="311"/>
      <c r="H658" s="311"/>
      <c r="I658" s="311"/>
    </row>
    <row r="659">
      <c r="A659" s="311"/>
      <c r="B659" s="311"/>
      <c r="C659" s="311"/>
      <c r="D659" s="311"/>
      <c r="E659" s="311"/>
      <c r="F659" s="311"/>
      <c r="G659" s="311"/>
      <c r="H659" s="311"/>
      <c r="I659" s="311"/>
    </row>
    <row r="660">
      <c r="A660" s="311"/>
      <c r="B660" s="311"/>
      <c r="C660" s="311"/>
      <c r="D660" s="311"/>
      <c r="E660" s="311"/>
      <c r="F660" s="311"/>
      <c r="G660" s="311"/>
      <c r="H660" s="311"/>
      <c r="I660" s="311"/>
    </row>
    <row r="661">
      <c r="A661" s="311"/>
      <c r="B661" s="311"/>
      <c r="C661" s="311"/>
      <c r="D661" s="311"/>
      <c r="E661" s="311"/>
      <c r="F661" s="311"/>
      <c r="G661" s="311"/>
      <c r="H661" s="311"/>
      <c r="I661" s="311"/>
    </row>
    <row r="662">
      <c r="A662" s="311"/>
      <c r="B662" s="311"/>
      <c r="C662" s="311"/>
      <c r="D662" s="311"/>
      <c r="E662" s="311"/>
      <c r="F662" s="311"/>
      <c r="G662" s="311"/>
      <c r="H662" s="311"/>
      <c r="I662" s="311"/>
    </row>
    <row r="663">
      <c r="A663" s="311"/>
      <c r="B663" s="311"/>
      <c r="C663" s="311"/>
      <c r="D663" s="311"/>
      <c r="E663" s="311"/>
      <c r="F663" s="311"/>
      <c r="G663" s="311"/>
      <c r="H663" s="311"/>
      <c r="I663" s="311"/>
    </row>
    <row r="664">
      <c r="A664" s="311"/>
      <c r="B664" s="311"/>
      <c r="C664" s="311"/>
      <c r="D664" s="311"/>
      <c r="E664" s="311"/>
      <c r="F664" s="311"/>
      <c r="G664" s="311"/>
      <c r="H664" s="311"/>
      <c r="I664" s="311"/>
    </row>
    <row r="665">
      <c r="A665" s="311"/>
      <c r="B665" s="311"/>
      <c r="C665" s="311"/>
      <c r="D665" s="311"/>
      <c r="E665" s="311"/>
      <c r="F665" s="311"/>
      <c r="G665" s="311"/>
      <c r="H665" s="311"/>
      <c r="I665" s="311"/>
    </row>
    <row r="666">
      <c r="A666" s="311"/>
      <c r="B666" s="311"/>
      <c r="C666" s="311"/>
      <c r="D666" s="311"/>
      <c r="E666" s="311"/>
      <c r="F666" s="311"/>
      <c r="G666" s="311"/>
      <c r="H666" s="311"/>
      <c r="I666" s="311"/>
    </row>
    <row r="667">
      <c r="A667" s="311"/>
      <c r="B667" s="311"/>
      <c r="C667" s="311"/>
      <c r="D667" s="311"/>
      <c r="E667" s="311"/>
      <c r="F667" s="311"/>
      <c r="G667" s="311"/>
      <c r="H667" s="311"/>
      <c r="I667" s="311"/>
    </row>
    <row r="668">
      <c r="A668" s="311"/>
      <c r="B668" s="311"/>
      <c r="C668" s="311"/>
      <c r="D668" s="311"/>
      <c r="E668" s="311"/>
      <c r="F668" s="311"/>
      <c r="G668" s="311"/>
      <c r="H668" s="311"/>
      <c r="I668" s="311"/>
    </row>
    <row r="669">
      <c r="A669" s="311"/>
      <c r="B669" s="311"/>
      <c r="C669" s="311"/>
      <c r="D669" s="311"/>
      <c r="E669" s="311"/>
      <c r="F669" s="311"/>
      <c r="G669" s="311"/>
      <c r="H669" s="311"/>
      <c r="I669" s="311"/>
    </row>
    <row r="670">
      <c r="A670" s="311"/>
      <c r="B670" s="311"/>
      <c r="C670" s="311"/>
      <c r="D670" s="311"/>
      <c r="E670" s="311"/>
      <c r="F670" s="311"/>
      <c r="G670" s="311"/>
      <c r="H670" s="311"/>
      <c r="I670" s="311"/>
    </row>
    <row r="671">
      <c r="A671" s="311"/>
      <c r="B671" s="311"/>
      <c r="C671" s="311"/>
      <c r="D671" s="311"/>
      <c r="E671" s="311"/>
      <c r="F671" s="311"/>
      <c r="G671" s="311"/>
      <c r="H671" s="311"/>
      <c r="I671" s="311"/>
    </row>
    <row r="672">
      <c r="A672" s="311"/>
      <c r="B672" s="311"/>
      <c r="C672" s="311"/>
      <c r="D672" s="311"/>
      <c r="E672" s="311"/>
      <c r="F672" s="311"/>
      <c r="G672" s="311"/>
      <c r="H672" s="311"/>
      <c r="I672" s="311"/>
    </row>
    <row r="673">
      <c r="A673" s="311"/>
      <c r="B673" s="311"/>
      <c r="C673" s="311"/>
      <c r="D673" s="311"/>
      <c r="E673" s="311"/>
      <c r="F673" s="311"/>
      <c r="G673" s="311"/>
      <c r="H673" s="311"/>
      <c r="I673" s="311"/>
    </row>
    <row r="674">
      <c r="A674" s="311"/>
      <c r="B674" s="311"/>
      <c r="C674" s="311"/>
      <c r="D674" s="311"/>
      <c r="E674" s="311"/>
      <c r="F674" s="311"/>
      <c r="G674" s="311"/>
      <c r="H674" s="311"/>
      <c r="I674" s="311"/>
    </row>
    <row r="675">
      <c r="A675" s="311"/>
      <c r="B675" s="311"/>
      <c r="C675" s="311"/>
      <c r="D675" s="311"/>
      <c r="E675" s="311"/>
      <c r="F675" s="311"/>
      <c r="G675" s="311"/>
      <c r="H675" s="311"/>
      <c r="I675" s="311"/>
    </row>
    <row r="676">
      <c r="A676" s="311"/>
      <c r="B676" s="311"/>
      <c r="C676" s="311"/>
      <c r="D676" s="311"/>
      <c r="E676" s="311"/>
      <c r="F676" s="311"/>
      <c r="G676" s="311"/>
      <c r="H676" s="311"/>
      <c r="I676" s="311"/>
    </row>
    <row r="677">
      <c r="A677" s="311"/>
      <c r="B677" s="311"/>
      <c r="C677" s="311"/>
      <c r="D677" s="311"/>
      <c r="E677" s="311"/>
      <c r="F677" s="311"/>
      <c r="G677" s="311"/>
      <c r="H677" s="311"/>
      <c r="I677" s="311"/>
    </row>
    <row r="678">
      <c r="A678" s="311"/>
      <c r="B678" s="311"/>
      <c r="C678" s="311"/>
      <c r="D678" s="311"/>
      <c r="E678" s="311"/>
      <c r="F678" s="311"/>
      <c r="G678" s="311"/>
      <c r="H678" s="311"/>
      <c r="I678" s="311"/>
    </row>
    <row r="679">
      <c r="A679" s="311"/>
      <c r="B679" s="311"/>
      <c r="C679" s="311"/>
      <c r="D679" s="311"/>
      <c r="E679" s="311"/>
      <c r="F679" s="311"/>
      <c r="G679" s="311"/>
      <c r="H679" s="311"/>
      <c r="I679" s="311"/>
    </row>
    <row r="680">
      <c r="A680" s="311"/>
      <c r="B680" s="311"/>
      <c r="C680" s="311"/>
      <c r="D680" s="311"/>
      <c r="E680" s="311"/>
      <c r="F680" s="311"/>
      <c r="G680" s="311"/>
      <c r="H680" s="311"/>
      <c r="I680" s="311"/>
    </row>
    <row r="681">
      <c r="A681" s="311"/>
      <c r="B681" s="311"/>
      <c r="C681" s="311"/>
      <c r="D681" s="311"/>
      <c r="E681" s="311"/>
      <c r="F681" s="311"/>
      <c r="G681" s="311"/>
      <c r="H681" s="311"/>
      <c r="I681" s="311"/>
    </row>
    <row r="682">
      <c r="A682" s="311"/>
      <c r="B682" s="311"/>
      <c r="C682" s="311"/>
      <c r="D682" s="311"/>
      <c r="E682" s="311"/>
      <c r="F682" s="311"/>
      <c r="G682" s="311"/>
      <c r="H682" s="311"/>
      <c r="I682" s="311"/>
    </row>
    <row r="683">
      <c r="A683" s="311"/>
      <c r="B683" s="311"/>
      <c r="C683" s="311"/>
      <c r="D683" s="311"/>
      <c r="E683" s="311"/>
      <c r="F683" s="311"/>
      <c r="G683" s="311"/>
      <c r="H683" s="311"/>
      <c r="I683" s="311"/>
    </row>
    <row r="684">
      <c r="A684" s="311"/>
      <c r="B684" s="311"/>
      <c r="C684" s="311"/>
      <c r="D684" s="311"/>
      <c r="E684" s="311"/>
      <c r="F684" s="311"/>
      <c r="G684" s="311"/>
      <c r="H684" s="311"/>
      <c r="I684" s="311"/>
    </row>
    <row r="685">
      <c r="A685" s="311"/>
      <c r="B685" s="311"/>
      <c r="C685" s="311"/>
      <c r="D685" s="311"/>
      <c r="E685" s="311"/>
      <c r="F685" s="311"/>
      <c r="G685" s="311"/>
      <c r="H685" s="311"/>
      <c r="I685" s="311"/>
    </row>
    <row r="686">
      <c r="A686" s="311"/>
      <c r="B686" s="311"/>
      <c r="C686" s="311"/>
      <c r="D686" s="311"/>
      <c r="E686" s="311"/>
      <c r="F686" s="311"/>
      <c r="G686" s="311"/>
      <c r="H686" s="311"/>
      <c r="I686" s="311"/>
    </row>
    <row r="687">
      <c r="A687" s="311"/>
      <c r="B687" s="311"/>
      <c r="C687" s="311"/>
      <c r="D687" s="311"/>
      <c r="E687" s="311"/>
      <c r="F687" s="311"/>
      <c r="G687" s="311"/>
      <c r="H687" s="311"/>
      <c r="I687" s="311"/>
    </row>
    <row r="688">
      <c r="A688" s="311"/>
      <c r="B688" s="311"/>
      <c r="C688" s="311"/>
      <c r="D688" s="311"/>
      <c r="E688" s="311"/>
      <c r="F688" s="311"/>
      <c r="G688" s="311"/>
      <c r="H688" s="311"/>
      <c r="I688" s="311"/>
    </row>
    <row r="689">
      <c r="A689" s="311"/>
      <c r="B689" s="311"/>
      <c r="C689" s="311"/>
      <c r="D689" s="311"/>
      <c r="E689" s="311"/>
      <c r="F689" s="311"/>
      <c r="G689" s="311"/>
      <c r="H689" s="311"/>
      <c r="I689" s="311"/>
    </row>
    <row r="690">
      <c r="A690" s="311"/>
      <c r="B690" s="311"/>
      <c r="C690" s="311"/>
      <c r="D690" s="311"/>
      <c r="E690" s="311"/>
      <c r="F690" s="311"/>
      <c r="G690" s="311"/>
      <c r="H690" s="311"/>
      <c r="I690" s="311"/>
    </row>
    <row r="691">
      <c r="A691" s="311"/>
      <c r="B691" s="311"/>
      <c r="C691" s="311"/>
      <c r="D691" s="311"/>
      <c r="E691" s="311"/>
      <c r="F691" s="311"/>
      <c r="G691" s="311"/>
      <c r="H691" s="311"/>
      <c r="I691" s="311"/>
    </row>
    <row r="692">
      <c r="A692" s="311"/>
      <c r="B692" s="311"/>
      <c r="C692" s="311"/>
      <c r="D692" s="311"/>
      <c r="E692" s="311"/>
      <c r="F692" s="311"/>
      <c r="G692" s="311"/>
      <c r="H692" s="311"/>
      <c r="I692" s="311"/>
    </row>
    <row r="693">
      <c r="A693" s="311"/>
      <c r="B693" s="311"/>
      <c r="C693" s="311"/>
      <c r="D693" s="311"/>
      <c r="E693" s="311"/>
      <c r="F693" s="311"/>
      <c r="G693" s="311"/>
      <c r="H693" s="311"/>
      <c r="I693" s="311"/>
    </row>
    <row r="694">
      <c r="A694" s="311"/>
      <c r="B694" s="311"/>
      <c r="C694" s="311"/>
      <c r="D694" s="311"/>
      <c r="E694" s="311"/>
      <c r="F694" s="311"/>
      <c r="G694" s="311"/>
      <c r="H694" s="311"/>
      <c r="I694" s="311"/>
    </row>
    <row r="695">
      <c r="A695" s="311"/>
      <c r="B695" s="311"/>
      <c r="C695" s="311"/>
      <c r="D695" s="311"/>
      <c r="E695" s="311"/>
      <c r="F695" s="311"/>
      <c r="G695" s="311"/>
      <c r="H695" s="311"/>
      <c r="I695" s="311"/>
    </row>
    <row r="696">
      <c r="A696" s="311"/>
      <c r="B696" s="311"/>
      <c r="C696" s="311"/>
      <c r="D696" s="311"/>
      <c r="E696" s="311"/>
      <c r="F696" s="311"/>
      <c r="G696" s="311"/>
      <c r="H696" s="311"/>
      <c r="I696" s="311"/>
    </row>
    <row r="697">
      <c r="A697" s="311"/>
      <c r="B697" s="311"/>
      <c r="C697" s="311"/>
      <c r="D697" s="311"/>
      <c r="E697" s="311"/>
      <c r="F697" s="311"/>
      <c r="G697" s="311"/>
      <c r="H697" s="311"/>
      <c r="I697" s="311"/>
    </row>
    <row r="698">
      <c r="A698" s="311"/>
      <c r="B698" s="311"/>
      <c r="C698" s="311"/>
      <c r="D698" s="311"/>
      <c r="E698" s="311"/>
      <c r="F698" s="311"/>
      <c r="G698" s="311"/>
      <c r="H698" s="311"/>
      <c r="I698" s="311"/>
    </row>
    <row r="699">
      <c r="A699" s="311"/>
      <c r="B699" s="311"/>
      <c r="C699" s="311"/>
      <c r="D699" s="311"/>
      <c r="E699" s="311"/>
      <c r="F699" s="311"/>
      <c r="G699" s="311"/>
      <c r="H699" s="311"/>
      <c r="I699" s="311"/>
    </row>
    <row r="700">
      <c r="A700" s="311"/>
      <c r="B700" s="311"/>
      <c r="C700" s="311"/>
      <c r="D700" s="311"/>
      <c r="E700" s="311"/>
      <c r="F700" s="311"/>
      <c r="G700" s="311"/>
      <c r="H700" s="311"/>
      <c r="I700" s="311"/>
    </row>
    <row r="701">
      <c r="A701" s="311"/>
      <c r="B701" s="311"/>
      <c r="C701" s="311"/>
      <c r="D701" s="311"/>
      <c r="E701" s="311"/>
      <c r="F701" s="311"/>
      <c r="G701" s="311"/>
      <c r="H701" s="311"/>
      <c r="I701" s="311"/>
    </row>
    <row r="702">
      <c r="A702" s="311"/>
      <c r="B702" s="311"/>
      <c r="C702" s="311"/>
      <c r="D702" s="311"/>
      <c r="E702" s="311"/>
      <c r="F702" s="311"/>
      <c r="G702" s="311"/>
      <c r="H702" s="311"/>
      <c r="I702" s="311"/>
    </row>
    <row r="703">
      <c r="A703" s="311"/>
      <c r="B703" s="311"/>
      <c r="C703" s="311"/>
      <c r="D703" s="311"/>
      <c r="E703" s="311"/>
      <c r="F703" s="311"/>
      <c r="G703" s="311"/>
      <c r="H703" s="311"/>
      <c r="I703" s="311"/>
    </row>
    <row r="704">
      <c r="A704" s="311"/>
      <c r="B704" s="311"/>
      <c r="C704" s="311"/>
      <c r="D704" s="311"/>
      <c r="E704" s="311"/>
      <c r="F704" s="311"/>
      <c r="G704" s="311"/>
      <c r="H704" s="311"/>
      <c r="I704" s="311"/>
    </row>
    <row r="705">
      <c r="A705" s="311"/>
      <c r="B705" s="311"/>
      <c r="C705" s="311"/>
      <c r="D705" s="311"/>
      <c r="E705" s="311"/>
      <c r="F705" s="311"/>
      <c r="G705" s="311"/>
      <c r="H705" s="311"/>
      <c r="I705" s="311"/>
    </row>
    <row r="706">
      <c r="A706" s="311"/>
      <c r="B706" s="311"/>
      <c r="C706" s="311"/>
      <c r="D706" s="311"/>
      <c r="E706" s="311"/>
      <c r="F706" s="311"/>
      <c r="G706" s="311"/>
      <c r="H706" s="311"/>
      <c r="I706" s="311"/>
    </row>
    <row r="707">
      <c r="A707" s="311"/>
      <c r="B707" s="311"/>
      <c r="C707" s="311"/>
      <c r="D707" s="311"/>
      <c r="E707" s="311"/>
      <c r="F707" s="311"/>
      <c r="G707" s="311"/>
      <c r="H707" s="311"/>
      <c r="I707" s="311"/>
    </row>
    <row r="708">
      <c r="A708" s="311"/>
      <c r="B708" s="311"/>
      <c r="C708" s="311"/>
      <c r="D708" s="311"/>
      <c r="E708" s="311"/>
      <c r="F708" s="311"/>
      <c r="G708" s="311"/>
      <c r="H708" s="311"/>
      <c r="I708" s="311"/>
    </row>
    <row r="709">
      <c r="A709" s="311"/>
      <c r="B709" s="311"/>
      <c r="C709" s="311"/>
      <c r="D709" s="311"/>
      <c r="E709" s="311"/>
      <c r="F709" s="311"/>
      <c r="G709" s="311"/>
      <c r="H709" s="311"/>
      <c r="I709" s="311"/>
    </row>
    <row r="710">
      <c r="A710" s="311"/>
      <c r="B710" s="311"/>
      <c r="C710" s="311"/>
      <c r="D710" s="311"/>
      <c r="E710" s="311"/>
      <c r="F710" s="311"/>
      <c r="G710" s="311"/>
      <c r="H710" s="311"/>
      <c r="I710" s="311"/>
    </row>
    <row r="711">
      <c r="A711" s="311"/>
      <c r="B711" s="311"/>
      <c r="C711" s="311"/>
      <c r="D711" s="311"/>
      <c r="E711" s="311"/>
      <c r="F711" s="311"/>
      <c r="G711" s="311"/>
      <c r="H711" s="311"/>
      <c r="I711" s="311"/>
    </row>
    <row r="712">
      <c r="A712" s="311"/>
      <c r="B712" s="311"/>
      <c r="C712" s="311"/>
      <c r="D712" s="311"/>
      <c r="E712" s="311"/>
      <c r="F712" s="311"/>
      <c r="G712" s="311"/>
      <c r="H712" s="311"/>
      <c r="I712" s="311"/>
    </row>
    <row r="713">
      <c r="A713" s="311"/>
      <c r="B713" s="311"/>
      <c r="C713" s="311"/>
      <c r="D713" s="311"/>
      <c r="E713" s="311"/>
      <c r="F713" s="311"/>
      <c r="G713" s="311"/>
      <c r="H713" s="311"/>
      <c r="I713" s="311"/>
    </row>
    <row r="714">
      <c r="A714" s="311"/>
      <c r="B714" s="311"/>
      <c r="C714" s="311"/>
      <c r="D714" s="311"/>
      <c r="E714" s="311"/>
      <c r="F714" s="311"/>
      <c r="G714" s="311"/>
      <c r="H714" s="311"/>
      <c r="I714" s="311"/>
    </row>
    <row r="715">
      <c r="A715" s="311"/>
      <c r="B715" s="311"/>
      <c r="C715" s="311"/>
      <c r="D715" s="311"/>
      <c r="E715" s="311"/>
      <c r="F715" s="311"/>
      <c r="G715" s="311"/>
      <c r="H715" s="311"/>
      <c r="I715" s="311"/>
    </row>
    <row r="716">
      <c r="A716" s="311"/>
      <c r="B716" s="311"/>
      <c r="C716" s="311"/>
      <c r="D716" s="311"/>
      <c r="E716" s="311"/>
      <c r="F716" s="311"/>
      <c r="G716" s="311"/>
      <c r="H716" s="311"/>
      <c r="I716" s="311"/>
    </row>
    <row r="717">
      <c r="A717" s="311"/>
      <c r="B717" s="311"/>
      <c r="C717" s="311"/>
      <c r="D717" s="311"/>
      <c r="E717" s="311"/>
      <c r="F717" s="311"/>
      <c r="G717" s="311"/>
      <c r="H717" s="311"/>
      <c r="I717" s="311"/>
    </row>
    <row r="718">
      <c r="A718" s="311"/>
      <c r="B718" s="311"/>
      <c r="C718" s="311"/>
      <c r="D718" s="311"/>
      <c r="E718" s="311"/>
      <c r="F718" s="311"/>
      <c r="G718" s="311"/>
      <c r="H718" s="311"/>
      <c r="I718" s="311"/>
    </row>
    <row r="719">
      <c r="A719" s="311"/>
      <c r="B719" s="311"/>
      <c r="C719" s="311"/>
      <c r="D719" s="311"/>
      <c r="E719" s="311"/>
      <c r="F719" s="311"/>
      <c r="G719" s="311"/>
      <c r="H719" s="311"/>
      <c r="I719" s="311"/>
    </row>
    <row r="720">
      <c r="A720" s="311"/>
      <c r="B720" s="311"/>
      <c r="C720" s="311"/>
      <c r="D720" s="311"/>
      <c r="E720" s="311"/>
      <c r="F720" s="311"/>
      <c r="G720" s="311"/>
      <c r="H720" s="311"/>
      <c r="I720" s="311"/>
    </row>
    <row r="721">
      <c r="A721" s="311"/>
      <c r="B721" s="311"/>
      <c r="C721" s="311"/>
      <c r="D721" s="311"/>
      <c r="E721" s="311"/>
      <c r="F721" s="311"/>
      <c r="G721" s="311"/>
      <c r="H721" s="311"/>
      <c r="I721" s="311"/>
    </row>
    <row r="722">
      <c r="A722" s="311"/>
      <c r="B722" s="311"/>
      <c r="C722" s="311"/>
      <c r="D722" s="311"/>
      <c r="E722" s="311"/>
      <c r="F722" s="311"/>
      <c r="G722" s="311"/>
      <c r="H722" s="311"/>
      <c r="I722" s="311"/>
    </row>
    <row r="723">
      <c r="A723" s="311"/>
      <c r="B723" s="311"/>
      <c r="C723" s="311"/>
      <c r="D723" s="311"/>
      <c r="E723" s="311"/>
      <c r="F723" s="311"/>
      <c r="G723" s="311"/>
      <c r="H723" s="311"/>
      <c r="I723" s="311"/>
    </row>
    <row r="724">
      <c r="A724" s="311"/>
      <c r="B724" s="311"/>
      <c r="C724" s="311"/>
      <c r="D724" s="311"/>
      <c r="E724" s="311"/>
      <c r="F724" s="311"/>
      <c r="G724" s="311"/>
      <c r="H724" s="311"/>
      <c r="I724" s="311"/>
    </row>
    <row r="725">
      <c r="A725" s="311"/>
      <c r="B725" s="311"/>
      <c r="C725" s="311"/>
      <c r="D725" s="311"/>
      <c r="E725" s="311"/>
      <c r="F725" s="311"/>
      <c r="G725" s="311"/>
      <c r="H725" s="311"/>
      <c r="I725" s="311"/>
    </row>
    <row r="726">
      <c r="A726" s="311"/>
      <c r="B726" s="311"/>
      <c r="C726" s="311"/>
      <c r="D726" s="311"/>
      <c r="E726" s="311"/>
      <c r="F726" s="311"/>
      <c r="G726" s="311"/>
      <c r="H726" s="311"/>
      <c r="I726" s="311"/>
    </row>
    <row r="727">
      <c r="A727" s="311"/>
      <c r="B727" s="311"/>
      <c r="C727" s="311"/>
      <c r="D727" s="311"/>
      <c r="E727" s="311"/>
      <c r="F727" s="311"/>
      <c r="G727" s="311"/>
      <c r="H727" s="311"/>
      <c r="I727" s="311"/>
    </row>
    <row r="728">
      <c r="A728" s="311"/>
      <c r="B728" s="311"/>
      <c r="C728" s="311"/>
      <c r="D728" s="311"/>
      <c r="E728" s="311"/>
      <c r="F728" s="311"/>
      <c r="G728" s="311"/>
      <c r="H728" s="311"/>
      <c r="I728" s="311"/>
    </row>
    <row r="729">
      <c r="A729" s="311"/>
      <c r="B729" s="311"/>
      <c r="C729" s="311"/>
      <c r="D729" s="311"/>
      <c r="E729" s="311"/>
      <c r="F729" s="311"/>
      <c r="G729" s="311"/>
      <c r="H729" s="311"/>
      <c r="I729" s="311"/>
    </row>
    <row r="730">
      <c r="A730" s="311"/>
      <c r="B730" s="311"/>
      <c r="C730" s="311"/>
      <c r="D730" s="311"/>
      <c r="E730" s="311"/>
      <c r="F730" s="311"/>
      <c r="G730" s="311"/>
      <c r="H730" s="311"/>
      <c r="I730" s="311"/>
    </row>
    <row r="731">
      <c r="A731" s="311"/>
      <c r="B731" s="311"/>
      <c r="C731" s="311"/>
      <c r="D731" s="311"/>
      <c r="E731" s="311"/>
      <c r="F731" s="311"/>
      <c r="G731" s="311"/>
      <c r="H731" s="311"/>
      <c r="I731" s="311"/>
    </row>
    <row r="732">
      <c r="A732" s="311"/>
      <c r="B732" s="311"/>
      <c r="C732" s="311"/>
      <c r="D732" s="311"/>
      <c r="E732" s="311"/>
      <c r="F732" s="311"/>
      <c r="G732" s="311"/>
      <c r="H732" s="311"/>
      <c r="I732" s="311"/>
    </row>
    <row r="733">
      <c r="A733" s="311"/>
      <c r="B733" s="311"/>
      <c r="C733" s="311"/>
      <c r="D733" s="311"/>
      <c r="E733" s="311"/>
      <c r="F733" s="311"/>
      <c r="G733" s="311"/>
      <c r="H733" s="311"/>
      <c r="I733" s="311"/>
    </row>
    <row r="734">
      <c r="A734" s="311"/>
      <c r="B734" s="311"/>
      <c r="C734" s="311"/>
      <c r="D734" s="311"/>
      <c r="E734" s="311"/>
      <c r="F734" s="311"/>
      <c r="G734" s="311"/>
      <c r="H734" s="311"/>
      <c r="I734" s="311"/>
    </row>
    <row r="735">
      <c r="A735" s="311"/>
      <c r="B735" s="311"/>
      <c r="C735" s="311"/>
      <c r="D735" s="311"/>
      <c r="E735" s="311"/>
      <c r="F735" s="311"/>
      <c r="G735" s="311"/>
      <c r="H735" s="311"/>
      <c r="I735" s="311"/>
    </row>
    <row r="736">
      <c r="A736" s="311"/>
      <c r="B736" s="311"/>
      <c r="C736" s="311"/>
      <c r="D736" s="311"/>
      <c r="E736" s="311"/>
      <c r="F736" s="311"/>
      <c r="G736" s="311"/>
      <c r="H736" s="311"/>
      <c r="I736" s="311"/>
    </row>
    <row r="737">
      <c r="A737" s="311"/>
      <c r="B737" s="311"/>
      <c r="C737" s="311"/>
      <c r="D737" s="311"/>
      <c r="E737" s="311"/>
      <c r="F737" s="311"/>
      <c r="G737" s="311"/>
      <c r="H737" s="311"/>
      <c r="I737" s="311"/>
    </row>
    <row r="738">
      <c r="A738" s="311"/>
      <c r="B738" s="311"/>
      <c r="C738" s="311"/>
      <c r="D738" s="311"/>
      <c r="E738" s="311"/>
      <c r="F738" s="311"/>
      <c r="G738" s="311"/>
      <c r="H738" s="311"/>
      <c r="I738" s="311"/>
    </row>
    <row r="739">
      <c r="A739" s="311"/>
      <c r="B739" s="311"/>
      <c r="C739" s="311"/>
      <c r="D739" s="311"/>
      <c r="E739" s="311"/>
      <c r="F739" s="311"/>
      <c r="G739" s="311"/>
      <c r="H739" s="311"/>
      <c r="I739" s="311"/>
    </row>
    <row r="740">
      <c r="A740" s="311"/>
      <c r="B740" s="311"/>
      <c r="C740" s="311"/>
      <c r="D740" s="311"/>
      <c r="E740" s="311"/>
      <c r="F740" s="311"/>
      <c r="G740" s="311"/>
      <c r="H740" s="311"/>
      <c r="I740" s="311"/>
    </row>
    <row r="741">
      <c r="A741" s="311"/>
      <c r="B741" s="311"/>
      <c r="C741" s="311"/>
      <c r="D741" s="311"/>
      <c r="E741" s="311"/>
      <c r="F741" s="311"/>
      <c r="G741" s="311"/>
      <c r="H741" s="311"/>
      <c r="I741" s="311"/>
    </row>
    <row r="742">
      <c r="A742" s="311"/>
      <c r="B742" s="311"/>
      <c r="C742" s="311"/>
      <c r="D742" s="311"/>
      <c r="E742" s="311"/>
      <c r="F742" s="311"/>
      <c r="G742" s="311"/>
      <c r="H742" s="311"/>
      <c r="I742" s="311"/>
    </row>
    <row r="743">
      <c r="A743" s="311"/>
      <c r="B743" s="311"/>
      <c r="C743" s="311"/>
      <c r="D743" s="311"/>
      <c r="E743" s="311"/>
      <c r="F743" s="311"/>
      <c r="G743" s="311"/>
      <c r="H743" s="311"/>
      <c r="I743" s="311"/>
    </row>
    <row r="744">
      <c r="A744" s="311"/>
      <c r="B744" s="311"/>
      <c r="C744" s="311"/>
      <c r="D744" s="311"/>
      <c r="E744" s="311"/>
      <c r="F744" s="311"/>
      <c r="G744" s="311"/>
      <c r="H744" s="311"/>
      <c r="I744" s="311"/>
    </row>
    <row r="745">
      <c r="A745" s="311"/>
      <c r="B745" s="311"/>
      <c r="C745" s="311"/>
      <c r="D745" s="311"/>
      <c r="E745" s="311"/>
      <c r="F745" s="311"/>
      <c r="G745" s="311"/>
      <c r="H745" s="311"/>
      <c r="I745" s="311"/>
    </row>
    <row r="746">
      <c r="A746" s="311"/>
      <c r="B746" s="311"/>
      <c r="C746" s="311"/>
      <c r="D746" s="311"/>
      <c r="E746" s="311"/>
      <c r="F746" s="311"/>
      <c r="G746" s="311"/>
      <c r="H746" s="311"/>
      <c r="I746" s="311"/>
    </row>
    <row r="747">
      <c r="A747" s="311"/>
      <c r="B747" s="311"/>
      <c r="C747" s="311"/>
      <c r="D747" s="311"/>
      <c r="E747" s="311"/>
      <c r="F747" s="311"/>
      <c r="G747" s="311"/>
      <c r="H747" s="311"/>
      <c r="I747" s="311"/>
    </row>
    <row r="748">
      <c r="A748" s="311"/>
      <c r="B748" s="311"/>
      <c r="C748" s="311"/>
      <c r="D748" s="311"/>
      <c r="E748" s="311"/>
      <c r="F748" s="311"/>
      <c r="G748" s="311"/>
      <c r="H748" s="311"/>
      <c r="I748" s="311"/>
    </row>
    <row r="749">
      <c r="A749" s="311"/>
      <c r="B749" s="311"/>
      <c r="C749" s="311"/>
      <c r="D749" s="311"/>
      <c r="E749" s="311"/>
      <c r="F749" s="311"/>
      <c r="G749" s="311"/>
      <c r="H749" s="311"/>
      <c r="I749" s="311"/>
    </row>
    <row r="750">
      <c r="A750" s="311"/>
      <c r="B750" s="311"/>
      <c r="C750" s="311"/>
      <c r="D750" s="311"/>
      <c r="E750" s="311"/>
      <c r="F750" s="311"/>
      <c r="G750" s="311"/>
      <c r="H750" s="311"/>
      <c r="I750" s="311"/>
    </row>
    <row r="751">
      <c r="A751" s="311"/>
      <c r="B751" s="311"/>
      <c r="C751" s="311"/>
      <c r="D751" s="311"/>
      <c r="E751" s="311"/>
      <c r="F751" s="311"/>
      <c r="G751" s="311"/>
      <c r="H751" s="311"/>
      <c r="I751" s="311"/>
    </row>
    <row r="752">
      <c r="A752" s="311"/>
      <c r="B752" s="311"/>
      <c r="C752" s="311"/>
      <c r="D752" s="311"/>
      <c r="E752" s="311"/>
      <c r="F752" s="311"/>
      <c r="G752" s="311"/>
      <c r="H752" s="311"/>
      <c r="I752" s="311"/>
    </row>
    <row r="753">
      <c r="A753" s="311"/>
      <c r="B753" s="311"/>
      <c r="C753" s="311"/>
      <c r="D753" s="311"/>
      <c r="E753" s="311"/>
      <c r="F753" s="311"/>
      <c r="G753" s="311"/>
      <c r="H753" s="311"/>
      <c r="I753" s="311"/>
    </row>
    <row r="754">
      <c r="A754" s="311"/>
      <c r="B754" s="311"/>
      <c r="C754" s="311"/>
      <c r="D754" s="311"/>
      <c r="E754" s="311"/>
      <c r="F754" s="311"/>
      <c r="G754" s="311"/>
      <c r="H754" s="311"/>
      <c r="I754" s="311"/>
    </row>
    <row r="755">
      <c r="A755" s="311"/>
      <c r="B755" s="311"/>
      <c r="C755" s="311"/>
      <c r="D755" s="311"/>
      <c r="E755" s="311"/>
      <c r="F755" s="311"/>
      <c r="G755" s="311"/>
      <c r="H755" s="311"/>
      <c r="I755" s="311"/>
    </row>
    <row r="756">
      <c r="A756" s="311"/>
      <c r="B756" s="311"/>
      <c r="C756" s="311"/>
      <c r="D756" s="311"/>
      <c r="E756" s="311"/>
      <c r="F756" s="311"/>
      <c r="G756" s="311"/>
      <c r="H756" s="311"/>
      <c r="I756" s="311"/>
    </row>
    <row r="757">
      <c r="A757" s="311"/>
      <c r="B757" s="311"/>
      <c r="C757" s="311"/>
      <c r="D757" s="311"/>
      <c r="E757" s="311"/>
      <c r="F757" s="311"/>
      <c r="G757" s="311"/>
      <c r="H757" s="311"/>
      <c r="I757" s="311"/>
    </row>
    <row r="758">
      <c r="A758" s="311"/>
      <c r="B758" s="311"/>
      <c r="C758" s="311"/>
      <c r="D758" s="311"/>
      <c r="E758" s="311"/>
      <c r="F758" s="311"/>
      <c r="G758" s="311"/>
      <c r="H758" s="311"/>
      <c r="I758" s="311"/>
    </row>
    <row r="759">
      <c r="A759" s="311"/>
      <c r="B759" s="311"/>
      <c r="C759" s="311"/>
      <c r="D759" s="311"/>
      <c r="E759" s="311"/>
      <c r="F759" s="311"/>
      <c r="G759" s="311"/>
      <c r="H759" s="311"/>
      <c r="I759" s="311"/>
    </row>
    <row r="760">
      <c r="A760" s="311"/>
      <c r="B760" s="311"/>
      <c r="C760" s="311"/>
      <c r="D760" s="311"/>
      <c r="E760" s="311"/>
      <c r="F760" s="311"/>
      <c r="G760" s="311"/>
      <c r="H760" s="311"/>
      <c r="I760" s="311"/>
    </row>
    <row r="761">
      <c r="A761" s="311"/>
      <c r="B761" s="311"/>
      <c r="C761" s="311"/>
      <c r="D761" s="311"/>
      <c r="E761" s="311"/>
      <c r="F761" s="311"/>
      <c r="G761" s="311"/>
      <c r="H761" s="311"/>
      <c r="I761" s="311"/>
    </row>
    <row r="762">
      <c r="A762" s="311"/>
      <c r="B762" s="311"/>
      <c r="C762" s="311"/>
      <c r="D762" s="311"/>
      <c r="E762" s="311"/>
      <c r="F762" s="311"/>
      <c r="G762" s="311"/>
      <c r="H762" s="311"/>
      <c r="I762" s="311"/>
    </row>
    <row r="763">
      <c r="A763" s="311"/>
      <c r="B763" s="311"/>
      <c r="C763" s="311"/>
      <c r="D763" s="311"/>
      <c r="E763" s="311"/>
      <c r="F763" s="311"/>
      <c r="G763" s="311"/>
      <c r="H763" s="311"/>
      <c r="I763" s="311"/>
    </row>
    <row r="764">
      <c r="A764" s="311"/>
      <c r="B764" s="311"/>
      <c r="C764" s="311"/>
      <c r="D764" s="311"/>
      <c r="E764" s="311"/>
      <c r="F764" s="311"/>
      <c r="G764" s="311"/>
      <c r="H764" s="311"/>
      <c r="I764" s="311"/>
    </row>
    <row r="765">
      <c r="A765" s="311"/>
      <c r="B765" s="311"/>
      <c r="C765" s="311"/>
      <c r="D765" s="311"/>
      <c r="E765" s="311"/>
      <c r="F765" s="311"/>
      <c r="G765" s="311"/>
      <c r="H765" s="311"/>
      <c r="I765" s="311"/>
    </row>
    <row r="766">
      <c r="A766" s="311"/>
      <c r="B766" s="311"/>
      <c r="C766" s="311"/>
      <c r="D766" s="311"/>
      <c r="E766" s="311"/>
      <c r="F766" s="311"/>
      <c r="G766" s="311"/>
      <c r="H766" s="311"/>
      <c r="I766" s="311"/>
    </row>
    <row r="767">
      <c r="A767" s="311"/>
      <c r="B767" s="311"/>
      <c r="C767" s="311"/>
      <c r="D767" s="311"/>
      <c r="E767" s="311"/>
      <c r="F767" s="311"/>
      <c r="G767" s="311"/>
      <c r="H767" s="311"/>
      <c r="I767" s="311"/>
    </row>
    <row r="768">
      <c r="A768" s="311"/>
      <c r="B768" s="311"/>
      <c r="C768" s="311"/>
      <c r="D768" s="311"/>
      <c r="E768" s="311"/>
      <c r="F768" s="311"/>
      <c r="G768" s="311"/>
      <c r="H768" s="311"/>
      <c r="I768" s="311"/>
    </row>
    <row r="769">
      <c r="A769" s="311"/>
      <c r="B769" s="311"/>
      <c r="C769" s="311"/>
      <c r="D769" s="311"/>
      <c r="E769" s="311"/>
      <c r="F769" s="311"/>
      <c r="G769" s="311"/>
      <c r="H769" s="311"/>
      <c r="I769" s="311"/>
    </row>
    <row r="770">
      <c r="A770" s="311"/>
      <c r="B770" s="311"/>
      <c r="C770" s="311"/>
      <c r="D770" s="311"/>
      <c r="E770" s="311"/>
      <c r="F770" s="311"/>
      <c r="G770" s="311"/>
      <c r="H770" s="311"/>
      <c r="I770" s="311"/>
    </row>
    <row r="771">
      <c r="A771" s="311"/>
      <c r="B771" s="311"/>
      <c r="C771" s="311"/>
      <c r="D771" s="311"/>
      <c r="E771" s="311"/>
      <c r="F771" s="311"/>
      <c r="G771" s="311"/>
      <c r="H771" s="311"/>
      <c r="I771" s="311"/>
    </row>
    <row r="772">
      <c r="A772" s="311"/>
      <c r="B772" s="311"/>
      <c r="C772" s="311"/>
      <c r="D772" s="311"/>
      <c r="E772" s="311"/>
      <c r="F772" s="311"/>
      <c r="G772" s="311"/>
      <c r="H772" s="311"/>
      <c r="I772" s="311"/>
    </row>
    <row r="773">
      <c r="A773" s="311"/>
      <c r="B773" s="311"/>
      <c r="C773" s="311"/>
      <c r="D773" s="311"/>
      <c r="E773" s="311"/>
      <c r="F773" s="311"/>
      <c r="G773" s="311"/>
      <c r="H773" s="311"/>
      <c r="I773" s="311"/>
    </row>
    <row r="774">
      <c r="A774" s="311"/>
      <c r="B774" s="311"/>
      <c r="C774" s="311"/>
      <c r="D774" s="311"/>
      <c r="E774" s="311"/>
      <c r="F774" s="311"/>
      <c r="G774" s="311"/>
      <c r="H774" s="311"/>
      <c r="I774" s="311"/>
    </row>
    <row r="775">
      <c r="A775" s="311"/>
      <c r="B775" s="311"/>
      <c r="C775" s="311"/>
      <c r="D775" s="311"/>
      <c r="E775" s="311"/>
      <c r="F775" s="311"/>
      <c r="G775" s="311"/>
      <c r="H775" s="311"/>
      <c r="I775" s="311"/>
    </row>
    <row r="776">
      <c r="A776" s="311"/>
      <c r="B776" s="311"/>
      <c r="C776" s="311"/>
      <c r="D776" s="311"/>
      <c r="E776" s="311"/>
      <c r="F776" s="311"/>
      <c r="G776" s="311"/>
      <c r="H776" s="311"/>
      <c r="I776" s="311"/>
    </row>
    <row r="777">
      <c r="A777" s="311"/>
      <c r="B777" s="311"/>
      <c r="C777" s="311"/>
      <c r="D777" s="311"/>
      <c r="E777" s="311"/>
      <c r="F777" s="311"/>
      <c r="G777" s="311"/>
      <c r="H777" s="311"/>
      <c r="I777" s="311"/>
    </row>
    <row r="778">
      <c r="A778" s="311"/>
      <c r="B778" s="311"/>
      <c r="C778" s="311"/>
      <c r="D778" s="311"/>
      <c r="E778" s="311"/>
      <c r="F778" s="311"/>
      <c r="G778" s="311"/>
      <c r="H778" s="311"/>
      <c r="I778" s="311"/>
    </row>
    <row r="779">
      <c r="A779" s="311"/>
      <c r="B779" s="311"/>
      <c r="C779" s="311"/>
      <c r="D779" s="311"/>
      <c r="E779" s="311"/>
      <c r="F779" s="311"/>
      <c r="G779" s="311"/>
      <c r="H779" s="311"/>
      <c r="I779" s="311"/>
    </row>
    <row r="780">
      <c r="A780" s="311"/>
      <c r="B780" s="311"/>
      <c r="C780" s="311"/>
      <c r="D780" s="311"/>
      <c r="E780" s="311"/>
      <c r="F780" s="311"/>
      <c r="G780" s="311"/>
      <c r="H780" s="311"/>
      <c r="I780" s="311"/>
    </row>
    <row r="781">
      <c r="A781" s="311"/>
      <c r="B781" s="311"/>
      <c r="C781" s="311"/>
      <c r="D781" s="311"/>
      <c r="E781" s="311"/>
      <c r="F781" s="311"/>
      <c r="G781" s="311"/>
      <c r="H781" s="311"/>
      <c r="I781" s="311"/>
    </row>
    <row r="782">
      <c r="A782" s="311"/>
      <c r="B782" s="311"/>
      <c r="C782" s="311"/>
      <c r="D782" s="311"/>
      <c r="E782" s="311"/>
      <c r="F782" s="311"/>
      <c r="G782" s="311"/>
      <c r="H782" s="311"/>
      <c r="I782" s="311"/>
    </row>
    <row r="783">
      <c r="A783" s="311"/>
      <c r="B783" s="311"/>
      <c r="C783" s="311"/>
      <c r="D783" s="311"/>
      <c r="E783" s="311"/>
      <c r="F783" s="311"/>
      <c r="G783" s="311"/>
      <c r="H783" s="311"/>
      <c r="I783" s="311"/>
    </row>
    <row r="784">
      <c r="A784" s="311"/>
      <c r="B784" s="311"/>
      <c r="C784" s="311"/>
      <c r="D784" s="311"/>
      <c r="E784" s="311"/>
      <c r="F784" s="311"/>
      <c r="G784" s="311"/>
      <c r="H784" s="311"/>
      <c r="I784" s="311"/>
    </row>
    <row r="785">
      <c r="A785" s="311"/>
      <c r="B785" s="311"/>
      <c r="C785" s="311"/>
      <c r="D785" s="311"/>
      <c r="E785" s="311"/>
      <c r="F785" s="311"/>
      <c r="G785" s="311"/>
      <c r="H785" s="311"/>
      <c r="I785" s="311"/>
    </row>
    <row r="786">
      <c r="A786" s="311"/>
      <c r="B786" s="311"/>
      <c r="C786" s="311"/>
      <c r="D786" s="311"/>
      <c r="E786" s="311"/>
      <c r="F786" s="311"/>
      <c r="G786" s="311"/>
      <c r="H786" s="311"/>
      <c r="I786" s="311"/>
    </row>
    <row r="787">
      <c r="A787" s="311"/>
      <c r="B787" s="311"/>
      <c r="C787" s="311"/>
      <c r="D787" s="311"/>
      <c r="E787" s="311"/>
      <c r="F787" s="311"/>
      <c r="G787" s="311"/>
      <c r="H787" s="311"/>
      <c r="I787" s="311"/>
    </row>
    <row r="788">
      <c r="A788" s="311"/>
      <c r="B788" s="311"/>
      <c r="C788" s="311"/>
      <c r="D788" s="311"/>
      <c r="E788" s="311"/>
      <c r="F788" s="311"/>
      <c r="G788" s="311"/>
      <c r="H788" s="311"/>
      <c r="I788" s="311"/>
    </row>
    <row r="789">
      <c r="A789" s="311"/>
      <c r="B789" s="311"/>
      <c r="C789" s="311"/>
      <c r="D789" s="311"/>
      <c r="E789" s="311"/>
      <c r="F789" s="311"/>
      <c r="G789" s="311"/>
      <c r="H789" s="311"/>
      <c r="I789" s="311"/>
    </row>
    <row r="790">
      <c r="A790" s="311"/>
      <c r="B790" s="311"/>
      <c r="C790" s="311"/>
      <c r="D790" s="311"/>
      <c r="E790" s="311"/>
      <c r="F790" s="311"/>
      <c r="G790" s="311"/>
      <c r="H790" s="311"/>
      <c r="I790" s="311"/>
    </row>
    <row r="791">
      <c r="A791" s="311"/>
      <c r="B791" s="311"/>
      <c r="C791" s="311"/>
      <c r="D791" s="311"/>
      <c r="E791" s="311"/>
      <c r="F791" s="311"/>
      <c r="G791" s="311"/>
      <c r="H791" s="311"/>
      <c r="I791" s="311"/>
    </row>
    <row r="792">
      <c r="A792" s="311"/>
      <c r="B792" s="311"/>
      <c r="C792" s="311"/>
      <c r="D792" s="311"/>
      <c r="E792" s="311"/>
      <c r="F792" s="311"/>
      <c r="G792" s="311"/>
      <c r="H792" s="311"/>
      <c r="I792" s="311"/>
    </row>
    <row r="793">
      <c r="A793" s="311"/>
      <c r="B793" s="311"/>
      <c r="C793" s="311"/>
      <c r="D793" s="311"/>
      <c r="E793" s="311"/>
      <c r="F793" s="311"/>
      <c r="G793" s="311"/>
      <c r="H793" s="311"/>
      <c r="I793" s="311"/>
    </row>
    <row r="794">
      <c r="A794" s="311"/>
      <c r="B794" s="311"/>
      <c r="C794" s="311"/>
      <c r="D794" s="311"/>
      <c r="E794" s="311"/>
      <c r="F794" s="311"/>
      <c r="G794" s="311"/>
      <c r="H794" s="311"/>
      <c r="I794" s="311"/>
    </row>
    <row r="795">
      <c r="A795" s="311"/>
      <c r="B795" s="311"/>
      <c r="C795" s="311"/>
      <c r="D795" s="311"/>
      <c r="E795" s="311"/>
      <c r="F795" s="311"/>
      <c r="G795" s="311"/>
      <c r="H795" s="311"/>
      <c r="I795" s="311"/>
    </row>
    <row r="796">
      <c r="A796" s="311"/>
      <c r="B796" s="311"/>
      <c r="C796" s="311"/>
      <c r="D796" s="311"/>
      <c r="E796" s="311"/>
      <c r="F796" s="311"/>
      <c r="G796" s="311"/>
      <c r="H796" s="311"/>
      <c r="I796" s="311"/>
    </row>
    <row r="797">
      <c r="A797" s="311"/>
      <c r="B797" s="311"/>
      <c r="C797" s="311"/>
      <c r="D797" s="311"/>
      <c r="E797" s="311"/>
      <c r="F797" s="311"/>
      <c r="G797" s="311"/>
      <c r="H797" s="311"/>
      <c r="I797" s="311"/>
    </row>
    <row r="798">
      <c r="A798" s="311"/>
      <c r="B798" s="311"/>
      <c r="C798" s="311"/>
      <c r="D798" s="311"/>
      <c r="E798" s="311"/>
      <c r="F798" s="311"/>
      <c r="G798" s="311"/>
      <c r="H798" s="311"/>
      <c r="I798" s="311"/>
    </row>
    <row r="799">
      <c r="A799" s="311"/>
      <c r="B799" s="311"/>
      <c r="C799" s="311"/>
      <c r="D799" s="311"/>
      <c r="E799" s="311"/>
      <c r="F799" s="311"/>
      <c r="G799" s="311"/>
      <c r="H799" s="311"/>
      <c r="I799" s="311"/>
    </row>
    <row r="800">
      <c r="A800" s="311"/>
      <c r="B800" s="311"/>
      <c r="C800" s="311"/>
      <c r="D800" s="311"/>
      <c r="E800" s="311"/>
      <c r="F800" s="311"/>
      <c r="G800" s="311"/>
      <c r="H800" s="311"/>
      <c r="I800" s="311"/>
    </row>
    <row r="801">
      <c r="A801" s="311"/>
      <c r="B801" s="311"/>
      <c r="C801" s="311"/>
      <c r="D801" s="311"/>
      <c r="E801" s="311"/>
      <c r="F801" s="311"/>
      <c r="G801" s="311"/>
      <c r="H801" s="311"/>
      <c r="I801" s="311"/>
    </row>
    <row r="802">
      <c r="A802" s="311"/>
      <c r="B802" s="311"/>
      <c r="C802" s="311"/>
      <c r="D802" s="311"/>
      <c r="E802" s="311"/>
      <c r="F802" s="311"/>
      <c r="G802" s="311"/>
      <c r="H802" s="311"/>
      <c r="I802" s="311"/>
    </row>
    <row r="803">
      <c r="A803" s="311"/>
      <c r="B803" s="311"/>
      <c r="C803" s="311"/>
      <c r="D803" s="311"/>
      <c r="E803" s="311"/>
      <c r="F803" s="311"/>
      <c r="G803" s="311"/>
      <c r="H803" s="311"/>
      <c r="I803" s="311"/>
    </row>
    <row r="804">
      <c r="A804" s="311"/>
      <c r="B804" s="311"/>
      <c r="C804" s="311"/>
      <c r="D804" s="311"/>
      <c r="E804" s="311"/>
      <c r="F804" s="311"/>
      <c r="G804" s="311"/>
      <c r="H804" s="311"/>
      <c r="I804" s="311"/>
    </row>
    <row r="805">
      <c r="A805" s="311"/>
      <c r="B805" s="311"/>
      <c r="C805" s="311"/>
      <c r="D805" s="311"/>
      <c r="E805" s="311"/>
      <c r="F805" s="311"/>
      <c r="G805" s="311"/>
      <c r="H805" s="311"/>
      <c r="I805" s="311"/>
    </row>
    <row r="806">
      <c r="A806" s="311"/>
      <c r="B806" s="311"/>
      <c r="C806" s="311"/>
      <c r="D806" s="311"/>
      <c r="E806" s="311"/>
      <c r="F806" s="311"/>
      <c r="G806" s="311"/>
      <c r="H806" s="311"/>
      <c r="I806" s="311"/>
    </row>
    <row r="807">
      <c r="A807" s="311"/>
      <c r="B807" s="311"/>
      <c r="C807" s="311"/>
      <c r="D807" s="311"/>
      <c r="E807" s="311"/>
      <c r="F807" s="311"/>
      <c r="G807" s="311"/>
      <c r="H807" s="311"/>
      <c r="I807" s="311"/>
    </row>
    <row r="808">
      <c r="A808" s="311"/>
      <c r="B808" s="311"/>
      <c r="C808" s="311"/>
      <c r="D808" s="311"/>
      <c r="E808" s="311"/>
      <c r="F808" s="311"/>
      <c r="G808" s="311"/>
      <c r="H808" s="311"/>
      <c r="I808" s="311"/>
    </row>
    <row r="809">
      <c r="A809" s="311"/>
      <c r="B809" s="311"/>
      <c r="C809" s="311"/>
      <c r="D809" s="311"/>
      <c r="E809" s="311"/>
      <c r="F809" s="311"/>
      <c r="G809" s="311"/>
      <c r="H809" s="311"/>
      <c r="I809" s="311"/>
    </row>
    <row r="810">
      <c r="A810" s="311"/>
      <c r="B810" s="311"/>
      <c r="C810" s="311"/>
      <c r="D810" s="311"/>
      <c r="E810" s="311"/>
      <c r="F810" s="311"/>
      <c r="G810" s="311"/>
      <c r="H810" s="311"/>
      <c r="I810" s="311"/>
    </row>
    <row r="811">
      <c r="A811" s="311"/>
      <c r="B811" s="311"/>
      <c r="C811" s="311"/>
      <c r="D811" s="311"/>
      <c r="E811" s="311"/>
      <c r="F811" s="311"/>
      <c r="G811" s="311"/>
      <c r="H811" s="311"/>
      <c r="I811" s="311"/>
    </row>
    <row r="812">
      <c r="A812" s="311"/>
      <c r="B812" s="311"/>
      <c r="C812" s="311"/>
      <c r="D812" s="311"/>
      <c r="E812" s="311"/>
      <c r="F812" s="311"/>
      <c r="G812" s="311"/>
      <c r="H812" s="311"/>
      <c r="I812" s="311"/>
    </row>
    <row r="813">
      <c r="A813" s="311"/>
      <c r="B813" s="311"/>
      <c r="C813" s="311"/>
      <c r="D813" s="311"/>
      <c r="E813" s="311"/>
      <c r="F813" s="311"/>
      <c r="G813" s="311"/>
      <c r="H813" s="311"/>
      <c r="I813" s="311"/>
    </row>
    <row r="814">
      <c r="A814" s="311"/>
      <c r="B814" s="311"/>
      <c r="C814" s="311"/>
      <c r="D814" s="311"/>
      <c r="E814" s="311"/>
      <c r="F814" s="311"/>
      <c r="G814" s="311"/>
      <c r="H814" s="311"/>
      <c r="I814" s="311"/>
    </row>
    <row r="815">
      <c r="A815" s="311"/>
      <c r="B815" s="311"/>
      <c r="C815" s="311"/>
      <c r="D815" s="311"/>
      <c r="E815" s="311"/>
      <c r="F815" s="311"/>
      <c r="G815" s="311"/>
      <c r="H815" s="311"/>
      <c r="I815" s="311"/>
    </row>
    <row r="816">
      <c r="A816" s="311"/>
      <c r="B816" s="311"/>
      <c r="C816" s="311"/>
      <c r="D816" s="311"/>
      <c r="E816" s="311"/>
      <c r="F816" s="311"/>
      <c r="G816" s="311"/>
      <c r="H816" s="311"/>
      <c r="I816" s="311"/>
    </row>
    <row r="817">
      <c r="A817" s="311"/>
      <c r="B817" s="311"/>
      <c r="C817" s="311"/>
      <c r="D817" s="311"/>
      <c r="E817" s="311"/>
      <c r="F817" s="311"/>
      <c r="G817" s="311"/>
      <c r="H817" s="311"/>
      <c r="I817" s="311"/>
    </row>
    <row r="818">
      <c r="A818" s="311"/>
      <c r="B818" s="311"/>
      <c r="C818" s="311"/>
      <c r="D818" s="311"/>
      <c r="E818" s="311"/>
      <c r="F818" s="311"/>
      <c r="G818" s="311"/>
      <c r="H818" s="311"/>
      <c r="I818" s="311"/>
    </row>
    <row r="819">
      <c r="A819" s="311"/>
      <c r="B819" s="311"/>
      <c r="C819" s="311"/>
      <c r="D819" s="311"/>
      <c r="E819" s="311"/>
      <c r="F819" s="311"/>
      <c r="G819" s="311"/>
      <c r="H819" s="311"/>
      <c r="I819" s="311"/>
    </row>
    <row r="820">
      <c r="A820" s="311"/>
      <c r="B820" s="311"/>
      <c r="C820" s="311"/>
      <c r="D820" s="311"/>
      <c r="E820" s="311"/>
      <c r="F820" s="311"/>
      <c r="G820" s="311"/>
      <c r="H820" s="311"/>
      <c r="I820" s="311"/>
    </row>
    <row r="821">
      <c r="A821" s="311"/>
      <c r="B821" s="311"/>
      <c r="C821" s="311"/>
      <c r="D821" s="311"/>
      <c r="E821" s="311"/>
      <c r="F821" s="311"/>
      <c r="G821" s="311"/>
      <c r="H821" s="311"/>
      <c r="I821" s="311"/>
    </row>
    <row r="822">
      <c r="A822" s="311"/>
      <c r="B822" s="311"/>
      <c r="C822" s="311"/>
      <c r="D822" s="311"/>
      <c r="E822" s="311"/>
      <c r="F822" s="311"/>
      <c r="G822" s="311"/>
      <c r="H822" s="311"/>
      <c r="I822" s="311"/>
    </row>
    <row r="823">
      <c r="A823" s="311"/>
      <c r="B823" s="311"/>
      <c r="C823" s="311"/>
      <c r="D823" s="311"/>
      <c r="E823" s="311"/>
      <c r="F823" s="311"/>
      <c r="G823" s="311"/>
      <c r="H823" s="311"/>
      <c r="I823" s="311"/>
    </row>
    <row r="824">
      <c r="A824" s="311"/>
      <c r="B824" s="311"/>
      <c r="C824" s="311"/>
      <c r="D824" s="311"/>
      <c r="E824" s="311"/>
      <c r="F824" s="311"/>
      <c r="G824" s="311"/>
      <c r="H824" s="311"/>
      <c r="I824" s="311"/>
    </row>
    <row r="825">
      <c r="A825" s="311"/>
      <c r="B825" s="311"/>
      <c r="C825" s="311"/>
      <c r="D825" s="311"/>
      <c r="E825" s="311"/>
      <c r="F825" s="311"/>
      <c r="G825" s="311"/>
      <c r="H825" s="311"/>
      <c r="I825" s="311"/>
    </row>
    <row r="826">
      <c r="A826" s="311"/>
      <c r="B826" s="311"/>
      <c r="C826" s="311"/>
      <c r="D826" s="311"/>
      <c r="E826" s="311"/>
      <c r="F826" s="311"/>
      <c r="G826" s="311"/>
      <c r="H826" s="311"/>
      <c r="I826" s="311"/>
    </row>
    <row r="827">
      <c r="A827" s="311"/>
      <c r="B827" s="311"/>
      <c r="C827" s="311"/>
      <c r="D827" s="311"/>
      <c r="E827" s="311"/>
      <c r="F827" s="311"/>
      <c r="G827" s="311"/>
      <c r="H827" s="311"/>
      <c r="I827" s="311"/>
    </row>
    <row r="828">
      <c r="A828" s="311"/>
      <c r="B828" s="311"/>
      <c r="C828" s="311"/>
      <c r="D828" s="311"/>
      <c r="E828" s="311"/>
      <c r="F828" s="311"/>
      <c r="G828" s="311"/>
      <c r="H828" s="311"/>
      <c r="I828" s="311"/>
    </row>
    <row r="829">
      <c r="A829" s="311"/>
      <c r="B829" s="311"/>
      <c r="C829" s="311"/>
      <c r="D829" s="311"/>
      <c r="E829" s="311"/>
      <c r="F829" s="311"/>
      <c r="G829" s="311"/>
      <c r="H829" s="311"/>
      <c r="I829" s="311"/>
    </row>
    <row r="830">
      <c r="A830" s="311"/>
      <c r="B830" s="311"/>
      <c r="C830" s="311"/>
      <c r="D830" s="311"/>
      <c r="E830" s="311"/>
      <c r="F830" s="311"/>
      <c r="G830" s="311"/>
      <c r="H830" s="311"/>
      <c r="I830" s="311"/>
    </row>
    <row r="831">
      <c r="A831" s="311"/>
      <c r="B831" s="311"/>
      <c r="C831" s="311"/>
      <c r="D831" s="311"/>
      <c r="E831" s="311"/>
      <c r="F831" s="311"/>
      <c r="G831" s="311"/>
      <c r="H831" s="311"/>
      <c r="I831" s="311"/>
    </row>
    <row r="832">
      <c r="A832" s="311"/>
      <c r="B832" s="311"/>
      <c r="C832" s="311"/>
      <c r="D832" s="311"/>
      <c r="E832" s="311"/>
      <c r="F832" s="311"/>
      <c r="G832" s="311"/>
      <c r="H832" s="311"/>
      <c r="I832" s="311"/>
    </row>
    <row r="833">
      <c r="A833" s="311"/>
      <c r="B833" s="311"/>
      <c r="C833" s="311"/>
      <c r="D833" s="311"/>
      <c r="E833" s="311"/>
      <c r="F833" s="311"/>
      <c r="G833" s="311"/>
      <c r="H833" s="311"/>
      <c r="I833" s="311"/>
    </row>
    <row r="834">
      <c r="A834" s="311"/>
      <c r="B834" s="311"/>
      <c r="C834" s="311"/>
      <c r="D834" s="311"/>
      <c r="E834" s="311"/>
      <c r="F834" s="311"/>
      <c r="G834" s="311"/>
      <c r="H834" s="311"/>
      <c r="I834" s="311"/>
    </row>
    <row r="835">
      <c r="A835" s="311"/>
      <c r="B835" s="311"/>
      <c r="C835" s="311"/>
      <c r="D835" s="311"/>
      <c r="E835" s="311"/>
      <c r="F835" s="311"/>
      <c r="G835" s="311"/>
      <c r="H835" s="311"/>
      <c r="I835" s="311"/>
    </row>
    <row r="836">
      <c r="A836" s="311"/>
      <c r="B836" s="311"/>
      <c r="C836" s="311"/>
      <c r="D836" s="311"/>
      <c r="E836" s="311"/>
      <c r="F836" s="311"/>
      <c r="G836" s="311"/>
      <c r="H836" s="311"/>
      <c r="I836" s="311"/>
    </row>
    <row r="837">
      <c r="A837" s="311"/>
      <c r="B837" s="311"/>
      <c r="C837" s="311"/>
      <c r="D837" s="311"/>
      <c r="E837" s="311"/>
      <c r="F837" s="311"/>
      <c r="G837" s="311"/>
      <c r="H837" s="311"/>
      <c r="I837" s="311"/>
    </row>
    <row r="838">
      <c r="A838" s="311"/>
      <c r="B838" s="311"/>
      <c r="C838" s="311"/>
      <c r="D838" s="311"/>
      <c r="E838" s="311"/>
      <c r="F838" s="311"/>
      <c r="G838" s="311"/>
      <c r="H838" s="311"/>
      <c r="I838" s="311"/>
    </row>
    <row r="839">
      <c r="A839" s="311"/>
      <c r="B839" s="311"/>
      <c r="C839" s="311"/>
      <c r="D839" s="311"/>
      <c r="E839" s="311"/>
      <c r="F839" s="311"/>
      <c r="G839" s="311"/>
      <c r="H839" s="311"/>
      <c r="I839" s="311"/>
    </row>
    <row r="840">
      <c r="A840" s="311"/>
      <c r="B840" s="311"/>
      <c r="C840" s="311"/>
      <c r="D840" s="311"/>
      <c r="E840" s="311"/>
      <c r="F840" s="311"/>
      <c r="G840" s="311"/>
      <c r="H840" s="311"/>
      <c r="I840" s="311"/>
    </row>
    <row r="841">
      <c r="A841" s="311"/>
      <c r="B841" s="311"/>
      <c r="C841" s="311"/>
      <c r="D841" s="311"/>
      <c r="E841" s="311"/>
      <c r="F841" s="311"/>
      <c r="G841" s="311"/>
      <c r="H841" s="311"/>
      <c r="I841" s="311"/>
    </row>
    <row r="842">
      <c r="A842" s="311"/>
      <c r="B842" s="311"/>
      <c r="C842" s="311"/>
      <c r="D842" s="311"/>
      <c r="E842" s="311"/>
      <c r="F842" s="311"/>
      <c r="G842" s="311"/>
      <c r="H842" s="311"/>
      <c r="I842" s="311"/>
    </row>
    <row r="843">
      <c r="A843" s="311"/>
      <c r="B843" s="311"/>
      <c r="C843" s="311"/>
      <c r="D843" s="311"/>
      <c r="E843" s="311"/>
      <c r="F843" s="311"/>
      <c r="G843" s="311"/>
      <c r="H843" s="311"/>
      <c r="I843" s="311"/>
    </row>
    <row r="844">
      <c r="A844" s="311"/>
      <c r="B844" s="311"/>
      <c r="C844" s="311"/>
      <c r="D844" s="311"/>
      <c r="E844" s="311"/>
      <c r="F844" s="311"/>
      <c r="G844" s="311"/>
      <c r="H844" s="311"/>
      <c r="I844" s="311"/>
    </row>
    <row r="845">
      <c r="A845" s="311"/>
      <c r="B845" s="311"/>
      <c r="C845" s="311"/>
      <c r="D845" s="311"/>
      <c r="E845" s="311"/>
      <c r="F845" s="311"/>
      <c r="G845" s="311"/>
      <c r="H845" s="311"/>
      <c r="I845" s="311"/>
    </row>
    <row r="846">
      <c r="A846" s="311"/>
      <c r="B846" s="311"/>
      <c r="C846" s="311"/>
      <c r="D846" s="311"/>
      <c r="E846" s="311"/>
      <c r="F846" s="311"/>
      <c r="G846" s="311"/>
      <c r="H846" s="311"/>
      <c r="I846" s="311"/>
    </row>
    <row r="847">
      <c r="A847" s="311"/>
      <c r="B847" s="311"/>
      <c r="C847" s="311"/>
      <c r="D847" s="311"/>
      <c r="E847" s="311"/>
      <c r="F847" s="311"/>
      <c r="G847" s="311"/>
      <c r="H847" s="311"/>
      <c r="I847" s="311"/>
    </row>
    <row r="848">
      <c r="A848" s="311"/>
      <c r="B848" s="311"/>
      <c r="C848" s="311"/>
      <c r="D848" s="311"/>
      <c r="E848" s="311"/>
      <c r="F848" s="311"/>
      <c r="G848" s="311"/>
      <c r="H848" s="311"/>
      <c r="I848" s="311"/>
    </row>
    <row r="849">
      <c r="A849" s="311"/>
      <c r="B849" s="311"/>
      <c r="C849" s="311"/>
      <c r="D849" s="311"/>
      <c r="E849" s="311"/>
      <c r="F849" s="311"/>
      <c r="G849" s="311"/>
      <c r="H849" s="311"/>
      <c r="I849" s="311"/>
    </row>
    <row r="850">
      <c r="A850" s="311"/>
      <c r="B850" s="311"/>
      <c r="C850" s="311"/>
      <c r="D850" s="311"/>
      <c r="E850" s="311"/>
      <c r="F850" s="311"/>
      <c r="G850" s="311"/>
      <c r="H850" s="311"/>
      <c r="I850" s="311"/>
    </row>
    <row r="851">
      <c r="A851" s="311"/>
      <c r="B851" s="311"/>
      <c r="C851" s="311"/>
      <c r="D851" s="311"/>
      <c r="E851" s="311"/>
      <c r="F851" s="311"/>
      <c r="G851" s="311"/>
      <c r="H851" s="311"/>
      <c r="I851" s="311"/>
    </row>
    <row r="852">
      <c r="A852" s="311"/>
      <c r="B852" s="311"/>
      <c r="C852" s="311"/>
      <c r="D852" s="311"/>
      <c r="E852" s="311"/>
      <c r="F852" s="311"/>
      <c r="G852" s="311"/>
      <c r="H852" s="311"/>
      <c r="I852" s="311"/>
    </row>
    <row r="853">
      <c r="A853" s="311"/>
      <c r="B853" s="311"/>
      <c r="C853" s="311"/>
      <c r="D853" s="311"/>
      <c r="E853" s="311"/>
      <c r="F853" s="311"/>
      <c r="G853" s="311"/>
      <c r="H853" s="311"/>
      <c r="I853" s="311"/>
    </row>
    <row r="854">
      <c r="A854" s="311"/>
      <c r="B854" s="311"/>
      <c r="C854" s="311"/>
      <c r="D854" s="311"/>
      <c r="E854" s="311"/>
      <c r="F854" s="311"/>
      <c r="G854" s="311"/>
      <c r="H854" s="311"/>
      <c r="I854" s="311"/>
    </row>
    <row r="855">
      <c r="A855" s="311"/>
      <c r="B855" s="311"/>
      <c r="C855" s="311"/>
      <c r="D855" s="311"/>
      <c r="E855" s="311"/>
      <c r="F855" s="311"/>
      <c r="G855" s="311"/>
      <c r="H855" s="311"/>
      <c r="I855" s="311"/>
    </row>
    <row r="856">
      <c r="A856" s="311"/>
      <c r="B856" s="311"/>
      <c r="C856" s="311"/>
      <c r="D856" s="311"/>
      <c r="E856" s="311"/>
      <c r="F856" s="311"/>
      <c r="G856" s="311"/>
      <c r="H856" s="311"/>
      <c r="I856" s="311"/>
    </row>
    <row r="857">
      <c r="A857" s="311"/>
      <c r="B857" s="311"/>
      <c r="C857" s="311"/>
      <c r="D857" s="311"/>
      <c r="E857" s="311"/>
      <c r="F857" s="311"/>
      <c r="G857" s="311"/>
      <c r="H857" s="311"/>
      <c r="I857" s="311"/>
    </row>
    <row r="858">
      <c r="A858" s="311"/>
      <c r="B858" s="311"/>
      <c r="C858" s="311"/>
      <c r="D858" s="311"/>
      <c r="E858" s="311"/>
      <c r="F858" s="311"/>
      <c r="G858" s="311"/>
      <c r="H858" s="311"/>
      <c r="I858" s="311"/>
    </row>
    <row r="859">
      <c r="A859" s="311"/>
      <c r="B859" s="311"/>
      <c r="C859" s="311"/>
      <c r="D859" s="311"/>
      <c r="E859" s="311"/>
      <c r="F859" s="311"/>
      <c r="G859" s="311"/>
      <c r="H859" s="311"/>
      <c r="I859" s="311"/>
    </row>
    <row r="860">
      <c r="A860" s="311"/>
      <c r="B860" s="311"/>
      <c r="C860" s="311"/>
      <c r="D860" s="311"/>
      <c r="E860" s="311"/>
      <c r="F860" s="311"/>
      <c r="G860" s="311"/>
      <c r="H860" s="311"/>
      <c r="I860" s="311"/>
    </row>
    <row r="861">
      <c r="A861" s="311"/>
      <c r="B861" s="311"/>
      <c r="C861" s="311"/>
      <c r="D861" s="311"/>
      <c r="E861" s="311"/>
      <c r="F861" s="311"/>
      <c r="G861" s="311"/>
      <c r="H861" s="311"/>
      <c r="I861" s="311"/>
    </row>
    <row r="862">
      <c r="A862" s="311"/>
      <c r="B862" s="311"/>
      <c r="C862" s="311"/>
      <c r="D862" s="311"/>
      <c r="E862" s="311"/>
      <c r="F862" s="311"/>
      <c r="G862" s="311"/>
      <c r="H862" s="311"/>
      <c r="I862" s="311"/>
    </row>
    <row r="863">
      <c r="A863" s="311"/>
      <c r="B863" s="311"/>
      <c r="C863" s="311"/>
      <c r="D863" s="311"/>
      <c r="E863" s="311"/>
      <c r="F863" s="311"/>
      <c r="G863" s="311"/>
      <c r="H863" s="311"/>
      <c r="I863" s="311"/>
    </row>
    <row r="864">
      <c r="A864" s="311"/>
      <c r="B864" s="311"/>
      <c r="C864" s="311"/>
      <c r="D864" s="311"/>
      <c r="E864" s="311"/>
      <c r="F864" s="311"/>
      <c r="G864" s="311"/>
      <c r="H864" s="311"/>
      <c r="I864" s="311"/>
    </row>
    <row r="865">
      <c r="A865" s="311"/>
      <c r="B865" s="311"/>
      <c r="C865" s="311"/>
      <c r="D865" s="311"/>
      <c r="E865" s="311"/>
      <c r="F865" s="311"/>
      <c r="G865" s="311"/>
      <c r="H865" s="311"/>
      <c r="I865" s="311"/>
    </row>
    <row r="866">
      <c r="A866" s="311"/>
      <c r="B866" s="311"/>
      <c r="C866" s="311"/>
      <c r="D866" s="311"/>
      <c r="E866" s="311"/>
      <c r="F866" s="311"/>
      <c r="G866" s="311"/>
      <c r="H866" s="311"/>
      <c r="I866" s="311"/>
    </row>
    <row r="867">
      <c r="A867" s="311"/>
      <c r="B867" s="311"/>
      <c r="C867" s="311"/>
      <c r="D867" s="311"/>
      <c r="E867" s="311"/>
      <c r="F867" s="311"/>
      <c r="G867" s="311"/>
      <c r="H867" s="311"/>
      <c r="I867" s="311"/>
    </row>
    <row r="868">
      <c r="A868" s="311"/>
      <c r="B868" s="311"/>
      <c r="C868" s="311"/>
      <c r="D868" s="311"/>
      <c r="E868" s="311"/>
      <c r="F868" s="311"/>
      <c r="G868" s="311"/>
      <c r="H868" s="311"/>
      <c r="I868" s="311"/>
    </row>
    <row r="869">
      <c r="A869" s="311"/>
      <c r="B869" s="311"/>
      <c r="C869" s="311"/>
      <c r="D869" s="311"/>
      <c r="E869" s="311"/>
      <c r="F869" s="311"/>
      <c r="G869" s="311"/>
      <c r="H869" s="311"/>
      <c r="I869" s="311"/>
    </row>
    <row r="870">
      <c r="A870" s="311"/>
      <c r="B870" s="311"/>
      <c r="C870" s="311"/>
      <c r="D870" s="311"/>
      <c r="E870" s="311"/>
      <c r="F870" s="311"/>
      <c r="G870" s="311"/>
      <c r="H870" s="311"/>
      <c r="I870" s="311"/>
    </row>
    <row r="871">
      <c r="A871" s="311"/>
      <c r="B871" s="311"/>
      <c r="C871" s="311"/>
      <c r="D871" s="311"/>
      <c r="E871" s="311"/>
      <c r="F871" s="311"/>
      <c r="G871" s="311"/>
      <c r="H871" s="311"/>
      <c r="I871" s="311"/>
    </row>
    <row r="872">
      <c r="A872" s="311"/>
      <c r="B872" s="311"/>
      <c r="C872" s="311"/>
      <c r="D872" s="311"/>
      <c r="E872" s="311"/>
      <c r="F872" s="311"/>
      <c r="G872" s="311"/>
      <c r="H872" s="311"/>
      <c r="I872" s="311"/>
    </row>
    <row r="873">
      <c r="A873" s="311"/>
      <c r="B873" s="311"/>
      <c r="C873" s="311"/>
      <c r="D873" s="311"/>
      <c r="E873" s="311"/>
      <c r="F873" s="311"/>
      <c r="G873" s="311"/>
      <c r="H873" s="311"/>
      <c r="I873" s="311"/>
    </row>
    <row r="874">
      <c r="A874" s="311"/>
      <c r="B874" s="311"/>
      <c r="C874" s="311"/>
      <c r="D874" s="311"/>
      <c r="E874" s="311"/>
      <c r="F874" s="311"/>
      <c r="G874" s="311"/>
      <c r="H874" s="311"/>
      <c r="I874" s="311"/>
    </row>
    <row r="875">
      <c r="A875" s="311"/>
      <c r="B875" s="311"/>
      <c r="C875" s="311"/>
      <c r="D875" s="311"/>
      <c r="E875" s="311"/>
      <c r="F875" s="311"/>
      <c r="G875" s="311"/>
      <c r="H875" s="311"/>
      <c r="I875" s="311"/>
    </row>
    <row r="876">
      <c r="A876" s="311"/>
      <c r="B876" s="311"/>
      <c r="C876" s="311"/>
      <c r="D876" s="311"/>
      <c r="E876" s="311"/>
      <c r="F876" s="311"/>
      <c r="G876" s="311"/>
      <c r="H876" s="311"/>
      <c r="I876" s="311"/>
    </row>
    <row r="877">
      <c r="A877" s="311"/>
      <c r="B877" s="311"/>
      <c r="C877" s="311"/>
      <c r="D877" s="311"/>
      <c r="E877" s="311"/>
      <c r="F877" s="311"/>
      <c r="G877" s="311"/>
      <c r="H877" s="311"/>
      <c r="I877" s="311"/>
    </row>
    <row r="878">
      <c r="A878" s="311"/>
      <c r="B878" s="311"/>
      <c r="C878" s="311"/>
      <c r="D878" s="311"/>
      <c r="E878" s="311"/>
      <c r="F878" s="311"/>
      <c r="G878" s="311"/>
      <c r="H878" s="311"/>
      <c r="I878" s="311"/>
    </row>
    <row r="879">
      <c r="A879" s="311"/>
      <c r="B879" s="311"/>
      <c r="C879" s="311"/>
      <c r="D879" s="311"/>
      <c r="E879" s="311"/>
      <c r="F879" s="311"/>
      <c r="G879" s="311"/>
      <c r="H879" s="311"/>
      <c r="I879" s="311"/>
    </row>
    <row r="880">
      <c r="A880" s="311"/>
      <c r="B880" s="311"/>
      <c r="C880" s="311"/>
      <c r="D880" s="311"/>
      <c r="E880" s="311"/>
      <c r="F880" s="311"/>
      <c r="G880" s="311"/>
      <c r="H880" s="311"/>
      <c r="I880" s="311"/>
    </row>
    <row r="881">
      <c r="A881" s="311"/>
      <c r="B881" s="311"/>
      <c r="C881" s="311"/>
      <c r="D881" s="311"/>
      <c r="E881" s="311"/>
      <c r="F881" s="311"/>
      <c r="G881" s="311"/>
      <c r="H881" s="311"/>
      <c r="I881" s="311"/>
    </row>
    <row r="882">
      <c r="A882" s="311"/>
      <c r="B882" s="311"/>
      <c r="C882" s="311"/>
      <c r="D882" s="311"/>
      <c r="E882" s="311"/>
      <c r="F882" s="311"/>
      <c r="G882" s="311"/>
      <c r="H882" s="311"/>
      <c r="I882" s="311"/>
    </row>
    <row r="883">
      <c r="A883" s="311"/>
      <c r="B883" s="311"/>
      <c r="C883" s="311"/>
      <c r="D883" s="311"/>
      <c r="E883" s="311"/>
      <c r="F883" s="311"/>
      <c r="G883" s="311"/>
      <c r="H883" s="311"/>
      <c r="I883" s="311"/>
    </row>
    <row r="884">
      <c r="A884" s="311"/>
      <c r="B884" s="311"/>
      <c r="C884" s="311"/>
      <c r="D884" s="311"/>
      <c r="E884" s="311"/>
      <c r="F884" s="311"/>
      <c r="G884" s="311"/>
      <c r="H884" s="311"/>
      <c r="I884" s="311"/>
    </row>
    <row r="885">
      <c r="A885" s="311"/>
      <c r="B885" s="311"/>
      <c r="C885" s="311"/>
      <c r="D885" s="311"/>
      <c r="E885" s="311"/>
      <c r="F885" s="311"/>
      <c r="G885" s="311"/>
      <c r="H885" s="311"/>
      <c r="I885" s="311"/>
    </row>
    <row r="886">
      <c r="A886" s="311"/>
      <c r="B886" s="311"/>
      <c r="C886" s="311"/>
      <c r="D886" s="311"/>
      <c r="E886" s="311"/>
      <c r="F886" s="311"/>
      <c r="G886" s="311"/>
      <c r="H886" s="311"/>
      <c r="I886" s="311"/>
    </row>
    <row r="887">
      <c r="A887" s="311"/>
      <c r="B887" s="311"/>
      <c r="C887" s="311"/>
      <c r="D887" s="311"/>
      <c r="E887" s="311"/>
      <c r="F887" s="311"/>
      <c r="G887" s="311"/>
      <c r="H887" s="311"/>
      <c r="I887" s="311"/>
    </row>
    <row r="888">
      <c r="A888" s="311"/>
      <c r="B888" s="311"/>
      <c r="C888" s="311"/>
      <c r="D888" s="311"/>
      <c r="E888" s="311"/>
      <c r="F888" s="311"/>
      <c r="G888" s="311"/>
      <c r="H888" s="311"/>
      <c r="I888" s="311"/>
    </row>
    <row r="889">
      <c r="A889" s="311"/>
      <c r="B889" s="311"/>
      <c r="C889" s="311"/>
      <c r="D889" s="311"/>
      <c r="E889" s="311"/>
      <c r="F889" s="311"/>
      <c r="G889" s="311"/>
      <c r="H889" s="311"/>
      <c r="I889" s="311"/>
    </row>
    <row r="890">
      <c r="A890" s="311"/>
      <c r="B890" s="311"/>
      <c r="C890" s="311"/>
      <c r="D890" s="311"/>
      <c r="E890" s="311"/>
      <c r="F890" s="311"/>
      <c r="G890" s="311"/>
      <c r="H890" s="311"/>
      <c r="I890" s="311"/>
    </row>
    <row r="891">
      <c r="A891" s="311"/>
      <c r="B891" s="311"/>
      <c r="C891" s="311"/>
      <c r="D891" s="311"/>
      <c r="E891" s="311"/>
      <c r="F891" s="311"/>
      <c r="G891" s="311"/>
      <c r="H891" s="311"/>
      <c r="I891" s="311"/>
    </row>
    <row r="892">
      <c r="A892" s="311"/>
      <c r="B892" s="311"/>
      <c r="C892" s="311"/>
      <c r="D892" s="311"/>
      <c r="E892" s="311"/>
      <c r="F892" s="311"/>
      <c r="G892" s="311"/>
      <c r="H892" s="311"/>
      <c r="I892" s="311"/>
    </row>
    <row r="893">
      <c r="A893" s="311"/>
      <c r="B893" s="311"/>
      <c r="C893" s="311"/>
      <c r="D893" s="311"/>
      <c r="E893" s="311"/>
      <c r="F893" s="311"/>
      <c r="G893" s="311"/>
      <c r="H893" s="311"/>
      <c r="I893" s="311"/>
    </row>
    <row r="894">
      <c r="A894" s="311"/>
      <c r="B894" s="311"/>
      <c r="C894" s="311"/>
      <c r="D894" s="311"/>
      <c r="E894" s="311"/>
      <c r="F894" s="311"/>
      <c r="G894" s="311"/>
      <c r="H894" s="311"/>
      <c r="I894" s="311"/>
    </row>
    <row r="895">
      <c r="A895" s="311"/>
      <c r="B895" s="311"/>
      <c r="C895" s="311"/>
      <c r="D895" s="311"/>
      <c r="E895" s="311"/>
      <c r="F895" s="311"/>
      <c r="G895" s="311"/>
      <c r="H895" s="311"/>
      <c r="I895" s="311"/>
    </row>
    <row r="896">
      <c r="A896" s="311"/>
      <c r="B896" s="311"/>
      <c r="C896" s="311"/>
      <c r="D896" s="311"/>
      <c r="E896" s="311"/>
      <c r="F896" s="311"/>
      <c r="G896" s="311"/>
      <c r="H896" s="311"/>
      <c r="I896" s="311"/>
    </row>
    <row r="897">
      <c r="A897" s="311"/>
      <c r="B897" s="311"/>
      <c r="C897" s="311"/>
      <c r="D897" s="311"/>
      <c r="E897" s="311"/>
      <c r="F897" s="311"/>
      <c r="G897" s="311"/>
      <c r="H897" s="311"/>
      <c r="I897" s="311"/>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1.86"/>
    <col customWidth="1" min="2" max="2" width="168.14"/>
    <col customWidth="1" min="3" max="3" width="18.86"/>
  </cols>
  <sheetData>
    <row r="1">
      <c r="A1" s="298" t="s">
        <v>3042</v>
      </c>
      <c r="B1" s="312" t="s">
        <v>4</v>
      </c>
      <c r="C1" s="298" t="s">
        <v>3043</v>
      </c>
    </row>
    <row r="2">
      <c r="A2" s="310" t="s">
        <v>10</v>
      </c>
      <c r="B2" s="313" t="s">
        <v>14</v>
      </c>
      <c r="C2" s="310" t="s">
        <v>3044</v>
      </c>
    </row>
    <row r="3">
      <c r="A3" s="310" t="s">
        <v>15</v>
      </c>
      <c r="B3" s="313" t="s">
        <v>17</v>
      </c>
      <c r="C3" s="310" t="s">
        <v>3044</v>
      </c>
    </row>
    <row r="4">
      <c r="A4" s="310" t="s">
        <v>28</v>
      </c>
      <c r="B4" s="313" t="s">
        <v>3045</v>
      </c>
      <c r="C4" s="310" t="s">
        <v>3044</v>
      </c>
    </row>
    <row r="5">
      <c r="A5" s="310" t="s">
        <v>35</v>
      </c>
      <c r="B5" s="313" t="s">
        <v>37</v>
      </c>
      <c r="C5" s="310" t="s">
        <v>3044</v>
      </c>
    </row>
    <row r="6">
      <c r="A6" s="310" t="s">
        <v>3046</v>
      </c>
      <c r="B6" s="313" t="s">
        <v>55</v>
      </c>
      <c r="C6" s="310" t="s">
        <v>3044</v>
      </c>
    </row>
    <row r="7">
      <c r="A7" s="310" t="s">
        <v>56</v>
      </c>
      <c r="B7" s="313" t="s">
        <v>57</v>
      </c>
      <c r="C7" s="310" t="s">
        <v>3044</v>
      </c>
    </row>
    <row r="8">
      <c r="A8" s="310" t="s">
        <v>3047</v>
      </c>
      <c r="B8" s="313" t="s">
        <v>3048</v>
      </c>
      <c r="C8" s="310" t="s">
        <v>3049</v>
      </c>
    </row>
    <row r="9">
      <c r="A9" s="310" t="s">
        <v>3050</v>
      </c>
      <c r="B9" s="313" t="s">
        <v>3051</v>
      </c>
      <c r="C9" s="310" t="s">
        <v>3049</v>
      </c>
    </row>
    <row r="10">
      <c r="A10" s="310" t="s">
        <v>3052</v>
      </c>
      <c r="B10" s="313" t="s">
        <v>3053</v>
      </c>
      <c r="C10" s="310" t="s">
        <v>3049</v>
      </c>
    </row>
    <row r="11">
      <c r="A11" s="310" t="s">
        <v>3054</v>
      </c>
      <c r="B11" s="313" t="s">
        <v>3055</v>
      </c>
      <c r="C11" s="310" t="s">
        <v>3049</v>
      </c>
    </row>
    <row r="12">
      <c r="A12" s="310" t="s">
        <v>3056</v>
      </c>
      <c r="B12" s="313" t="s">
        <v>3057</v>
      </c>
      <c r="C12" s="310" t="s">
        <v>3049</v>
      </c>
    </row>
    <row r="13">
      <c r="A13" s="310" t="s">
        <v>3058</v>
      </c>
      <c r="B13" s="313" t="s">
        <v>3059</v>
      </c>
      <c r="C13" s="310" t="s">
        <v>3049</v>
      </c>
    </row>
    <row r="14">
      <c r="A14" s="310" t="s">
        <v>3060</v>
      </c>
      <c r="B14" s="313" t="s">
        <v>3061</v>
      </c>
      <c r="C14" s="310" t="s">
        <v>3049</v>
      </c>
    </row>
    <row r="15">
      <c r="A15" s="310" t="s">
        <v>3062</v>
      </c>
      <c r="B15" s="313" t="s">
        <v>3063</v>
      </c>
      <c r="C15" s="310" t="s">
        <v>3049</v>
      </c>
    </row>
    <row r="16">
      <c r="A16" s="310" t="s">
        <v>3064</v>
      </c>
      <c r="B16" s="313" t="s">
        <v>3065</v>
      </c>
      <c r="C16" s="310" t="s">
        <v>3049</v>
      </c>
    </row>
    <row r="17">
      <c r="A17" s="310" t="s">
        <v>3066</v>
      </c>
      <c r="B17" s="313" t="s">
        <v>3067</v>
      </c>
      <c r="C17" s="310" t="s">
        <v>3049</v>
      </c>
    </row>
    <row r="18">
      <c r="A18" s="310" t="s">
        <v>3068</v>
      </c>
      <c r="B18" s="313" t="s">
        <v>3069</v>
      </c>
      <c r="C18" s="310" t="s">
        <v>3049</v>
      </c>
    </row>
    <row r="19">
      <c r="A19" s="310" t="s">
        <v>3070</v>
      </c>
      <c r="B19" s="313" t="s">
        <v>3071</v>
      </c>
      <c r="C19" s="310" t="s">
        <v>3049</v>
      </c>
    </row>
    <row r="20">
      <c r="A20" s="310" t="s">
        <v>3072</v>
      </c>
      <c r="B20" s="313" t="s">
        <v>3073</v>
      </c>
      <c r="C20" s="310" t="s">
        <v>3049</v>
      </c>
    </row>
    <row r="21">
      <c r="A21" s="310" t="s">
        <v>3074</v>
      </c>
      <c r="B21" s="313" t="s">
        <v>3075</v>
      </c>
      <c r="C21" s="310" t="s">
        <v>3049</v>
      </c>
    </row>
    <row r="22">
      <c r="A22" s="310" t="s">
        <v>3076</v>
      </c>
      <c r="B22" s="313" t="s">
        <v>3077</v>
      </c>
      <c r="C22" s="310" t="s">
        <v>3049</v>
      </c>
    </row>
    <row r="23">
      <c r="A23" s="310" t="s">
        <v>3078</v>
      </c>
      <c r="B23" s="313" t="s">
        <v>3079</v>
      </c>
      <c r="C23" s="310" t="s">
        <v>3049</v>
      </c>
    </row>
    <row r="24">
      <c r="A24" s="310" t="s">
        <v>3080</v>
      </c>
      <c r="B24" s="313" t="s">
        <v>3081</v>
      </c>
      <c r="C24" s="310" t="s">
        <v>3049</v>
      </c>
    </row>
    <row r="25">
      <c r="A25" s="310" t="s">
        <v>3082</v>
      </c>
      <c r="B25" s="313" t="s">
        <v>3083</v>
      </c>
      <c r="C25" s="310" t="s">
        <v>3049</v>
      </c>
    </row>
    <row r="26">
      <c r="A26" s="310" t="s">
        <v>3084</v>
      </c>
      <c r="B26" s="313" t="s">
        <v>3085</v>
      </c>
      <c r="C26" s="310" t="s">
        <v>3049</v>
      </c>
    </row>
    <row r="27">
      <c r="A27" s="311"/>
      <c r="B27" s="314"/>
      <c r="C27" s="311"/>
    </row>
    <row r="28">
      <c r="A28" s="311"/>
      <c r="B28" s="314"/>
      <c r="C28" s="311"/>
    </row>
    <row r="29">
      <c r="A29" s="311"/>
      <c r="B29" s="314"/>
      <c r="C29" s="311"/>
    </row>
    <row r="30">
      <c r="A30" s="311"/>
      <c r="B30" s="314"/>
      <c r="C30" s="311"/>
    </row>
    <row r="31">
      <c r="A31" s="311"/>
      <c r="B31" s="314"/>
      <c r="C31" s="311"/>
    </row>
    <row r="32">
      <c r="A32" s="311"/>
      <c r="B32" s="314"/>
      <c r="C32" s="311"/>
    </row>
    <row r="33">
      <c r="A33" s="311"/>
      <c r="B33" s="314"/>
      <c r="C33" s="311"/>
    </row>
    <row r="34">
      <c r="A34" s="311"/>
      <c r="B34" s="314"/>
      <c r="C34" s="311"/>
    </row>
    <row r="35">
      <c r="A35" s="311"/>
      <c r="B35" s="314"/>
      <c r="C35" s="311"/>
    </row>
    <row r="36">
      <c r="A36" s="311"/>
      <c r="B36" s="314"/>
      <c r="C36" s="311"/>
    </row>
    <row r="37">
      <c r="A37" s="311"/>
      <c r="B37" s="314"/>
      <c r="C37" s="311"/>
    </row>
    <row r="38">
      <c r="A38" s="311"/>
      <c r="B38" s="314"/>
      <c r="C38" s="311"/>
    </row>
    <row r="39">
      <c r="A39" s="311"/>
      <c r="B39" s="314"/>
      <c r="C39" s="311"/>
    </row>
    <row r="40">
      <c r="A40" s="311"/>
      <c r="B40" s="314"/>
      <c r="C40" s="311"/>
    </row>
    <row r="41">
      <c r="A41" s="311"/>
      <c r="B41" s="314"/>
      <c r="C41" s="311"/>
    </row>
    <row r="42">
      <c r="A42" s="311"/>
      <c r="B42" s="314"/>
      <c r="C42" s="311"/>
    </row>
    <row r="43">
      <c r="A43" s="311"/>
      <c r="B43" s="314"/>
      <c r="C43" s="311"/>
    </row>
    <row r="44">
      <c r="A44" s="311"/>
      <c r="B44" s="314"/>
      <c r="C44" s="311"/>
    </row>
    <row r="45">
      <c r="A45" s="311"/>
      <c r="B45" s="314"/>
      <c r="C45" s="311"/>
    </row>
    <row r="46">
      <c r="A46" s="311"/>
      <c r="B46" s="314"/>
      <c r="C46" s="311"/>
    </row>
    <row r="47">
      <c r="A47" s="311"/>
      <c r="B47" s="314"/>
      <c r="C47" s="311"/>
    </row>
    <row r="48">
      <c r="A48" s="311"/>
      <c r="B48" s="314"/>
      <c r="C48" s="311"/>
    </row>
    <row r="49">
      <c r="A49" s="311"/>
      <c r="B49" s="314"/>
      <c r="C49" s="311"/>
    </row>
    <row r="50">
      <c r="A50" s="311"/>
      <c r="B50" s="314"/>
      <c r="C50" s="311"/>
    </row>
    <row r="51">
      <c r="A51" s="311"/>
      <c r="B51" s="314"/>
      <c r="C51" s="311"/>
    </row>
    <row r="52">
      <c r="A52" s="311"/>
      <c r="B52" s="314"/>
      <c r="C52" s="311"/>
    </row>
    <row r="53">
      <c r="A53" s="311"/>
      <c r="B53" s="314"/>
      <c r="C53" s="311"/>
    </row>
    <row r="54">
      <c r="A54" s="311"/>
      <c r="B54" s="314"/>
      <c r="C54" s="311"/>
    </row>
    <row r="55">
      <c r="A55" s="311"/>
      <c r="B55" s="314"/>
      <c r="C55" s="311"/>
    </row>
    <row r="56">
      <c r="A56" s="311"/>
      <c r="B56" s="314"/>
      <c r="C56" s="311"/>
    </row>
    <row r="57">
      <c r="A57" s="311"/>
      <c r="B57" s="314"/>
      <c r="C57" s="311"/>
    </row>
    <row r="58">
      <c r="A58" s="311"/>
      <c r="B58" s="314"/>
      <c r="C58" s="311"/>
    </row>
    <row r="59">
      <c r="A59" s="311"/>
      <c r="B59" s="314"/>
      <c r="C59" s="311"/>
    </row>
    <row r="60">
      <c r="A60" s="311"/>
      <c r="B60" s="314"/>
      <c r="C60" s="311"/>
    </row>
    <row r="61">
      <c r="A61" s="311"/>
      <c r="B61" s="314"/>
      <c r="C61" s="311"/>
    </row>
    <row r="62">
      <c r="A62" s="311"/>
      <c r="B62" s="314"/>
      <c r="C62" s="311"/>
    </row>
    <row r="63">
      <c r="A63" s="311"/>
      <c r="B63" s="314"/>
      <c r="C63" s="311"/>
    </row>
    <row r="64">
      <c r="A64" s="311"/>
      <c r="B64" s="314"/>
      <c r="C64" s="311"/>
    </row>
    <row r="65">
      <c r="A65" s="311"/>
      <c r="B65" s="314"/>
      <c r="C65" s="311"/>
    </row>
    <row r="66">
      <c r="A66" s="311"/>
      <c r="B66" s="314"/>
      <c r="C66" s="311"/>
    </row>
    <row r="67">
      <c r="A67" s="311"/>
      <c r="B67" s="314"/>
      <c r="C67" s="311"/>
    </row>
    <row r="68">
      <c r="A68" s="311"/>
      <c r="B68" s="314"/>
      <c r="C68" s="311"/>
    </row>
    <row r="69">
      <c r="A69" s="311"/>
      <c r="B69" s="314"/>
      <c r="C69" s="311"/>
    </row>
    <row r="70">
      <c r="A70" s="311"/>
      <c r="B70" s="314"/>
      <c r="C70" s="311"/>
    </row>
    <row r="71">
      <c r="A71" s="311"/>
      <c r="B71" s="314"/>
      <c r="C71" s="311"/>
    </row>
    <row r="72">
      <c r="A72" s="311"/>
      <c r="B72" s="314"/>
      <c r="C72" s="311"/>
    </row>
    <row r="73">
      <c r="A73" s="311"/>
      <c r="B73" s="314"/>
      <c r="C73" s="311"/>
    </row>
    <row r="74">
      <c r="A74" s="311"/>
      <c r="B74" s="314"/>
      <c r="C74" s="311"/>
    </row>
    <row r="75">
      <c r="A75" s="311"/>
      <c r="B75" s="314"/>
      <c r="C75" s="311"/>
    </row>
    <row r="76">
      <c r="A76" s="311"/>
      <c r="B76" s="314"/>
      <c r="C76" s="311"/>
    </row>
    <row r="77">
      <c r="A77" s="311"/>
      <c r="B77" s="314"/>
      <c r="C77" s="311"/>
    </row>
    <row r="78">
      <c r="A78" s="311"/>
      <c r="B78" s="314"/>
      <c r="C78" s="311"/>
    </row>
    <row r="79">
      <c r="A79" s="311"/>
      <c r="B79" s="314"/>
      <c r="C79" s="311"/>
    </row>
    <row r="80">
      <c r="A80" s="311"/>
      <c r="B80" s="314"/>
      <c r="C80" s="311"/>
    </row>
    <row r="81">
      <c r="A81" s="311"/>
      <c r="B81" s="314"/>
      <c r="C81" s="311"/>
    </row>
    <row r="82">
      <c r="A82" s="311"/>
      <c r="B82" s="314"/>
      <c r="C82" s="311"/>
    </row>
    <row r="83">
      <c r="A83" s="311"/>
      <c r="B83" s="314"/>
      <c r="C83" s="311"/>
    </row>
    <row r="84">
      <c r="A84" s="311"/>
      <c r="B84" s="314"/>
      <c r="C84" s="311"/>
    </row>
    <row r="85">
      <c r="A85" s="311"/>
      <c r="B85" s="314"/>
      <c r="C85" s="311"/>
    </row>
    <row r="86">
      <c r="A86" s="311"/>
      <c r="B86" s="314"/>
      <c r="C86" s="311"/>
    </row>
    <row r="87">
      <c r="A87" s="311"/>
      <c r="B87" s="314"/>
      <c r="C87" s="311"/>
    </row>
    <row r="88">
      <c r="A88" s="311"/>
      <c r="B88" s="314"/>
      <c r="C88" s="311"/>
    </row>
    <row r="89">
      <c r="A89" s="311"/>
      <c r="B89" s="314"/>
      <c r="C89" s="311"/>
    </row>
    <row r="90">
      <c r="A90" s="311"/>
      <c r="B90" s="314"/>
      <c r="C90" s="311"/>
    </row>
    <row r="91">
      <c r="A91" s="311"/>
      <c r="B91" s="314"/>
      <c r="C91" s="311"/>
    </row>
    <row r="92">
      <c r="A92" s="311"/>
      <c r="B92" s="314"/>
      <c r="C92" s="311"/>
    </row>
    <row r="93">
      <c r="A93" s="311"/>
      <c r="B93" s="314"/>
      <c r="C93" s="311"/>
    </row>
    <row r="94">
      <c r="A94" s="311"/>
      <c r="B94" s="314"/>
      <c r="C94" s="311"/>
    </row>
    <row r="95">
      <c r="A95" s="311"/>
      <c r="B95" s="314"/>
      <c r="C95" s="311"/>
    </row>
    <row r="96">
      <c r="A96" s="311"/>
      <c r="B96" s="314"/>
      <c r="C96" s="311"/>
    </row>
    <row r="97">
      <c r="A97" s="311"/>
      <c r="B97" s="314"/>
      <c r="C97" s="311"/>
    </row>
    <row r="98">
      <c r="A98" s="311"/>
      <c r="B98" s="314"/>
      <c r="C98" s="311"/>
    </row>
    <row r="99">
      <c r="A99" s="311"/>
      <c r="B99" s="314"/>
      <c r="C99" s="311"/>
    </row>
    <row r="100">
      <c r="A100" s="311"/>
      <c r="B100" s="314"/>
      <c r="C100" s="311"/>
    </row>
    <row r="101">
      <c r="A101" s="311"/>
      <c r="B101" s="314"/>
      <c r="C101" s="311"/>
    </row>
    <row r="102">
      <c r="A102" s="311"/>
      <c r="B102" s="314"/>
      <c r="C102" s="311"/>
    </row>
    <row r="103">
      <c r="A103" s="311"/>
      <c r="B103" s="314"/>
      <c r="C103" s="311"/>
    </row>
    <row r="104">
      <c r="A104" s="311"/>
      <c r="B104" s="314"/>
      <c r="C104" s="311"/>
    </row>
    <row r="105">
      <c r="A105" s="311"/>
      <c r="B105" s="314"/>
      <c r="C105" s="311"/>
    </row>
    <row r="106">
      <c r="A106" s="311"/>
      <c r="B106" s="314"/>
      <c r="C106" s="311"/>
    </row>
    <row r="107">
      <c r="A107" s="311"/>
      <c r="B107" s="314"/>
      <c r="C107" s="311"/>
    </row>
    <row r="108">
      <c r="A108" s="311"/>
      <c r="B108" s="314"/>
      <c r="C108" s="311"/>
    </row>
    <row r="109">
      <c r="A109" s="311"/>
      <c r="B109" s="314"/>
      <c r="C109" s="311"/>
    </row>
    <row r="110">
      <c r="A110" s="311"/>
      <c r="B110" s="314"/>
      <c r="C110" s="311"/>
    </row>
    <row r="111">
      <c r="A111" s="311"/>
      <c r="B111" s="314"/>
      <c r="C111" s="311"/>
    </row>
    <row r="112">
      <c r="A112" s="311"/>
      <c r="B112" s="314"/>
      <c r="C112" s="311"/>
    </row>
    <row r="113">
      <c r="A113" s="311"/>
      <c r="B113" s="314"/>
      <c r="C113" s="311"/>
    </row>
    <row r="114">
      <c r="A114" s="311"/>
      <c r="B114" s="314"/>
      <c r="C114" s="311"/>
    </row>
    <row r="115">
      <c r="A115" s="311"/>
      <c r="B115" s="314"/>
      <c r="C115" s="311"/>
    </row>
    <row r="116">
      <c r="A116" s="311"/>
      <c r="B116" s="314"/>
      <c r="C116" s="311"/>
    </row>
    <row r="117">
      <c r="A117" s="311"/>
      <c r="B117" s="314"/>
      <c r="C117" s="311"/>
    </row>
    <row r="118">
      <c r="A118" s="311"/>
      <c r="B118" s="314"/>
      <c r="C118" s="311"/>
    </row>
    <row r="119">
      <c r="A119" s="311"/>
      <c r="B119" s="314"/>
      <c r="C119" s="311"/>
    </row>
    <row r="120">
      <c r="A120" s="311"/>
      <c r="B120" s="314"/>
      <c r="C120" s="311"/>
    </row>
    <row r="121">
      <c r="A121" s="311"/>
      <c r="B121" s="314"/>
      <c r="C121" s="311"/>
    </row>
    <row r="122">
      <c r="A122" s="311"/>
      <c r="B122" s="314"/>
      <c r="C122" s="311"/>
    </row>
    <row r="123">
      <c r="A123" s="311"/>
      <c r="B123" s="314"/>
      <c r="C123" s="311"/>
    </row>
    <row r="124">
      <c r="A124" s="311"/>
      <c r="B124" s="314"/>
      <c r="C124" s="311"/>
    </row>
    <row r="125">
      <c r="A125" s="311"/>
      <c r="B125" s="314"/>
      <c r="C125" s="311"/>
    </row>
    <row r="126">
      <c r="A126" s="311"/>
      <c r="B126" s="314"/>
      <c r="C126" s="311"/>
    </row>
    <row r="127">
      <c r="A127" s="311"/>
      <c r="B127" s="314"/>
      <c r="C127" s="311"/>
    </row>
    <row r="128">
      <c r="A128" s="311"/>
      <c r="B128" s="314"/>
      <c r="C128" s="311"/>
    </row>
    <row r="129">
      <c r="A129" s="311"/>
      <c r="B129" s="314"/>
      <c r="C129" s="311"/>
    </row>
    <row r="130">
      <c r="A130" s="311"/>
      <c r="B130" s="314"/>
      <c r="C130" s="311"/>
    </row>
    <row r="131">
      <c r="A131" s="311"/>
      <c r="B131" s="314"/>
      <c r="C131" s="311"/>
    </row>
    <row r="132">
      <c r="A132" s="311"/>
      <c r="B132" s="314"/>
      <c r="C132" s="311"/>
    </row>
    <row r="133">
      <c r="A133" s="311"/>
      <c r="B133" s="314"/>
      <c r="C133" s="311"/>
    </row>
    <row r="134">
      <c r="A134" s="311"/>
      <c r="B134" s="314"/>
      <c r="C134" s="311"/>
    </row>
    <row r="135">
      <c r="A135" s="311"/>
      <c r="B135" s="314"/>
      <c r="C135" s="311"/>
    </row>
    <row r="136">
      <c r="A136" s="311"/>
      <c r="B136" s="314"/>
      <c r="C136" s="311"/>
    </row>
    <row r="137">
      <c r="A137" s="311"/>
      <c r="B137" s="314"/>
      <c r="C137" s="311"/>
    </row>
    <row r="138">
      <c r="A138" s="311"/>
      <c r="B138" s="314"/>
      <c r="C138" s="311"/>
    </row>
    <row r="139">
      <c r="A139" s="311"/>
      <c r="B139" s="314"/>
      <c r="C139" s="311"/>
    </row>
    <row r="140">
      <c r="A140" s="311"/>
      <c r="B140" s="314"/>
      <c r="C140" s="311"/>
    </row>
    <row r="141">
      <c r="A141" s="311"/>
      <c r="B141" s="314"/>
      <c r="C141" s="311"/>
    </row>
    <row r="142">
      <c r="A142" s="311"/>
      <c r="B142" s="314"/>
      <c r="C142" s="311"/>
    </row>
    <row r="143">
      <c r="A143" s="311"/>
      <c r="B143" s="314"/>
      <c r="C143" s="311"/>
    </row>
    <row r="144">
      <c r="A144" s="311"/>
      <c r="B144" s="314"/>
      <c r="C144" s="311"/>
    </row>
    <row r="145">
      <c r="A145" s="311"/>
      <c r="B145" s="314"/>
      <c r="C145" s="311"/>
    </row>
    <row r="146">
      <c r="A146" s="311"/>
      <c r="B146" s="314"/>
      <c r="C146" s="311"/>
    </row>
    <row r="147">
      <c r="A147" s="311"/>
      <c r="B147" s="314"/>
      <c r="C147" s="311"/>
    </row>
    <row r="148">
      <c r="A148" s="311"/>
      <c r="B148" s="314"/>
      <c r="C148" s="311"/>
    </row>
    <row r="149">
      <c r="A149" s="311"/>
      <c r="B149" s="314"/>
      <c r="C149" s="311"/>
    </row>
    <row r="150">
      <c r="A150" s="311"/>
      <c r="B150" s="314"/>
      <c r="C150" s="311"/>
    </row>
    <row r="151">
      <c r="A151" s="311"/>
      <c r="B151" s="314"/>
      <c r="C151" s="311"/>
    </row>
    <row r="152">
      <c r="A152" s="311"/>
      <c r="B152" s="314"/>
      <c r="C152" s="311"/>
    </row>
    <row r="153">
      <c r="A153" s="311"/>
      <c r="B153" s="314"/>
      <c r="C153" s="311"/>
    </row>
    <row r="154">
      <c r="A154" s="311"/>
      <c r="B154" s="314"/>
      <c r="C154" s="311"/>
    </row>
    <row r="155">
      <c r="A155" s="311"/>
      <c r="B155" s="314"/>
      <c r="C155" s="311"/>
    </row>
    <row r="156">
      <c r="A156" s="311"/>
      <c r="B156" s="314"/>
      <c r="C156" s="311"/>
    </row>
    <row r="157">
      <c r="A157" s="311"/>
      <c r="B157" s="314"/>
      <c r="C157" s="311"/>
    </row>
    <row r="158">
      <c r="A158" s="311"/>
      <c r="B158" s="314"/>
      <c r="C158" s="311"/>
    </row>
    <row r="159">
      <c r="A159" s="311"/>
      <c r="B159" s="314"/>
      <c r="C159" s="311"/>
    </row>
    <row r="160">
      <c r="A160" s="311"/>
      <c r="B160" s="314"/>
      <c r="C160" s="311"/>
    </row>
    <row r="161">
      <c r="A161" s="311"/>
      <c r="B161" s="314"/>
      <c r="C161" s="311"/>
    </row>
    <row r="162">
      <c r="A162" s="311"/>
      <c r="B162" s="314"/>
      <c r="C162" s="311"/>
    </row>
    <row r="163">
      <c r="A163" s="311"/>
      <c r="B163" s="314"/>
      <c r="C163" s="311"/>
    </row>
    <row r="164">
      <c r="A164" s="311"/>
      <c r="B164" s="314"/>
      <c r="C164" s="311"/>
    </row>
    <row r="165">
      <c r="A165" s="311"/>
      <c r="B165" s="314"/>
      <c r="C165" s="311"/>
    </row>
    <row r="166">
      <c r="A166" s="311"/>
      <c r="B166" s="314"/>
      <c r="C166" s="311"/>
    </row>
    <row r="167">
      <c r="A167" s="311"/>
      <c r="B167" s="314"/>
      <c r="C167" s="311"/>
    </row>
    <row r="168">
      <c r="A168" s="311"/>
      <c r="B168" s="314"/>
      <c r="C168" s="311"/>
    </row>
    <row r="169">
      <c r="A169" s="311"/>
      <c r="B169" s="314"/>
      <c r="C169" s="311"/>
    </row>
    <row r="170">
      <c r="A170" s="311"/>
      <c r="B170" s="314"/>
      <c r="C170" s="311"/>
    </row>
    <row r="171">
      <c r="A171" s="311"/>
      <c r="B171" s="314"/>
      <c r="C171" s="311"/>
    </row>
    <row r="172">
      <c r="A172" s="311"/>
      <c r="B172" s="314"/>
      <c r="C172" s="311"/>
    </row>
    <row r="173">
      <c r="A173" s="311"/>
      <c r="B173" s="314"/>
      <c r="C173" s="311"/>
    </row>
    <row r="174">
      <c r="A174" s="311"/>
      <c r="B174" s="314"/>
      <c r="C174" s="311"/>
    </row>
    <row r="175">
      <c r="A175" s="311"/>
      <c r="B175" s="314"/>
      <c r="C175" s="311"/>
    </row>
    <row r="176">
      <c r="A176" s="311"/>
      <c r="B176" s="314"/>
      <c r="C176" s="311"/>
    </row>
    <row r="177">
      <c r="A177" s="311"/>
      <c r="B177" s="314"/>
      <c r="C177" s="311"/>
    </row>
    <row r="178">
      <c r="A178" s="311"/>
      <c r="B178" s="314"/>
      <c r="C178" s="311"/>
    </row>
    <row r="179">
      <c r="A179" s="311"/>
      <c r="B179" s="314"/>
      <c r="C179" s="311"/>
    </row>
    <row r="180">
      <c r="A180" s="311"/>
      <c r="B180" s="314"/>
      <c r="C180" s="311"/>
    </row>
    <row r="181">
      <c r="A181" s="311"/>
      <c r="B181" s="314"/>
      <c r="C181" s="311"/>
    </row>
    <row r="182">
      <c r="A182" s="311"/>
      <c r="B182" s="314"/>
      <c r="C182" s="311"/>
    </row>
    <row r="183">
      <c r="A183" s="311"/>
      <c r="B183" s="314"/>
      <c r="C183" s="311"/>
    </row>
    <row r="184">
      <c r="A184" s="311"/>
      <c r="B184" s="314"/>
      <c r="C184" s="311"/>
    </row>
    <row r="185">
      <c r="A185" s="311"/>
      <c r="B185" s="314"/>
      <c r="C185" s="311"/>
    </row>
    <row r="186">
      <c r="A186" s="311"/>
      <c r="B186" s="314"/>
      <c r="C186" s="311"/>
    </row>
    <row r="187">
      <c r="A187" s="311"/>
      <c r="B187" s="314"/>
      <c r="C187" s="311"/>
    </row>
    <row r="188">
      <c r="A188" s="311"/>
      <c r="B188" s="314"/>
      <c r="C188" s="311"/>
    </row>
    <row r="189">
      <c r="A189" s="311"/>
      <c r="B189" s="314"/>
      <c r="C189" s="311"/>
    </row>
    <row r="190">
      <c r="A190" s="311"/>
      <c r="B190" s="314"/>
      <c r="C190" s="311"/>
    </row>
    <row r="191">
      <c r="A191" s="311"/>
      <c r="B191" s="314"/>
      <c r="C191" s="311"/>
    </row>
    <row r="192">
      <c r="A192" s="311"/>
      <c r="B192" s="314"/>
      <c r="C192" s="311"/>
    </row>
    <row r="193">
      <c r="A193" s="311"/>
      <c r="B193" s="314"/>
      <c r="C193" s="311"/>
    </row>
    <row r="194">
      <c r="A194" s="311"/>
      <c r="B194" s="314"/>
      <c r="C194" s="311"/>
    </row>
    <row r="195">
      <c r="A195" s="311"/>
      <c r="B195" s="314"/>
      <c r="C195" s="311"/>
    </row>
    <row r="196">
      <c r="A196" s="311"/>
      <c r="B196" s="314"/>
      <c r="C196" s="311"/>
    </row>
    <row r="197">
      <c r="A197" s="311"/>
      <c r="B197" s="314"/>
      <c r="C197" s="311"/>
    </row>
    <row r="198">
      <c r="A198" s="311"/>
      <c r="B198" s="314"/>
      <c r="C198" s="311"/>
    </row>
    <row r="199">
      <c r="A199" s="311"/>
      <c r="B199" s="314"/>
      <c r="C199" s="311"/>
    </row>
    <row r="200">
      <c r="A200" s="311"/>
      <c r="B200" s="314"/>
      <c r="C200" s="311"/>
    </row>
    <row r="201">
      <c r="A201" s="311"/>
      <c r="B201" s="314"/>
      <c r="C201" s="311"/>
    </row>
    <row r="202">
      <c r="A202" s="311"/>
      <c r="B202" s="314"/>
      <c r="C202" s="311"/>
    </row>
    <row r="203">
      <c r="A203" s="311"/>
      <c r="B203" s="314"/>
      <c r="C203" s="311"/>
    </row>
    <row r="204">
      <c r="A204" s="311"/>
      <c r="B204" s="314"/>
      <c r="C204" s="311"/>
    </row>
    <row r="205">
      <c r="A205" s="311"/>
      <c r="B205" s="314"/>
      <c r="C205" s="311"/>
    </row>
    <row r="206">
      <c r="A206" s="311"/>
      <c r="B206" s="314"/>
      <c r="C206" s="311"/>
    </row>
    <row r="207">
      <c r="A207" s="311"/>
      <c r="B207" s="314"/>
      <c r="C207" s="311"/>
    </row>
    <row r="208">
      <c r="A208" s="311"/>
      <c r="B208" s="314"/>
      <c r="C208" s="311"/>
    </row>
    <row r="209">
      <c r="A209" s="311"/>
      <c r="B209" s="314"/>
      <c r="C209" s="311"/>
    </row>
    <row r="210">
      <c r="A210" s="311"/>
      <c r="B210" s="314"/>
      <c r="C210" s="311"/>
    </row>
    <row r="211">
      <c r="A211" s="311"/>
      <c r="B211" s="314"/>
      <c r="C211" s="311"/>
    </row>
    <row r="212">
      <c r="A212" s="311"/>
      <c r="B212" s="314"/>
      <c r="C212" s="311"/>
    </row>
    <row r="213">
      <c r="A213" s="311"/>
      <c r="B213" s="314"/>
      <c r="C213" s="311"/>
    </row>
    <row r="214">
      <c r="A214" s="311"/>
      <c r="B214" s="314"/>
      <c r="C214" s="311"/>
    </row>
    <row r="215">
      <c r="A215" s="311"/>
      <c r="B215" s="314"/>
      <c r="C215" s="311"/>
    </row>
    <row r="216">
      <c r="A216" s="311"/>
      <c r="B216" s="314"/>
      <c r="C216" s="311"/>
    </row>
    <row r="217">
      <c r="A217" s="311"/>
      <c r="B217" s="314"/>
      <c r="C217" s="311"/>
    </row>
    <row r="218">
      <c r="A218" s="311"/>
      <c r="B218" s="314"/>
      <c r="C218" s="311"/>
    </row>
    <row r="219">
      <c r="A219" s="311"/>
      <c r="B219" s="314"/>
      <c r="C219" s="311"/>
    </row>
    <row r="220">
      <c r="A220" s="311"/>
      <c r="B220" s="314"/>
      <c r="C220" s="311"/>
    </row>
    <row r="221">
      <c r="A221" s="311"/>
      <c r="B221" s="314"/>
      <c r="C221" s="311"/>
    </row>
    <row r="222">
      <c r="A222" s="311"/>
      <c r="B222" s="314"/>
      <c r="C222" s="311"/>
    </row>
    <row r="223">
      <c r="A223" s="311"/>
      <c r="B223" s="314"/>
      <c r="C223" s="311"/>
    </row>
    <row r="224">
      <c r="A224" s="311"/>
      <c r="B224" s="314"/>
      <c r="C224" s="311"/>
    </row>
    <row r="225">
      <c r="A225" s="311"/>
      <c r="B225" s="314"/>
      <c r="C225" s="311"/>
    </row>
    <row r="226">
      <c r="A226" s="311"/>
      <c r="B226" s="314"/>
      <c r="C226" s="311"/>
    </row>
    <row r="227">
      <c r="A227" s="311"/>
      <c r="B227" s="314"/>
      <c r="C227" s="311"/>
    </row>
    <row r="228">
      <c r="A228" s="311"/>
      <c r="B228" s="314"/>
      <c r="C228" s="311"/>
    </row>
    <row r="229">
      <c r="A229" s="311"/>
      <c r="B229" s="314"/>
      <c r="C229" s="311"/>
    </row>
    <row r="230">
      <c r="A230" s="311"/>
      <c r="B230" s="314"/>
      <c r="C230" s="311"/>
    </row>
    <row r="231">
      <c r="A231" s="311"/>
      <c r="B231" s="314"/>
      <c r="C231" s="311"/>
    </row>
    <row r="232">
      <c r="A232" s="311"/>
      <c r="B232" s="314"/>
      <c r="C232" s="311"/>
    </row>
    <row r="233">
      <c r="A233" s="311"/>
      <c r="B233" s="314"/>
      <c r="C233" s="311"/>
    </row>
    <row r="234">
      <c r="A234" s="311"/>
      <c r="B234" s="314"/>
      <c r="C234" s="311"/>
    </row>
    <row r="235">
      <c r="A235" s="311"/>
      <c r="B235" s="314"/>
      <c r="C235" s="311"/>
    </row>
    <row r="236">
      <c r="A236" s="311"/>
      <c r="B236" s="314"/>
      <c r="C236" s="311"/>
    </row>
    <row r="237">
      <c r="A237" s="311"/>
      <c r="B237" s="314"/>
      <c r="C237" s="311"/>
    </row>
    <row r="238">
      <c r="A238" s="311"/>
      <c r="B238" s="314"/>
      <c r="C238" s="311"/>
    </row>
    <row r="239">
      <c r="A239" s="311"/>
      <c r="B239" s="314"/>
      <c r="C239" s="311"/>
    </row>
    <row r="240">
      <c r="A240" s="311"/>
      <c r="B240" s="314"/>
      <c r="C240" s="311"/>
    </row>
    <row r="241">
      <c r="A241" s="311"/>
      <c r="B241" s="314"/>
      <c r="C241" s="311"/>
    </row>
    <row r="242">
      <c r="A242" s="311"/>
      <c r="B242" s="314"/>
      <c r="C242" s="311"/>
    </row>
    <row r="243">
      <c r="A243" s="311"/>
      <c r="B243" s="314"/>
      <c r="C243" s="311"/>
    </row>
    <row r="244">
      <c r="A244" s="311"/>
      <c r="B244" s="314"/>
      <c r="C244" s="311"/>
    </row>
    <row r="245">
      <c r="A245" s="311"/>
      <c r="B245" s="314"/>
      <c r="C245" s="311"/>
    </row>
    <row r="246">
      <c r="A246" s="311"/>
      <c r="B246" s="314"/>
      <c r="C246" s="311"/>
    </row>
    <row r="247">
      <c r="A247" s="311"/>
      <c r="B247" s="314"/>
      <c r="C247" s="311"/>
    </row>
    <row r="248">
      <c r="A248" s="311"/>
      <c r="B248" s="314"/>
      <c r="C248" s="311"/>
    </row>
    <row r="249">
      <c r="A249" s="311"/>
      <c r="B249" s="314"/>
      <c r="C249" s="311"/>
    </row>
    <row r="250">
      <c r="A250" s="311"/>
      <c r="B250" s="314"/>
      <c r="C250" s="311"/>
    </row>
    <row r="251">
      <c r="A251" s="311"/>
      <c r="B251" s="314"/>
      <c r="C251" s="311"/>
    </row>
    <row r="252">
      <c r="A252" s="311"/>
      <c r="B252" s="314"/>
      <c r="C252" s="311"/>
    </row>
    <row r="253">
      <c r="A253" s="311"/>
      <c r="B253" s="314"/>
      <c r="C253" s="311"/>
    </row>
    <row r="254">
      <c r="A254" s="311"/>
      <c r="B254" s="314"/>
      <c r="C254" s="311"/>
    </row>
    <row r="255">
      <c r="A255" s="311"/>
      <c r="B255" s="314"/>
      <c r="C255" s="311"/>
    </row>
    <row r="256">
      <c r="A256" s="311"/>
      <c r="B256" s="314"/>
      <c r="C256" s="311"/>
    </row>
    <row r="257">
      <c r="A257" s="311"/>
      <c r="B257" s="314"/>
      <c r="C257" s="311"/>
    </row>
    <row r="258">
      <c r="A258" s="311"/>
      <c r="B258" s="314"/>
      <c r="C258" s="311"/>
    </row>
    <row r="259">
      <c r="A259" s="311"/>
      <c r="B259" s="314"/>
      <c r="C259" s="311"/>
    </row>
    <row r="260">
      <c r="A260" s="311"/>
      <c r="B260" s="314"/>
      <c r="C260" s="311"/>
    </row>
    <row r="261">
      <c r="A261" s="311"/>
      <c r="B261" s="314"/>
      <c r="C261" s="311"/>
    </row>
    <row r="262">
      <c r="A262" s="311"/>
      <c r="B262" s="314"/>
      <c r="C262" s="311"/>
    </row>
    <row r="263">
      <c r="A263" s="311"/>
      <c r="B263" s="314"/>
      <c r="C263" s="311"/>
    </row>
    <row r="264">
      <c r="A264" s="311"/>
      <c r="B264" s="314"/>
      <c r="C264" s="311"/>
    </row>
    <row r="265">
      <c r="A265" s="311"/>
      <c r="B265" s="314"/>
      <c r="C265" s="311"/>
    </row>
    <row r="266">
      <c r="A266" s="311"/>
      <c r="B266" s="314"/>
      <c r="C266" s="311"/>
    </row>
    <row r="267">
      <c r="A267" s="311"/>
      <c r="B267" s="314"/>
      <c r="C267" s="311"/>
    </row>
    <row r="268">
      <c r="A268" s="311"/>
      <c r="B268" s="314"/>
      <c r="C268" s="311"/>
    </row>
    <row r="269">
      <c r="A269" s="311"/>
      <c r="B269" s="314"/>
      <c r="C269" s="311"/>
    </row>
    <row r="270">
      <c r="A270" s="311"/>
      <c r="B270" s="314"/>
      <c r="C270" s="311"/>
    </row>
    <row r="271">
      <c r="A271" s="311"/>
      <c r="B271" s="314"/>
      <c r="C271" s="311"/>
    </row>
    <row r="272">
      <c r="A272" s="311"/>
      <c r="B272" s="314"/>
      <c r="C272" s="311"/>
    </row>
    <row r="273">
      <c r="A273" s="311"/>
      <c r="B273" s="314"/>
      <c r="C273" s="311"/>
    </row>
    <row r="274">
      <c r="A274" s="311"/>
      <c r="B274" s="314"/>
      <c r="C274" s="311"/>
    </row>
    <row r="275">
      <c r="A275" s="311"/>
      <c r="B275" s="314"/>
      <c r="C275" s="311"/>
    </row>
    <row r="276">
      <c r="A276" s="311"/>
      <c r="B276" s="314"/>
      <c r="C276" s="311"/>
    </row>
    <row r="277">
      <c r="A277" s="311"/>
      <c r="B277" s="314"/>
      <c r="C277" s="311"/>
    </row>
    <row r="278">
      <c r="A278" s="311"/>
      <c r="B278" s="314"/>
      <c r="C278" s="311"/>
    </row>
    <row r="279">
      <c r="A279" s="311"/>
      <c r="B279" s="314"/>
      <c r="C279" s="311"/>
    </row>
    <row r="280">
      <c r="A280" s="311"/>
      <c r="B280" s="314"/>
      <c r="C280" s="311"/>
    </row>
    <row r="281">
      <c r="A281" s="311"/>
      <c r="B281" s="314"/>
      <c r="C281" s="311"/>
    </row>
    <row r="282">
      <c r="A282" s="311"/>
      <c r="B282" s="314"/>
      <c r="C282" s="311"/>
    </row>
    <row r="283">
      <c r="A283" s="311"/>
      <c r="B283" s="314"/>
      <c r="C283" s="311"/>
    </row>
    <row r="284">
      <c r="A284" s="311"/>
      <c r="B284" s="314"/>
      <c r="C284" s="311"/>
    </row>
    <row r="285">
      <c r="A285" s="311"/>
      <c r="B285" s="314"/>
      <c r="C285" s="311"/>
    </row>
    <row r="286">
      <c r="A286" s="311"/>
      <c r="B286" s="314"/>
      <c r="C286" s="311"/>
    </row>
    <row r="287">
      <c r="A287" s="311"/>
      <c r="B287" s="314"/>
      <c r="C287" s="311"/>
    </row>
    <row r="288">
      <c r="A288" s="311"/>
      <c r="B288" s="314"/>
      <c r="C288" s="311"/>
    </row>
    <row r="289">
      <c r="A289" s="311"/>
      <c r="B289" s="314"/>
      <c r="C289" s="311"/>
    </row>
    <row r="290">
      <c r="A290" s="311"/>
      <c r="B290" s="314"/>
      <c r="C290" s="311"/>
    </row>
    <row r="291">
      <c r="A291" s="311"/>
      <c r="B291" s="314"/>
      <c r="C291" s="311"/>
    </row>
    <row r="292">
      <c r="A292" s="311"/>
      <c r="B292" s="314"/>
      <c r="C292" s="311"/>
    </row>
    <row r="293">
      <c r="A293" s="311"/>
      <c r="B293" s="314"/>
      <c r="C293" s="311"/>
    </row>
    <row r="294">
      <c r="A294" s="311"/>
      <c r="B294" s="314"/>
      <c r="C294" s="311"/>
    </row>
    <row r="295">
      <c r="A295" s="311"/>
      <c r="B295" s="314"/>
      <c r="C295" s="311"/>
    </row>
    <row r="296">
      <c r="A296" s="311"/>
      <c r="B296" s="314"/>
      <c r="C296" s="311"/>
    </row>
    <row r="297">
      <c r="A297" s="311"/>
      <c r="B297" s="314"/>
      <c r="C297" s="311"/>
    </row>
    <row r="298">
      <c r="A298" s="311"/>
      <c r="B298" s="314"/>
      <c r="C298" s="311"/>
    </row>
    <row r="299">
      <c r="A299" s="311"/>
      <c r="B299" s="314"/>
      <c r="C299" s="311"/>
    </row>
    <row r="300">
      <c r="A300" s="311"/>
      <c r="B300" s="314"/>
      <c r="C300" s="311"/>
    </row>
    <row r="301">
      <c r="A301" s="311"/>
      <c r="B301" s="314"/>
      <c r="C301" s="311"/>
    </row>
    <row r="302">
      <c r="A302" s="311"/>
      <c r="B302" s="314"/>
      <c r="C302" s="311"/>
    </row>
    <row r="303">
      <c r="A303" s="311"/>
      <c r="B303" s="314"/>
      <c r="C303" s="311"/>
    </row>
    <row r="304">
      <c r="A304" s="311"/>
      <c r="B304" s="314"/>
      <c r="C304" s="311"/>
    </row>
    <row r="305">
      <c r="A305" s="311"/>
      <c r="B305" s="314"/>
      <c r="C305" s="311"/>
    </row>
    <row r="306">
      <c r="A306" s="311"/>
      <c r="B306" s="314"/>
      <c r="C306" s="311"/>
    </row>
    <row r="307">
      <c r="A307" s="311"/>
      <c r="B307" s="314"/>
      <c r="C307" s="311"/>
    </row>
    <row r="308">
      <c r="A308" s="311"/>
      <c r="B308" s="314"/>
      <c r="C308" s="311"/>
    </row>
    <row r="309">
      <c r="A309" s="311"/>
      <c r="B309" s="314"/>
      <c r="C309" s="311"/>
    </row>
    <row r="310">
      <c r="A310" s="311"/>
      <c r="B310" s="314"/>
      <c r="C310" s="311"/>
    </row>
    <row r="311">
      <c r="A311" s="311"/>
      <c r="B311" s="314"/>
      <c r="C311" s="311"/>
    </row>
    <row r="312">
      <c r="A312" s="311"/>
      <c r="B312" s="314"/>
      <c r="C312" s="311"/>
    </row>
    <row r="313">
      <c r="A313" s="311"/>
      <c r="B313" s="314"/>
      <c r="C313" s="311"/>
    </row>
    <row r="314">
      <c r="A314" s="311"/>
      <c r="B314" s="314"/>
      <c r="C314" s="311"/>
    </row>
    <row r="315">
      <c r="A315" s="311"/>
      <c r="B315" s="314"/>
      <c r="C315" s="311"/>
    </row>
    <row r="316">
      <c r="A316" s="311"/>
      <c r="B316" s="314"/>
      <c r="C316" s="311"/>
    </row>
    <row r="317">
      <c r="A317" s="311"/>
      <c r="B317" s="314"/>
      <c r="C317" s="311"/>
    </row>
    <row r="318">
      <c r="A318" s="311"/>
      <c r="B318" s="314"/>
      <c r="C318" s="311"/>
    </row>
    <row r="319">
      <c r="A319" s="311"/>
      <c r="B319" s="314"/>
      <c r="C319" s="311"/>
    </row>
    <row r="320">
      <c r="A320" s="311"/>
      <c r="B320" s="314"/>
      <c r="C320" s="311"/>
    </row>
    <row r="321">
      <c r="A321" s="311"/>
      <c r="B321" s="314"/>
      <c r="C321" s="311"/>
    </row>
    <row r="322">
      <c r="A322" s="311"/>
      <c r="B322" s="314"/>
      <c r="C322" s="311"/>
    </row>
    <row r="323">
      <c r="A323" s="311"/>
      <c r="B323" s="314"/>
      <c r="C323" s="311"/>
    </row>
    <row r="324">
      <c r="A324" s="311"/>
      <c r="B324" s="314"/>
      <c r="C324" s="311"/>
    </row>
    <row r="325">
      <c r="A325" s="311"/>
      <c r="B325" s="314"/>
      <c r="C325" s="311"/>
    </row>
    <row r="326">
      <c r="A326" s="311"/>
      <c r="B326" s="314"/>
      <c r="C326" s="311"/>
    </row>
    <row r="327">
      <c r="A327" s="311"/>
      <c r="B327" s="314"/>
      <c r="C327" s="311"/>
    </row>
    <row r="328">
      <c r="A328" s="311"/>
      <c r="B328" s="314"/>
      <c r="C328" s="311"/>
    </row>
    <row r="329">
      <c r="A329" s="311"/>
      <c r="B329" s="314"/>
      <c r="C329" s="311"/>
    </row>
    <row r="330">
      <c r="A330" s="311"/>
      <c r="B330" s="314"/>
      <c r="C330" s="311"/>
    </row>
    <row r="331">
      <c r="A331" s="311"/>
      <c r="B331" s="314"/>
      <c r="C331" s="311"/>
    </row>
    <row r="332">
      <c r="A332" s="311"/>
      <c r="B332" s="314"/>
      <c r="C332" s="311"/>
    </row>
    <row r="333">
      <c r="A333" s="311"/>
      <c r="B333" s="314"/>
      <c r="C333" s="311"/>
    </row>
    <row r="334">
      <c r="A334" s="311"/>
      <c r="B334" s="314"/>
      <c r="C334" s="311"/>
    </row>
    <row r="335">
      <c r="A335" s="311"/>
      <c r="B335" s="314"/>
      <c r="C335" s="311"/>
    </row>
    <row r="336">
      <c r="A336" s="311"/>
      <c r="B336" s="314"/>
      <c r="C336" s="311"/>
    </row>
    <row r="337">
      <c r="A337" s="311"/>
      <c r="B337" s="314"/>
      <c r="C337" s="311"/>
    </row>
    <row r="338">
      <c r="A338" s="311"/>
      <c r="B338" s="314"/>
      <c r="C338" s="311"/>
    </row>
    <row r="339">
      <c r="A339" s="311"/>
      <c r="B339" s="314"/>
      <c r="C339" s="311"/>
    </row>
    <row r="340">
      <c r="A340" s="311"/>
      <c r="B340" s="314"/>
      <c r="C340" s="311"/>
    </row>
    <row r="341">
      <c r="A341" s="311"/>
      <c r="B341" s="314"/>
      <c r="C341" s="311"/>
    </row>
    <row r="342">
      <c r="A342" s="311"/>
      <c r="B342" s="314"/>
      <c r="C342" s="311"/>
    </row>
    <row r="343">
      <c r="A343" s="311"/>
      <c r="B343" s="314"/>
      <c r="C343" s="311"/>
    </row>
    <row r="344">
      <c r="A344" s="311"/>
      <c r="B344" s="314"/>
      <c r="C344" s="311"/>
    </row>
    <row r="345">
      <c r="A345" s="311"/>
      <c r="B345" s="314"/>
      <c r="C345" s="311"/>
    </row>
    <row r="346">
      <c r="A346" s="311"/>
      <c r="B346" s="314"/>
      <c r="C346" s="311"/>
    </row>
    <row r="347">
      <c r="A347" s="311"/>
      <c r="B347" s="314"/>
      <c r="C347" s="311"/>
    </row>
    <row r="348">
      <c r="A348" s="311"/>
      <c r="B348" s="314"/>
      <c r="C348" s="311"/>
    </row>
    <row r="349">
      <c r="A349" s="311"/>
      <c r="B349" s="314"/>
      <c r="C349" s="311"/>
    </row>
    <row r="350">
      <c r="A350" s="311"/>
      <c r="B350" s="314"/>
      <c r="C350" s="311"/>
    </row>
    <row r="351">
      <c r="A351" s="311"/>
      <c r="B351" s="314"/>
      <c r="C351" s="311"/>
    </row>
    <row r="352">
      <c r="A352" s="311"/>
      <c r="B352" s="314"/>
      <c r="C352" s="311"/>
    </row>
    <row r="353">
      <c r="A353" s="311"/>
      <c r="B353" s="314"/>
      <c r="C353" s="311"/>
    </row>
    <row r="354">
      <c r="A354" s="311"/>
      <c r="B354" s="314"/>
      <c r="C354" s="311"/>
    </row>
    <row r="355">
      <c r="A355" s="311"/>
      <c r="B355" s="314"/>
      <c r="C355" s="311"/>
    </row>
    <row r="356">
      <c r="A356" s="311"/>
      <c r="B356" s="314"/>
      <c r="C356" s="311"/>
    </row>
    <row r="357">
      <c r="A357" s="311"/>
      <c r="B357" s="314"/>
      <c r="C357" s="311"/>
    </row>
    <row r="358">
      <c r="A358" s="311"/>
      <c r="B358" s="314"/>
      <c r="C358" s="311"/>
    </row>
    <row r="359">
      <c r="A359" s="311"/>
      <c r="B359" s="314"/>
      <c r="C359" s="311"/>
    </row>
    <row r="360">
      <c r="A360" s="311"/>
      <c r="B360" s="314"/>
      <c r="C360" s="311"/>
    </row>
    <row r="361">
      <c r="A361" s="311"/>
      <c r="B361" s="314"/>
      <c r="C361" s="311"/>
    </row>
    <row r="362">
      <c r="A362" s="311"/>
      <c r="B362" s="314"/>
      <c r="C362" s="311"/>
    </row>
    <row r="363">
      <c r="A363" s="311"/>
      <c r="B363" s="314"/>
      <c r="C363" s="311"/>
    </row>
    <row r="364">
      <c r="A364" s="311"/>
      <c r="B364" s="314"/>
      <c r="C364" s="311"/>
    </row>
    <row r="365">
      <c r="A365" s="311"/>
      <c r="B365" s="314"/>
      <c r="C365" s="311"/>
    </row>
    <row r="366">
      <c r="A366" s="311"/>
      <c r="B366" s="314"/>
      <c r="C366" s="311"/>
    </row>
    <row r="367">
      <c r="A367" s="311"/>
      <c r="B367" s="314"/>
      <c r="C367" s="311"/>
    </row>
    <row r="368">
      <c r="A368" s="311"/>
      <c r="B368" s="314"/>
      <c r="C368" s="311"/>
    </row>
    <row r="369">
      <c r="A369" s="311"/>
      <c r="B369" s="314"/>
      <c r="C369" s="311"/>
    </row>
    <row r="370">
      <c r="A370" s="311"/>
      <c r="B370" s="314"/>
      <c r="C370" s="311"/>
    </row>
    <row r="371">
      <c r="A371" s="311"/>
      <c r="B371" s="314"/>
      <c r="C371" s="311"/>
    </row>
    <row r="372">
      <c r="A372" s="311"/>
      <c r="B372" s="314"/>
      <c r="C372" s="311"/>
    </row>
    <row r="373">
      <c r="A373" s="311"/>
      <c r="B373" s="314"/>
      <c r="C373" s="311"/>
    </row>
    <row r="374">
      <c r="A374" s="311"/>
      <c r="B374" s="314"/>
      <c r="C374" s="311"/>
    </row>
    <row r="375">
      <c r="A375" s="311"/>
      <c r="B375" s="314"/>
      <c r="C375" s="311"/>
    </row>
    <row r="376">
      <c r="A376" s="311"/>
      <c r="B376" s="314"/>
      <c r="C376" s="311"/>
    </row>
    <row r="377">
      <c r="A377" s="311"/>
      <c r="B377" s="314"/>
      <c r="C377" s="311"/>
    </row>
    <row r="378">
      <c r="A378" s="311"/>
      <c r="B378" s="314"/>
      <c r="C378" s="311"/>
    </row>
    <row r="379">
      <c r="A379" s="311"/>
      <c r="B379" s="314"/>
      <c r="C379" s="311"/>
    </row>
    <row r="380">
      <c r="A380" s="311"/>
      <c r="B380" s="314"/>
      <c r="C380" s="311"/>
    </row>
    <row r="381">
      <c r="A381" s="311"/>
      <c r="B381" s="314"/>
      <c r="C381" s="311"/>
    </row>
    <row r="382">
      <c r="A382" s="311"/>
      <c r="B382" s="314"/>
      <c r="C382" s="311"/>
    </row>
    <row r="383">
      <c r="A383" s="311"/>
      <c r="B383" s="314"/>
      <c r="C383" s="311"/>
    </row>
    <row r="384">
      <c r="A384" s="311"/>
      <c r="B384" s="314"/>
      <c r="C384" s="311"/>
    </row>
    <row r="385">
      <c r="A385" s="311"/>
      <c r="B385" s="314"/>
      <c r="C385" s="311"/>
    </row>
    <row r="386">
      <c r="A386" s="311"/>
      <c r="B386" s="314"/>
      <c r="C386" s="311"/>
    </row>
    <row r="387">
      <c r="A387" s="311"/>
      <c r="B387" s="314"/>
      <c r="C387" s="311"/>
    </row>
    <row r="388">
      <c r="A388" s="311"/>
      <c r="B388" s="314"/>
      <c r="C388" s="311"/>
    </row>
    <row r="389">
      <c r="A389" s="311"/>
      <c r="B389" s="314"/>
      <c r="C389" s="311"/>
    </row>
    <row r="390">
      <c r="A390" s="311"/>
      <c r="B390" s="314"/>
      <c r="C390" s="311"/>
    </row>
    <row r="391">
      <c r="A391" s="311"/>
      <c r="B391" s="314"/>
      <c r="C391" s="311"/>
    </row>
    <row r="392">
      <c r="A392" s="311"/>
      <c r="B392" s="314"/>
      <c r="C392" s="311"/>
    </row>
    <row r="393">
      <c r="A393" s="311"/>
      <c r="B393" s="314"/>
      <c r="C393" s="311"/>
    </row>
    <row r="394">
      <c r="A394" s="311"/>
      <c r="B394" s="314"/>
      <c r="C394" s="311"/>
    </row>
    <row r="395">
      <c r="A395" s="311"/>
      <c r="B395" s="314"/>
      <c r="C395" s="311"/>
    </row>
    <row r="396">
      <c r="A396" s="311"/>
      <c r="B396" s="314"/>
      <c r="C396" s="311"/>
    </row>
    <row r="397">
      <c r="A397" s="311"/>
      <c r="B397" s="314"/>
      <c r="C397" s="311"/>
    </row>
    <row r="398">
      <c r="A398" s="311"/>
      <c r="B398" s="314"/>
      <c r="C398" s="311"/>
    </row>
    <row r="399">
      <c r="A399" s="311"/>
      <c r="B399" s="314"/>
      <c r="C399" s="311"/>
    </row>
    <row r="400">
      <c r="A400" s="311"/>
      <c r="B400" s="314"/>
      <c r="C400" s="311"/>
    </row>
    <row r="401">
      <c r="A401" s="311"/>
      <c r="B401" s="314"/>
      <c r="C401" s="311"/>
    </row>
    <row r="402">
      <c r="A402" s="311"/>
      <c r="B402" s="314"/>
      <c r="C402" s="311"/>
    </row>
    <row r="403">
      <c r="A403" s="311"/>
      <c r="B403" s="314"/>
      <c r="C403" s="311"/>
    </row>
    <row r="404">
      <c r="A404" s="311"/>
      <c r="B404" s="314"/>
      <c r="C404" s="311"/>
    </row>
    <row r="405">
      <c r="A405" s="311"/>
      <c r="B405" s="314"/>
      <c r="C405" s="311"/>
    </row>
    <row r="406">
      <c r="A406" s="311"/>
      <c r="B406" s="314"/>
      <c r="C406" s="311"/>
    </row>
    <row r="407">
      <c r="A407" s="311"/>
      <c r="B407" s="314"/>
      <c r="C407" s="311"/>
    </row>
    <row r="408">
      <c r="A408" s="311"/>
      <c r="B408" s="314"/>
      <c r="C408" s="311"/>
    </row>
    <row r="409">
      <c r="A409" s="311"/>
      <c r="B409" s="314"/>
      <c r="C409" s="311"/>
    </row>
    <row r="410">
      <c r="A410" s="311"/>
      <c r="B410" s="314"/>
      <c r="C410" s="311"/>
    </row>
    <row r="411">
      <c r="A411" s="311"/>
      <c r="B411" s="314"/>
      <c r="C411" s="311"/>
    </row>
    <row r="412">
      <c r="A412" s="311"/>
      <c r="B412" s="314"/>
      <c r="C412" s="311"/>
    </row>
    <row r="413">
      <c r="A413" s="311"/>
      <c r="B413" s="314"/>
      <c r="C413" s="311"/>
    </row>
    <row r="414">
      <c r="A414" s="311"/>
      <c r="B414" s="314"/>
      <c r="C414" s="311"/>
    </row>
    <row r="415">
      <c r="A415" s="311"/>
      <c r="B415" s="314"/>
      <c r="C415" s="311"/>
    </row>
    <row r="416">
      <c r="A416" s="311"/>
      <c r="B416" s="314"/>
      <c r="C416" s="311"/>
    </row>
    <row r="417">
      <c r="A417" s="311"/>
      <c r="B417" s="314"/>
      <c r="C417" s="311"/>
    </row>
    <row r="418">
      <c r="A418" s="311"/>
      <c r="B418" s="314"/>
      <c r="C418" s="311"/>
    </row>
    <row r="419">
      <c r="A419" s="311"/>
      <c r="B419" s="314"/>
      <c r="C419" s="311"/>
    </row>
    <row r="420">
      <c r="A420" s="311"/>
      <c r="B420" s="314"/>
      <c r="C420" s="311"/>
    </row>
    <row r="421">
      <c r="A421" s="311"/>
      <c r="B421" s="314"/>
      <c r="C421" s="311"/>
    </row>
    <row r="422">
      <c r="A422" s="311"/>
      <c r="B422" s="314"/>
      <c r="C422" s="311"/>
    </row>
    <row r="423">
      <c r="A423" s="311"/>
      <c r="B423" s="314"/>
      <c r="C423" s="311"/>
    </row>
    <row r="424">
      <c r="A424" s="311"/>
      <c r="B424" s="314"/>
      <c r="C424" s="311"/>
    </row>
    <row r="425">
      <c r="A425" s="311"/>
      <c r="B425" s="314"/>
      <c r="C425" s="311"/>
    </row>
    <row r="426">
      <c r="A426" s="311"/>
      <c r="B426" s="314"/>
      <c r="C426" s="311"/>
    </row>
    <row r="427">
      <c r="A427" s="311"/>
      <c r="B427" s="314"/>
      <c r="C427" s="311"/>
    </row>
    <row r="428">
      <c r="A428" s="311"/>
      <c r="B428" s="314"/>
      <c r="C428" s="311"/>
    </row>
    <row r="429">
      <c r="A429" s="311"/>
      <c r="B429" s="314"/>
      <c r="C429" s="311"/>
    </row>
    <row r="430">
      <c r="A430" s="311"/>
      <c r="B430" s="314"/>
      <c r="C430" s="311"/>
    </row>
    <row r="431">
      <c r="A431" s="311"/>
      <c r="B431" s="314"/>
      <c r="C431" s="311"/>
    </row>
    <row r="432">
      <c r="A432" s="311"/>
      <c r="B432" s="314"/>
      <c r="C432" s="311"/>
    </row>
    <row r="433">
      <c r="A433" s="311"/>
      <c r="B433" s="314"/>
      <c r="C433" s="311"/>
    </row>
    <row r="434">
      <c r="A434" s="311"/>
      <c r="B434" s="314"/>
      <c r="C434" s="311"/>
    </row>
    <row r="435">
      <c r="A435" s="311"/>
      <c r="B435" s="314"/>
      <c r="C435" s="311"/>
    </row>
    <row r="436">
      <c r="A436" s="311"/>
      <c r="B436" s="314"/>
      <c r="C436" s="311"/>
    </row>
    <row r="437">
      <c r="A437" s="311"/>
      <c r="B437" s="314"/>
      <c r="C437" s="311"/>
    </row>
    <row r="438">
      <c r="A438" s="311"/>
      <c r="B438" s="314"/>
      <c r="C438" s="311"/>
    </row>
    <row r="439">
      <c r="A439" s="311"/>
      <c r="B439" s="314"/>
      <c r="C439" s="311"/>
    </row>
    <row r="440">
      <c r="A440" s="311"/>
      <c r="B440" s="314"/>
      <c r="C440" s="311"/>
    </row>
    <row r="441">
      <c r="A441" s="311"/>
      <c r="B441" s="314"/>
      <c r="C441" s="311"/>
    </row>
    <row r="442">
      <c r="A442" s="311"/>
      <c r="B442" s="314"/>
      <c r="C442" s="311"/>
    </row>
    <row r="443">
      <c r="A443" s="311"/>
      <c r="B443" s="314"/>
      <c r="C443" s="311"/>
    </row>
    <row r="444">
      <c r="A444" s="311"/>
      <c r="B444" s="314"/>
      <c r="C444" s="311"/>
    </row>
    <row r="445">
      <c r="A445" s="311"/>
      <c r="B445" s="314"/>
      <c r="C445" s="311"/>
    </row>
    <row r="446">
      <c r="A446" s="311"/>
      <c r="B446" s="314"/>
      <c r="C446" s="311"/>
    </row>
    <row r="447">
      <c r="A447" s="311"/>
      <c r="B447" s="314"/>
      <c r="C447" s="311"/>
    </row>
    <row r="448">
      <c r="A448" s="311"/>
      <c r="B448" s="314"/>
      <c r="C448" s="311"/>
    </row>
    <row r="449">
      <c r="A449" s="311"/>
      <c r="B449" s="314"/>
      <c r="C449" s="311"/>
    </row>
    <row r="450">
      <c r="A450" s="311"/>
      <c r="B450" s="314"/>
      <c r="C450" s="311"/>
    </row>
    <row r="451">
      <c r="A451" s="311"/>
      <c r="B451" s="314"/>
      <c r="C451" s="311"/>
    </row>
    <row r="452">
      <c r="A452" s="311"/>
      <c r="B452" s="314"/>
      <c r="C452" s="311"/>
    </row>
    <row r="453">
      <c r="A453" s="311"/>
      <c r="B453" s="314"/>
      <c r="C453" s="311"/>
    </row>
    <row r="454">
      <c r="A454" s="311"/>
      <c r="B454" s="314"/>
      <c r="C454" s="311"/>
    </row>
    <row r="455">
      <c r="A455" s="311"/>
      <c r="B455" s="314"/>
      <c r="C455" s="311"/>
    </row>
    <row r="456">
      <c r="A456" s="311"/>
      <c r="B456" s="314"/>
      <c r="C456" s="311"/>
    </row>
    <row r="457">
      <c r="A457" s="311"/>
      <c r="B457" s="314"/>
      <c r="C457" s="311"/>
    </row>
    <row r="458">
      <c r="A458" s="311"/>
      <c r="B458" s="314"/>
      <c r="C458" s="311"/>
    </row>
    <row r="459">
      <c r="A459" s="311"/>
      <c r="B459" s="314"/>
      <c r="C459" s="311"/>
    </row>
    <row r="460">
      <c r="A460" s="311"/>
      <c r="B460" s="314"/>
      <c r="C460" s="311"/>
    </row>
    <row r="461">
      <c r="A461" s="311"/>
      <c r="B461" s="314"/>
      <c r="C461" s="311"/>
    </row>
    <row r="462">
      <c r="A462" s="311"/>
      <c r="B462" s="314"/>
      <c r="C462" s="311"/>
    </row>
    <row r="463">
      <c r="A463" s="311"/>
      <c r="B463" s="314"/>
      <c r="C463" s="311"/>
    </row>
    <row r="464">
      <c r="A464" s="311"/>
      <c r="B464" s="314"/>
      <c r="C464" s="311"/>
    </row>
    <row r="465">
      <c r="A465" s="311"/>
      <c r="B465" s="314"/>
      <c r="C465" s="311"/>
    </row>
    <row r="466">
      <c r="A466" s="311"/>
      <c r="B466" s="314"/>
      <c r="C466" s="311"/>
    </row>
    <row r="467">
      <c r="A467" s="311"/>
      <c r="B467" s="314"/>
      <c r="C467" s="311"/>
    </row>
    <row r="468">
      <c r="A468" s="311"/>
      <c r="B468" s="314"/>
      <c r="C468" s="311"/>
    </row>
    <row r="469">
      <c r="A469" s="311"/>
      <c r="B469" s="314"/>
      <c r="C469" s="311"/>
    </row>
    <row r="470">
      <c r="A470" s="311"/>
      <c r="B470" s="314"/>
      <c r="C470" s="311"/>
    </row>
    <row r="471">
      <c r="A471" s="311"/>
      <c r="B471" s="314"/>
      <c r="C471" s="311"/>
    </row>
    <row r="472">
      <c r="A472" s="311"/>
      <c r="B472" s="314"/>
      <c r="C472" s="311"/>
    </row>
    <row r="473">
      <c r="A473" s="311"/>
      <c r="B473" s="314"/>
      <c r="C473" s="311"/>
    </row>
    <row r="474">
      <c r="A474" s="311"/>
      <c r="B474" s="314"/>
      <c r="C474" s="311"/>
    </row>
    <row r="475">
      <c r="A475" s="311"/>
      <c r="B475" s="314"/>
      <c r="C475" s="311"/>
    </row>
    <row r="476">
      <c r="A476" s="311"/>
      <c r="B476" s="314"/>
      <c r="C476" s="311"/>
    </row>
    <row r="477">
      <c r="A477" s="311"/>
      <c r="B477" s="314"/>
      <c r="C477" s="311"/>
    </row>
    <row r="478">
      <c r="A478" s="311"/>
      <c r="B478" s="314"/>
      <c r="C478" s="311"/>
    </row>
    <row r="479">
      <c r="A479" s="311"/>
      <c r="B479" s="314"/>
      <c r="C479" s="311"/>
    </row>
    <row r="480">
      <c r="A480" s="311"/>
      <c r="B480" s="314"/>
      <c r="C480" s="311"/>
    </row>
    <row r="481">
      <c r="A481" s="311"/>
      <c r="B481" s="314"/>
      <c r="C481" s="311"/>
    </row>
    <row r="482">
      <c r="A482" s="311"/>
      <c r="B482" s="314"/>
      <c r="C482" s="311"/>
    </row>
    <row r="483">
      <c r="A483" s="311"/>
      <c r="B483" s="314"/>
      <c r="C483" s="311"/>
    </row>
    <row r="484">
      <c r="A484" s="311"/>
      <c r="B484" s="314"/>
      <c r="C484" s="311"/>
    </row>
    <row r="485">
      <c r="A485" s="311"/>
      <c r="B485" s="314"/>
      <c r="C485" s="311"/>
    </row>
    <row r="486">
      <c r="A486" s="311"/>
      <c r="B486" s="314"/>
      <c r="C486" s="311"/>
    </row>
    <row r="487">
      <c r="A487" s="311"/>
      <c r="B487" s="314"/>
      <c r="C487" s="311"/>
    </row>
    <row r="488">
      <c r="A488" s="311"/>
      <c r="B488" s="314"/>
      <c r="C488" s="311"/>
    </row>
    <row r="489">
      <c r="A489" s="311"/>
      <c r="B489" s="314"/>
      <c r="C489" s="311"/>
    </row>
    <row r="490">
      <c r="A490" s="311"/>
      <c r="B490" s="314"/>
      <c r="C490" s="311"/>
    </row>
    <row r="491">
      <c r="A491" s="311"/>
      <c r="B491" s="314"/>
      <c r="C491" s="311"/>
    </row>
    <row r="492">
      <c r="A492" s="311"/>
      <c r="B492" s="314"/>
      <c r="C492" s="311"/>
    </row>
    <row r="493">
      <c r="A493" s="311"/>
      <c r="B493" s="314"/>
      <c r="C493" s="311"/>
    </row>
    <row r="494">
      <c r="A494" s="311"/>
      <c r="B494" s="314"/>
      <c r="C494" s="311"/>
    </row>
    <row r="495">
      <c r="A495" s="311"/>
      <c r="B495" s="314"/>
      <c r="C495" s="311"/>
    </row>
    <row r="496">
      <c r="A496" s="311"/>
      <c r="B496" s="314"/>
      <c r="C496" s="311"/>
    </row>
    <row r="497">
      <c r="A497" s="311"/>
      <c r="B497" s="314"/>
      <c r="C497" s="311"/>
    </row>
    <row r="498">
      <c r="A498" s="311"/>
      <c r="B498" s="314"/>
      <c r="C498" s="311"/>
    </row>
    <row r="499">
      <c r="A499" s="311"/>
      <c r="B499" s="314"/>
      <c r="C499" s="311"/>
    </row>
    <row r="500">
      <c r="A500" s="311"/>
      <c r="B500" s="314"/>
      <c r="C500" s="311"/>
    </row>
    <row r="501">
      <c r="A501" s="311"/>
      <c r="B501" s="314"/>
      <c r="C501" s="311"/>
    </row>
    <row r="502">
      <c r="A502" s="311"/>
      <c r="B502" s="314"/>
      <c r="C502" s="311"/>
    </row>
    <row r="503">
      <c r="A503" s="311"/>
      <c r="B503" s="314"/>
      <c r="C503" s="311"/>
    </row>
    <row r="504">
      <c r="A504" s="311"/>
      <c r="B504" s="314"/>
      <c r="C504" s="311"/>
    </row>
    <row r="505">
      <c r="A505" s="311"/>
      <c r="B505" s="314"/>
      <c r="C505" s="311"/>
    </row>
    <row r="506">
      <c r="A506" s="311"/>
      <c r="B506" s="314"/>
      <c r="C506" s="311"/>
    </row>
    <row r="507">
      <c r="A507" s="311"/>
      <c r="B507" s="314"/>
      <c r="C507" s="311"/>
    </row>
    <row r="508">
      <c r="A508" s="311"/>
      <c r="B508" s="314"/>
      <c r="C508" s="311"/>
    </row>
    <row r="509">
      <c r="A509" s="311"/>
      <c r="B509" s="314"/>
      <c r="C509" s="311"/>
    </row>
    <row r="510">
      <c r="A510" s="311"/>
      <c r="B510" s="314"/>
      <c r="C510" s="311"/>
    </row>
    <row r="511">
      <c r="A511" s="311"/>
      <c r="B511" s="314"/>
      <c r="C511" s="311"/>
    </row>
    <row r="512">
      <c r="A512" s="311"/>
      <c r="B512" s="314"/>
      <c r="C512" s="311"/>
    </row>
    <row r="513">
      <c r="A513" s="311"/>
      <c r="B513" s="314"/>
      <c r="C513" s="311"/>
    </row>
    <row r="514">
      <c r="A514" s="311"/>
      <c r="B514" s="314"/>
      <c r="C514" s="311"/>
    </row>
    <row r="515">
      <c r="A515" s="311"/>
      <c r="B515" s="314"/>
      <c r="C515" s="311"/>
    </row>
    <row r="516">
      <c r="A516" s="311"/>
      <c r="B516" s="314"/>
      <c r="C516" s="311"/>
    </row>
    <row r="517">
      <c r="A517" s="311"/>
      <c r="B517" s="314"/>
      <c r="C517" s="311"/>
    </row>
    <row r="518">
      <c r="A518" s="311"/>
      <c r="B518" s="314"/>
      <c r="C518" s="311"/>
    </row>
    <row r="519">
      <c r="A519" s="311"/>
      <c r="B519" s="314"/>
      <c r="C519" s="311"/>
    </row>
    <row r="520">
      <c r="A520" s="311"/>
      <c r="B520" s="314"/>
      <c r="C520" s="311"/>
    </row>
    <row r="521">
      <c r="A521" s="311"/>
      <c r="B521" s="314"/>
      <c r="C521" s="311"/>
    </row>
    <row r="522">
      <c r="A522" s="311"/>
      <c r="B522" s="314"/>
      <c r="C522" s="311"/>
    </row>
    <row r="523">
      <c r="A523" s="311"/>
      <c r="B523" s="314"/>
      <c r="C523" s="311"/>
    </row>
    <row r="524">
      <c r="A524" s="311"/>
      <c r="B524" s="314"/>
      <c r="C524" s="311"/>
    </row>
    <row r="525">
      <c r="A525" s="311"/>
      <c r="B525" s="314"/>
      <c r="C525" s="311"/>
    </row>
    <row r="526">
      <c r="A526" s="311"/>
      <c r="B526" s="314"/>
      <c r="C526" s="311"/>
    </row>
    <row r="527">
      <c r="A527" s="311"/>
      <c r="B527" s="314"/>
      <c r="C527" s="311"/>
    </row>
    <row r="528">
      <c r="A528" s="311"/>
      <c r="B528" s="314"/>
      <c r="C528" s="311"/>
    </row>
    <row r="529">
      <c r="A529" s="311"/>
      <c r="B529" s="314"/>
      <c r="C529" s="311"/>
    </row>
    <row r="530">
      <c r="A530" s="311"/>
      <c r="B530" s="314"/>
      <c r="C530" s="311"/>
    </row>
    <row r="531">
      <c r="A531" s="311"/>
      <c r="B531" s="314"/>
      <c r="C531" s="311"/>
    </row>
    <row r="532">
      <c r="A532" s="311"/>
      <c r="B532" s="314"/>
      <c r="C532" s="311"/>
    </row>
    <row r="533">
      <c r="A533" s="311"/>
      <c r="B533" s="314"/>
      <c r="C533" s="311"/>
    </row>
    <row r="534">
      <c r="A534" s="311"/>
      <c r="B534" s="314"/>
      <c r="C534" s="311"/>
    </row>
    <row r="535">
      <c r="A535" s="311"/>
      <c r="B535" s="314"/>
      <c r="C535" s="311"/>
    </row>
    <row r="536">
      <c r="A536" s="311"/>
      <c r="B536" s="314"/>
      <c r="C536" s="311"/>
    </row>
    <row r="537">
      <c r="A537" s="311"/>
      <c r="B537" s="314"/>
      <c r="C537" s="311"/>
    </row>
    <row r="538">
      <c r="A538" s="311"/>
      <c r="B538" s="314"/>
      <c r="C538" s="311"/>
    </row>
    <row r="539">
      <c r="A539" s="311"/>
      <c r="B539" s="314"/>
      <c r="C539" s="311"/>
    </row>
    <row r="540">
      <c r="A540" s="311"/>
      <c r="B540" s="314"/>
      <c r="C540" s="311"/>
    </row>
    <row r="541">
      <c r="A541" s="311"/>
      <c r="B541" s="314"/>
      <c r="C541" s="311"/>
    </row>
    <row r="542">
      <c r="A542" s="311"/>
      <c r="B542" s="314"/>
      <c r="C542" s="311"/>
    </row>
    <row r="543">
      <c r="A543" s="311"/>
      <c r="B543" s="314"/>
      <c r="C543" s="311"/>
    </row>
    <row r="544">
      <c r="A544" s="311"/>
      <c r="B544" s="314"/>
      <c r="C544" s="311"/>
    </row>
    <row r="545">
      <c r="A545" s="311"/>
      <c r="B545" s="314"/>
      <c r="C545" s="311"/>
    </row>
    <row r="546">
      <c r="A546" s="311"/>
      <c r="B546" s="314"/>
      <c r="C546" s="311"/>
    </row>
    <row r="547">
      <c r="A547" s="311"/>
      <c r="B547" s="314"/>
      <c r="C547" s="311"/>
    </row>
    <row r="548">
      <c r="A548" s="311"/>
      <c r="B548" s="314"/>
      <c r="C548" s="311"/>
    </row>
    <row r="549">
      <c r="A549" s="311"/>
      <c r="B549" s="314"/>
      <c r="C549" s="311"/>
    </row>
    <row r="550">
      <c r="A550" s="311"/>
      <c r="B550" s="314"/>
      <c r="C550" s="311"/>
    </row>
    <row r="551">
      <c r="A551" s="311"/>
      <c r="B551" s="314"/>
      <c r="C551" s="311"/>
    </row>
    <row r="552">
      <c r="A552" s="311"/>
      <c r="B552" s="314"/>
      <c r="C552" s="311"/>
    </row>
    <row r="553">
      <c r="A553" s="311"/>
      <c r="B553" s="314"/>
      <c r="C553" s="311"/>
    </row>
    <row r="554">
      <c r="A554" s="311"/>
      <c r="B554" s="314"/>
      <c r="C554" s="311"/>
    </row>
    <row r="555">
      <c r="A555" s="311"/>
      <c r="B555" s="314"/>
      <c r="C555" s="311"/>
    </row>
    <row r="556">
      <c r="A556" s="311"/>
      <c r="B556" s="314"/>
      <c r="C556" s="311"/>
    </row>
    <row r="557">
      <c r="A557" s="311"/>
      <c r="B557" s="314"/>
      <c r="C557" s="311"/>
    </row>
    <row r="558">
      <c r="A558" s="311"/>
      <c r="B558" s="314"/>
      <c r="C558" s="311"/>
    </row>
    <row r="559">
      <c r="A559" s="311"/>
      <c r="B559" s="314"/>
      <c r="C559" s="311"/>
    </row>
    <row r="560">
      <c r="A560" s="311"/>
      <c r="B560" s="314"/>
      <c r="C560" s="311"/>
    </row>
    <row r="561">
      <c r="A561" s="311"/>
      <c r="B561" s="314"/>
      <c r="C561" s="311"/>
    </row>
    <row r="562">
      <c r="A562" s="311"/>
      <c r="B562" s="314"/>
      <c r="C562" s="311"/>
    </row>
    <row r="563">
      <c r="A563" s="311"/>
      <c r="B563" s="314"/>
      <c r="C563" s="311"/>
    </row>
    <row r="564">
      <c r="A564" s="311"/>
      <c r="B564" s="314"/>
      <c r="C564" s="311"/>
    </row>
    <row r="565">
      <c r="A565" s="311"/>
      <c r="B565" s="314"/>
      <c r="C565" s="311"/>
    </row>
    <row r="566">
      <c r="A566" s="311"/>
      <c r="B566" s="314"/>
      <c r="C566" s="311"/>
    </row>
    <row r="567">
      <c r="A567" s="311"/>
      <c r="B567" s="314"/>
      <c r="C567" s="311"/>
    </row>
    <row r="568">
      <c r="A568" s="311"/>
      <c r="B568" s="314"/>
      <c r="C568" s="311"/>
    </row>
    <row r="569">
      <c r="A569" s="311"/>
      <c r="B569" s="314"/>
      <c r="C569" s="311"/>
    </row>
    <row r="570">
      <c r="A570" s="311"/>
      <c r="B570" s="314"/>
      <c r="C570" s="311"/>
    </row>
    <row r="571">
      <c r="A571" s="311"/>
      <c r="B571" s="314"/>
      <c r="C571" s="311"/>
    </row>
    <row r="572">
      <c r="A572" s="311"/>
      <c r="B572" s="314"/>
      <c r="C572" s="311"/>
    </row>
    <row r="573">
      <c r="A573" s="311"/>
      <c r="B573" s="314"/>
      <c r="C573" s="311"/>
    </row>
    <row r="574">
      <c r="A574" s="311"/>
      <c r="B574" s="314"/>
      <c r="C574" s="311"/>
    </row>
    <row r="575">
      <c r="A575" s="311"/>
      <c r="B575" s="314"/>
      <c r="C575" s="311"/>
    </row>
    <row r="576">
      <c r="A576" s="311"/>
      <c r="B576" s="314"/>
      <c r="C576" s="311"/>
    </row>
    <row r="577">
      <c r="A577" s="311"/>
      <c r="B577" s="314"/>
      <c r="C577" s="311"/>
    </row>
    <row r="578">
      <c r="A578" s="311"/>
      <c r="B578" s="314"/>
      <c r="C578" s="311"/>
    </row>
    <row r="579">
      <c r="A579" s="311"/>
      <c r="B579" s="314"/>
      <c r="C579" s="311"/>
    </row>
    <row r="580">
      <c r="A580" s="311"/>
      <c r="B580" s="314"/>
      <c r="C580" s="311"/>
    </row>
    <row r="581">
      <c r="A581" s="311"/>
      <c r="B581" s="314"/>
      <c r="C581" s="311"/>
    </row>
    <row r="582">
      <c r="A582" s="311"/>
      <c r="B582" s="314"/>
      <c r="C582" s="311"/>
    </row>
    <row r="583">
      <c r="A583" s="311"/>
      <c r="B583" s="314"/>
      <c r="C583" s="311"/>
    </row>
    <row r="584">
      <c r="A584" s="311"/>
      <c r="B584" s="314"/>
      <c r="C584" s="311"/>
    </row>
    <row r="585">
      <c r="A585" s="311"/>
      <c r="B585" s="314"/>
      <c r="C585" s="311"/>
    </row>
    <row r="586">
      <c r="A586" s="311"/>
      <c r="B586" s="314"/>
      <c r="C586" s="311"/>
    </row>
    <row r="587">
      <c r="A587" s="311"/>
      <c r="B587" s="314"/>
      <c r="C587" s="311"/>
    </row>
    <row r="588">
      <c r="A588" s="311"/>
      <c r="B588" s="314"/>
      <c r="C588" s="311"/>
    </row>
    <row r="589">
      <c r="A589" s="311"/>
      <c r="B589" s="314"/>
      <c r="C589" s="311"/>
    </row>
    <row r="590">
      <c r="A590" s="311"/>
      <c r="B590" s="314"/>
      <c r="C590" s="311"/>
    </row>
    <row r="591">
      <c r="A591" s="311"/>
      <c r="B591" s="314"/>
      <c r="C591" s="311"/>
    </row>
    <row r="592">
      <c r="A592" s="311"/>
      <c r="B592" s="314"/>
      <c r="C592" s="311"/>
    </row>
    <row r="593">
      <c r="A593" s="311"/>
      <c r="B593" s="314"/>
      <c r="C593" s="311"/>
    </row>
    <row r="594">
      <c r="A594" s="311"/>
      <c r="B594" s="314"/>
      <c r="C594" s="311"/>
    </row>
    <row r="595">
      <c r="A595" s="311"/>
      <c r="B595" s="314"/>
      <c r="C595" s="311"/>
    </row>
    <row r="596">
      <c r="A596" s="311"/>
      <c r="B596" s="314"/>
      <c r="C596" s="311"/>
    </row>
    <row r="597">
      <c r="A597" s="311"/>
      <c r="B597" s="314"/>
      <c r="C597" s="311"/>
    </row>
    <row r="598">
      <c r="A598" s="311"/>
      <c r="B598" s="314"/>
      <c r="C598" s="311"/>
    </row>
    <row r="599">
      <c r="A599" s="311"/>
      <c r="B599" s="314"/>
      <c r="C599" s="311"/>
    </row>
    <row r="600">
      <c r="A600" s="311"/>
      <c r="B600" s="314"/>
      <c r="C600" s="311"/>
    </row>
    <row r="601">
      <c r="A601" s="311"/>
      <c r="B601" s="314"/>
      <c r="C601" s="311"/>
    </row>
    <row r="602">
      <c r="A602" s="311"/>
      <c r="B602" s="314"/>
      <c r="C602" s="311"/>
    </row>
    <row r="603">
      <c r="A603" s="311"/>
      <c r="B603" s="314"/>
      <c r="C603" s="311"/>
    </row>
    <row r="604">
      <c r="A604" s="311"/>
      <c r="B604" s="314"/>
      <c r="C604" s="311"/>
    </row>
    <row r="605">
      <c r="A605" s="311"/>
      <c r="B605" s="314"/>
      <c r="C605" s="311"/>
    </row>
    <row r="606">
      <c r="A606" s="311"/>
      <c r="B606" s="314"/>
      <c r="C606" s="311"/>
    </row>
    <row r="607">
      <c r="A607" s="311"/>
      <c r="B607" s="314"/>
      <c r="C607" s="311"/>
    </row>
    <row r="608">
      <c r="A608" s="311"/>
      <c r="B608" s="314"/>
      <c r="C608" s="311"/>
    </row>
    <row r="609">
      <c r="A609" s="311"/>
      <c r="B609" s="314"/>
      <c r="C609" s="311"/>
    </row>
    <row r="610">
      <c r="A610" s="311"/>
      <c r="B610" s="314"/>
      <c r="C610" s="311"/>
    </row>
    <row r="611">
      <c r="A611" s="311"/>
      <c r="B611" s="314"/>
      <c r="C611" s="311"/>
    </row>
    <row r="612">
      <c r="A612" s="311"/>
      <c r="B612" s="314"/>
      <c r="C612" s="311"/>
    </row>
    <row r="613">
      <c r="A613" s="311"/>
      <c r="B613" s="314"/>
      <c r="C613" s="311"/>
    </row>
    <row r="614">
      <c r="A614" s="311"/>
      <c r="B614" s="314"/>
      <c r="C614" s="311"/>
    </row>
    <row r="615">
      <c r="A615" s="311"/>
      <c r="B615" s="314"/>
      <c r="C615" s="311"/>
    </row>
    <row r="616">
      <c r="A616" s="311"/>
      <c r="B616" s="314"/>
      <c r="C616" s="311"/>
    </row>
    <row r="617">
      <c r="A617" s="311"/>
      <c r="B617" s="314"/>
      <c r="C617" s="311"/>
    </row>
    <row r="618">
      <c r="A618" s="311"/>
      <c r="B618" s="314"/>
      <c r="C618" s="311"/>
    </row>
    <row r="619">
      <c r="A619" s="311"/>
      <c r="B619" s="314"/>
      <c r="C619" s="311"/>
    </row>
    <row r="620">
      <c r="A620" s="311"/>
      <c r="B620" s="314"/>
      <c r="C620" s="311"/>
    </row>
    <row r="621">
      <c r="A621" s="311"/>
      <c r="B621" s="314"/>
      <c r="C621" s="311"/>
    </row>
    <row r="622">
      <c r="A622" s="311"/>
      <c r="B622" s="314"/>
      <c r="C622" s="311"/>
    </row>
    <row r="623">
      <c r="A623" s="311"/>
      <c r="B623" s="314"/>
      <c r="C623" s="311"/>
    </row>
    <row r="624">
      <c r="A624" s="311"/>
      <c r="B624" s="314"/>
      <c r="C624" s="311"/>
    </row>
    <row r="625">
      <c r="A625" s="311"/>
      <c r="B625" s="314"/>
      <c r="C625" s="311"/>
    </row>
    <row r="626">
      <c r="A626" s="311"/>
      <c r="B626" s="314"/>
      <c r="C626" s="311"/>
    </row>
    <row r="627">
      <c r="A627" s="311"/>
      <c r="B627" s="314"/>
      <c r="C627" s="311"/>
    </row>
    <row r="628">
      <c r="A628" s="311"/>
      <c r="B628" s="314"/>
      <c r="C628" s="311"/>
    </row>
    <row r="629">
      <c r="A629" s="311"/>
      <c r="B629" s="314"/>
      <c r="C629" s="311"/>
    </row>
    <row r="630">
      <c r="A630" s="311"/>
      <c r="B630" s="314"/>
      <c r="C630" s="311"/>
    </row>
    <row r="631">
      <c r="A631" s="311"/>
      <c r="B631" s="314"/>
      <c r="C631" s="311"/>
    </row>
    <row r="632">
      <c r="A632" s="311"/>
      <c r="B632" s="314"/>
      <c r="C632" s="311"/>
    </row>
    <row r="633">
      <c r="A633" s="311"/>
      <c r="B633" s="314"/>
      <c r="C633" s="311"/>
    </row>
    <row r="634">
      <c r="A634" s="311"/>
      <c r="B634" s="314"/>
      <c r="C634" s="311"/>
    </row>
    <row r="635">
      <c r="A635" s="311"/>
      <c r="B635" s="314"/>
      <c r="C635" s="311"/>
    </row>
    <row r="636">
      <c r="A636" s="311"/>
      <c r="B636" s="314"/>
      <c r="C636" s="311"/>
    </row>
    <row r="637">
      <c r="A637" s="311"/>
      <c r="B637" s="314"/>
      <c r="C637" s="311"/>
    </row>
    <row r="638">
      <c r="A638" s="311"/>
      <c r="B638" s="314"/>
      <c r="C638" s="311"/>
    </row>
    <row r="639">
      <c r="A639" s="311"/>
      <c r="B639" s="314"/>
      <c r="C639" s="311"/>
    </row>
    <row r="640">
      <c r="A640" s="311"/>
      <c r="B640" s="314"/>
      <c r="C640" s="311"/>
    </row>
    <row r="641">
      <c r="A641" s="311"/>
      <c r="B641" s="314"/>
      <c r="C641" s="311"/>
    </row>
    <row r="642">
      <c r="A642" s="311"/>
      <c r="B642" s="314"/>
      <c r="C642" s="311"/>
    </row>
    <row r="643">
      <c r="A643" s="311"/>
      <c r="B643" s="314"/>
      <c r="C643" s="311"/>
    </row>
    <row r="644">
      <c r="A644" s="311"/>
      <c r="B644" s="314"/>
      <c r="C644" s="311"/>
    </row>
    <row r="645">
      <c r="A645" s="311"/>
      <c r="B645" s="314"/>
      <c r="C645" s="311"/>
    </row>
    <row r="646">
      <c r="A646" s="311"/>
      <c r="B646" s="314"/>
      <c r="C646" s="311"/>
    </row>
    <row r="647">
      <c r="A647" s="311"/>
      <c r="B647" s="314"/>
      <c r="C647" s="311"/>
    </row>
    <row r="648">
      <c r="A648" s="311"/>
      <c r="B648" s="314"/>
      <c r="C648" s="311"/>
    </row>
    <row r="649">
      <c r="A649" s="311"/>
      <c r="B649" s="314"/>
      <c r="C649" s="311"/>
    </row>
    <row r="650">
      <c r="A650" s="311"/>
      <c r="B650" s="314"/>
      <c r="C650" s="311"/>
    </row>
    <row r="651">
      <c r="A651" s="311"/>
      <c r="B651" s="314"/>
      <c r="C651" s="311"/>
    </row>
    <row r="652">
      <c r="A652" s="311"/>
      <c r="B652" s="314"/>
      <c r="C652" s="311"/>
    </row>
    <row r="653">
      <c r="A653" s="311"/>
      <c r="B653" s="314"/>
      <c r="C653" s="311"/>
    </row>
    <row r="654">
      <c r="A654" s="311"/>
      <c r="B654" s="314"/>
      <c r="C654" s="311"/>
    </row>
    <row r="655">
      <c r="A655" s="311"/>
      <c r="B655" s="314"/>
      <c r="C655" s="311"/>
    </row>
    <row r="656">
      <c r="A656" s="311"/>
      <c r="B656" s="314"/>
      <c r="C656" s="311"/>
    </row>
    <row r="657">
      <c r="A657" s="311"/>
      <c r="B657" s="314"/>
      <c r="C657" s="311"/>
    </row>
    <row r="658">
      <c r="A658" s="311"/>
      <c r="B658" s="314"/>
      <c r="C658" s="311"/>
    </row>
    <row r="659">
      <c r="A659" s="311"/>
      <c r="B659" s="314"/>
      <c r="C659" s="311"/>
    </row>
    <row r="660">
      <c r="A660" s="311"/>
      <c r="B660" s="314"/>
      <c r="C660" s="311"/>
    </row>
    <row r="661">
      <c r="A661" s="311"/>
      <c r="B661" s="314"/>
      <c r="C661" s="311"/>
    </row>
    <row r="662">
      <c r="A662" s="311"/>
      <c r="B662" s="314"/>
      <c r="C662" s="311"/>
    </row>
    <row r="663">
      <c r="A663" s="311"/>
      <c r="B663" s="314"/>
      <c r="C663" s="311"/>
    </row>
    <row r="664">
      <c r="A664" s="311"/>
      <c r="B664" s="314"/>
      <c r="C664" s="311"/>
    </row>
    <row r="665">
      <c r="A665" s="311"/>
      <c r="B665" s="314"/>
      <c r="C665" s="311"/>
    </row>
    <row r="666">
      <c r="A666" s="311"/>
      <c r="B666" s="314"/>
      <c r="C666" s="311"/>
    </row>
    <row r="667">
      <c r="A667" s="311"/>
      <c r="B667" s="314"/>
      <c r="C667" s="311"/>
    </row>
    <row r="668">
      <c r="A668" s="311"/>
      <c r="B668" s="314"/>
      <c r="C668" s="311"/>
    </row>
    <row r="669">
      <c r="A669" s="311"/>
      <c r="B669" s="314"/>
      <c r="C669" s="311"/>
    </row>
    <row r="670">
      <c r="A670" s="311"/>
      <c r="B670" s="314"/>
      <c r="C670" s="311"/>
    </row>
    <row r="671">
      <c r="A671" s="311"/>
      <c r="B671" s="314"/>
      <c r="C671" s="311"/>
    </row>
    <row r="672">
      <c r="A672" s="311"/>
      <c r="B672" s="314"/>
      <c r="C672" s="311"/>
    </row>
    <row r="673">
      <c r="A673" s="311"/>
      <c r="B673" s="314"/>
      <c r="C673" s="311"/>
    </row>
    <row r="674">
      <c r="A674" s="311"/>
      <c r="B674" s="314"/>
      <c r="C674" s="311"/>
    </row>
    <row r="675">
      <c r="A675" s="311"/>
      <c r="B675" s="314"/>
      <c r="C675" s="311"/>
    </row>
    <row r="676">
      <c r="A676" s="311"/>
      <c r="B676" s="314"/>
      <c r="C676" s="311"/>
    </row>
    <row r="677">
      <c r="A677" s="311"/>
      <c r="B677" s="314"/>
      <c r="C677" s="311"/>
    </row>
    <row r="678">
      <c r="A678" s="311"/>
      <c r="B678" s="314"/>
      <c r="C678" s="311"/>
    </row>
    <row r="679">
      <c r="A679" s="311"/>
      <c r="B679" s="314"/>
      <c r="C679" s="311"/>
    </row>
    <row r="680">
      <c r="A680" s="311"/>
      <c r="B680" s="314"/>
      <c r="C680" s="311"/>
    </row>
    <row r="681">
      <c r="A681" s="311"/>
      <c r="B681" s="314"/>
      <c r="C681" s="311"/>
    </row>
    <row r="682">
      <c r="A682" s="311"/>
      <c r="B682" s="314"/>
      <c r="C682" s="311"/>
    </row>
    <row r="683">
      <c r="A683" s="311"/>
      <c r="B683" s="314"/>
      <c r="C683" s="311"/>
    </row>
    <row r="684">
      <c r="A684" s="311"/>
      <c r="B684" s="314"/>
      <c r="C684" s="311"/>
    </row>
    <row r="685">
      <c r="A685" s="311"/>
      <c r="B685" s="314"/>
      <c r="C685" s="311"/>
    </row>
    <row r="686">
      <c r="A686" s="311"/>
      <c r="B686" s="314"/>
      <c r="C686" s="311"/>
    </row>
    <row r="687">
      <c r="A687" s="311"/>
      <c r="B687" s="314"/>
      <c r="C687" s="311"/>
    </row>
    <row r="688">
      <c r="A688" s="311"/>
      <c r="B688" s="314"/>
      <c r="C688" s="311"/>
    </row>
    <row r="689">
      <c r="A689" s="311"/>
      <c r="B689" s="314"/>
      <c r="C689" s="311"/>
    </row>
    <row r="690">
      <c r="A690" s="311"/>
      <c r="B690" s="314"/>
      <c r="C690" s="311"/>
    </row>
    <row r="691">
      <c r="A691" s="311"/>
      <c r="B691" s="314"/>
      <c r="C691" s="311"/>
    </row>
    <row r="692">
      <c r="A692" s="311"/>
      <c r="B692" s="314"/>
      <c r="C692" s="311"/>
    </row>
    <row r="693">
      <c r="A693" s="311"/>
      <c r="B693" s="314"/>
      <c r="C693" s="311"/>
    </row>
    <row r="694">
      <c r="A694" s="311"/>
      <c r="B694" s="314"/>
      <c r="C694" s="311"/>
    </row>
    <row r="695">
      <c r="A695" s="311"/>
      <c r="B695" s="314"/>
      <c r="C695" s="311"/>
    </row>
    <row r="696">
      <c r="A696" s="311"/>
      <c r="B696" s="314"/>
      <c r="C696" s="311"/>
    </row>
    <row r="697">
      <c r="A697" s="311"/>
      <c r="B697" s="314"/>
      <c r="C697" s="311"/>
    </row>
    <row r="698">
      <c r="A698" s="311"/>
      <c r="B698" s="314"/>
      <c r="C698" s="311"/>
    </row>
    <row r="699">
      <c r="A699" s="311"/>
      <c r="B699" s="314"/>
      <c r="C699" s="311"/>
    </row>
    <row r="700">
      <c r="A700" s="311"/>
      <c r="B700" s="314"/>
      <c r="C700" s="311"/>
    </row>
    <row r="701">
      <c r="A701" s="311"/>
      <c r="B701" s="314"/>
      <c r="C701" s="311"/>
    </row>
    <row r="702">
      <c r="A702" s="311"/>
      <c r="B702" s="314"/>
      <c r="C702" s="311"/>
    </row>
    <row r="703">
      <c r="A703" s="311"/>
      <c r="B703" s="314"/>
      <c r="C703" s="311"/>
    </row>
    <row r="704">
      <c r="A704" s="311"/>
      <c r="B704" s="314"/>
      <c r="C704" s="311"/>
    </row>
    <row r="705">
      <c r="A705" s="311"/>
      <c r="B705" s="314"/>
      <c r="C705" s="311"/>
    </row>
    <row r="706">
      <c r="A706" s="311"/>
      <c r="B706" s="314"/>
      <c r="C706" s="311"/>
    </row>
    <row r="707">
      <c r="A707" s="311"/>
      <c r="B707" s="314"/>
      <c r="C707" s="311"/>
    </row>
    <row r="708">
      <c r="A708" s="311"/>
      <c r="B708" s="314"/>
      <c r="C708" s="311"/>
    </row>
    <row r="709">
      <c r="A709" s="311"/>
      <c r="B709" s="314"/>
      <c r="C709" s="311"/>
    </row>
    <row r="710">
      <c r="A710" s="311"/>
      <c r="B710" s="314"/>
      <c r="C710" s="311"/>
    </row>
    <row r="711">
      <c r="A711" s="311"/>
      <c r="B711" s="314"/>
      <c r="C711" s="311"/>
    </row>
    <row r="712">
      <c r="A712" s="311"/>
      <c r="B712" s="314"/>
      <c r="C712" s="311"/>
    </row>
    <row r="713">
      <c r="A713" s="311"/>
      <c r="B713" s="314"/>
      <c r="C713" s="311"/>
    </row>
    <row r="714">
      <c r="A714" s="311"/>
      <c r="B714" s="314"/>
      <c r="C714" s="311"/>
    </row>
    <row r="715">
      <c r="A715" s="311"/>
      <c r="B715" s="314"/>
      <c r="C715" s="311"/>
    </row>
    <row r="716">
      <c r="A716" s="311"/>
      <c r="B716" s="314"/>
      <c r="C716" s="311"/>
    </row>
    <row r="717">
      <c r="A717" s="311"/>
      <c r="B717" s="314"/>
      <c r="C717" s="311"/>
    </row>
    <row r="718">
      <c r="A718" s="311"/>
      <c r="B718" s="314"/>
      <c r="C718" s="311"/>
    </row>
    <row r="719">
      <c r="A719" s="311"/>
      <c r="B719" s="314"/>
      <c r="C719" s="311"/>
    </row>
    <row r="720">
      <c r="A720" s="311"/>
      <c r="B720" s="314"/>
      <c r="C720" s="311"/>
    </row>
    <row r="721">
      <c r="A721" s="311"/>
      <c r="B721" s="314"/>
      <c r="C721" s="311"/>
    </row>
    <row r="722">
      <c r="A722" s="311"/>
      <c r="B722" s="314"/>
      <c r="C722" s="311"/>
    </row>
    <row r="723">
      <c r="A723" s="311"/>
      <c r="B723" s="314"/>
      <c r="C723" s="311"/>
    </row>
    <row r="724">
      <c r="A724" s="311"/>
      <c r="B724" s="314"/>
      <c r="C724" s="311"/>
    </row>
    <row r="725">
      <c r="A725" s="311"/>
      <c r="B725" s="314"/>
      <c r="C725" s="311"/>
    </row>
    <row r="726">
      <c r="A726" s="311"/>
      <c r="B726" s="314"/>
      <c r="C726" s="311"/>
    </row>
    <row r="727">
      <c r="A727" s="311"/>
      <c r="B727" s="314"/>
      <c r="C727" s="311"/>
    </row>
    <row r="728">
      <c r="A728" s="311"/>
      <c r="B728" s="314"/>
      <c r="C728" s="311"/>
    </row>
    <row r="729">
      <c r="A729" s="311"/>
      <c r="B729" s="314"/>
      <c r="C729" s="311"/>
    </row>
    <row r="730">
      <c r="A730" s="311"/>
      <c r="B730" s="314"/>
      <c r="C730" s="311"/>
    </row>
    <row r="731">
      <c r="A731" s="311"/>
      <c r="B731" s="314"/>
      <c r="C731" s="311"/>
    </row>
    <row r="732">
      <c r="A732" s="311"/>
      <c r="B732" s="314"/>
      <c r="C732" s="311"/>
    </row>
    <row r="733">
      <c r="A733" s="311"/>
      <c r="B733" s="314"/>
      <c r="C733" s="311"/>
    </row>
    <row r="734">
      <c r="A734" s="311"/>
      <c r="B734" s="314"/>
      <c r="C734" s="311"/>
    </row>
    <row r="735">
      <c r="A735" s="311"/>
      <c r="B735" s="314"/>
      <c r="C735" s="311"/>
    </row>
    <row r="736">
      <c r="A736" s="311"/>
      <c r="B736" s="314"/>
      <c r="C736" s="311"/>
    </row>
    <row r="737">
      <c r="A737" s="311"/>
      <c r="B737" s="314"/>
      <c r="C737" s="311"/>
    </row>
    <row r="738">
      <c r="A738" s="311"/>
      <c r="B738" s="314"/>
      <c r="C738" s="311"/>
    </row>
    <row r="739">
      <c r="A739" s="311"/>
      <c r="B739" s="314"/>
      <c r="C739" s="311"/>
    </row>
    <row r="740">
      <c r="A740" s="311"/>
      <c r="B740" s="314"/>
      <c r="C740" s="311"/>
    </row>
    <row r="741">
      <c r="A741" s="311"/>
      <c r="B741" s="314"/>
      <c r="C741" s="311"/>
    </row>
    <row r="742">
      <c r="A742" s="311"/>
      <c r="B742" s="314"/>
      <c r="C742" s="311"/>
    </row>
    <row r="743">
      <c r="A743" s="311"/>
      <c r="B743" s="314"/>
      <c r="C743" s="311"/>
    </row>
    <row r="744">
      <c r="A744" s="311"/>
      <c r="B744" s="314"/>
      <c r="C744" s="311"/>
    </row>
    <row r="745">
      <c r="A745" s="311"/>
      <c r="B745" s="314"/>
      <c r="C745" s="311"/>
    </row>
    <row r="746">
      <c r="A746" s="311"/>
      <c r="B746" s="314"/>
      <c r="C746" s="311"/>
    </row>
    <row r="747">
      <c r="A747" s="311"/>
      <c r="B747" s="314"/>
      <c r="C747" s="311"/>
    </row>
    <row r="748">
      <c r="A748" s="311"/>
      <c r="B748" s="314"/>
      <c r="C748" s="311"/>
    </row>
    <row r="749">
      <c r="A749" s="311"/>
      <c r="B749" s="314"/>
      <c r="C749" s="311"/>
    </row>
    <row r="750">
      <c r="A750" s="311"/>
      <c r="B750" s="314"/>
      <c r="C750" s="311"/>
    </row>
    <row r="751">
      <c r="A751" s="311"/>
      <c r="B751" s="314"/>
      <c r="C751" s="311"/>
    </row>
    <row r="752">
      <c r="A752" s="311"/>
      <c r="B752" s="314"/>
      <c r="C752" s="311"/>
    </row>
    <row r="753">
      <c r="A753" s="311"/>
      <c r="B753" s="314"/>
      <c r="C753" s="311"/>
    </row>
    <row r="754">
      <c r="A754" s="311"/>
      <c r="B754" s="314"/>
      <c r="C754" s="311"/>
    </row>
    <row r="755">
      <c r="A755" s="311"/>
      <c r="B755" s="314"/>
      <c r="C755" s="311"/>
    </row>
    <row r="756">
      <c r="A756" s="311"/>
      <c r="B756" s="314"/>
      <c r="C756" s="311"/>
    </row>
    <row r="757">
      <c r="A757" s="311"/>
      <c r="B757" s="314"/>
      <c r="C757" s="311"/>
    </row>
    <row r="758">
      <c r="A758" s="311"/>
      <c r="B758" s="314"/>
      <c r="C758" s="311"/>
    </row>
    <row r="759">
      <c r="A759" s="311"/>
      <c r="B759" s="314"/>
      <c r="C759" s="311"/>
    </row>
    <row r="760">
      <c r="A760" s="311"/>
      <c r="B760" s="314"/>
      <c r="C760" s="311"/>
    </row>
    <row r="761">
      <c r="A761" s="311"/>
      <c r="B761" s="314"/>
      <c r="C761" s="311"/>
    </row>
    <row r="762">
      <c r="A762" s="311"/>
      <c r="B762" s="314"/>
      <c r="C762" s="311"/>
    </row>
    <row r="763">
      <c r="A763" s="311"/>
      <c r="B763" s="314"/>
      <c r="C763" s="311"/>
    </row>
    <row r="764">
      <c r="A764" s="311"/>
      <c r="B764" s="314"/>
      <c r="C764" s="311"/>
    </row>
    <row r="765">
      <c r="A765" s="311"/>
      <c r="B765" s="314"/>
      <c r="C765" s="311"/>
    </row>
    <row r="766">
      <c r="A766" s="311"/>
      <c r="B766" s="314"/>
      <c r="C766" s="311"/>
    </row>
    <row r="767">
      <c r="A767" s="311"/>
      <c r="B767" s="314"/>
      <c r="C767" s="311"/>
    </row>
    <row r="768">
      <c r="A768" s="311"/>
      <c r="B768" s="314"/>
      <c r="C768" s="311"/>
    </row>
    <row r="769">
      <c r="A769" s="311"/>
      <c r="B769" s="314"/>
      <c r="C769" s="311"/>
    </row>
    <row r="770">
      <c r="A770" s="311"/>
      <c r="B770" s="314"/>
      <c r="C770" s="311"/>
    </row>
    <row r="771">
      <c r="A771" s="311"/>
      <c r="B771" s="314"/>
      <c r="C771" s="311"/>
    </row>
    <row r="772">
      <c r="A772" s="311"/>
      <c r="B772" s="314"/>
      <c r="C772" s="311"/>
    </row>
    <row r="773">
      <c r="A773" s="311"/>
      <c r="B773" s="314"/>
      <c r="C773" s="311"/>
    </row>
    <row r="774">
      <c r="A774" s="311"/>
      <c r="B774" s="314"/>
      <c r="C774" s="311"/>
    </row>
    <row r="775">
      <c r="A775" s="311"/>
      <c r="B775" s="314"/>
      <c r="C775" s="311"/>
    </row>
    <row r="776">
      <c r="A776" s="311"/>
      <c r="B776" s="314"/>
      <c r="C776" s="311"/>
    </row>
    <row r="777">
      <c r="A777" s="311"/>
      <c r="B777" s="314"/>
      <c r="C777" s="311"/>
    </row>
    <row r="778">
      <c r="A778" s="311"/>
      <c r="B778" s="314"/>
      <c r="C778" s="311"/>
    </row>
    <row r="779">
      <c r="A779" s="311"/>
      <c r="B779" s="314"/>
      <c r="C779" s="311"/>
    </row>
    <row r="780">
      <c r="A780" s="311"/>
      <c r="B780" s="314"/>
      <c r="C780" s="311"/>
    </row>
    <row r="781">
      <c r="A781" s="311"/>
      <c r="B781" s="314"/>
      <c r="C781" s="311"/>
    </row>
    <row r="782">
      <c r="A782" s="311"/>
      <c r="B782" s="314"/>
      <c r="C782" s="311"/>
    </row>
    <row r="783">
      <c r="A783" s="311"/>
      <c r="B783" s="314"/>
      <c r="C783" s="311"/>
    </row>
    <row r="784">
      <c r="A784" s="311"/>
      <c r="B784" s="314"/>
      <c r="C784" s="311"/>
    </row>
    <row r="785">
      <c r="A785" s="311"/>
      <c r="B785" s="314"/>
      <c r="C785" s="311"/>
    </row>
    <row r="786">
      <c r="A786" s="311"/>
      <c r="B786" s="314"/>
      <c r="C786" s="311"/>
    </row>
    <row r="787">
      <c r="A787" s="311"/>
      <c r="B787" s="314"/>
      <c r="C787" s="311"/>
    </row>
    <row r="788">
      <c r="A788" s="311"/>
      <c r="B788" s="314"/>
      <c r="C788" s="311"/>
    </row>
    <row r="789">
      <c r="A789" s="311"/>
      <c r="B789" s="314"/>
      <c r="C789" s="311"/>
    </row>
    <row r="790">
      <c r="A790" s="311"/>
      <c r="B790" s="314"/>
      <c r="C790" s="311"/>
    </row>
    <row r="791">
      <c r="A791" s="311"/>
      <c r="B791" s="314"/>
      <c r="C791" s="311"/>
    </row>
    <row r="792">
      <c r="A792" s="311"/>
      <c r="B792" s="314"/>
      <c r="C792" s="311"/>
    </row>
    <row r="793">
      <c r="A793" s="311"/>
      <c r="B793" s="314"/>
      <c r="C793" s="311"/>
    </row>
    <row r="794">
      <c r="A794" s="311"/>
      <c r="B794" s="314"/>
      <c r="C794" s="311"/>
    </row>
    <row r="795">
      <c r="A795" s="311"/>
      <c r="B795" s="314"/>
      <c r="C795" s="311"/>
    </row>
    <row r="796">
      <c r="A796" s="311"/>
      <c r="B796" s="314"/>
      <c r="C796" s="311"/>
    </row>
    <row r="797">
      <c r="A797" s="311"/>
      <c r="B797" s="314"/>
      <c r="C797" s="311"/>
    </row>
    <row r="798">
      <c r="A798" s="311"/>
      <c r="B798" s="314"/>
      <c r="C798" s="311"/>
    </row>
    <row r="799">
      <c r="A799" s="311"/>
      <c r="B799" s="314"/>
      <c r="C799" s="311"/>
    </row>
    <row r="800">
      <c r="A800" s="311"/>
      <c r="B800" s="314"/>
      <c r="C800" s="311"/>
    </row>
    <row r="801">
      <c r="A801" s="311"/>
      <c r="B801" s="314"/>
      <c r="C801" s="311"/>
    </row>
    <row r="802">
      <c r="A802" s="311"/>
      <c r="B802" s="314"/>
      <c r="C802" s="311"/>
    </row>
    <row r="803">
      <c r="A803" s="311"/>
      <c r="B803" s="314"/>
      <c r="C803" s="311"/>
    </row>
    <row r="804">
      <c r="A804" s="311"/>
      <c r="B804" s="314"/>
      <c r="C804" s="311"/>
    </row>
    <row r="805">
      <c r="A805" s="311"/>
      <c r="B805" s="314"/>
      <c r="C805" s="311"/>
    </row>
    <row r="806">
      <c r="A806" s="311"/>
      <c r="B806" s="314"/>
      <c r="C806" s="311"/>
    </row>
    <row r="807">
      <c r="A807" s="311"/>
      <c r="B807" s="314"/>
      <c r="C807" s="311"/>
    </row>
    <row r="808">
      <c r="A808" s="311"/>
      <c r="B808" s="314"/>
      <c r="C808" s="311"/>
    </row>
    <row r="809">
      <c r="A809" s="311"/>
      <c r="B809" s="314"/>
      <c r="C809" s="311"/>
    </row>
    <row r="810">
      <c r="A810" s="311"/>
      <c r="B810" s="314"/>
      <c r="C810" s="311"/>
    </row>
    <row r="811">
      <c r="A811" s="311"/>
      <c r="B811" s="314"/>
      <c r="C811" s="311"/>
    </row>
    <row r="812">
      <c r="A812" s="311"/>
      <c r="B812" s="314"/>
      <c r="C812" s="311"/>
    </row>
    <row r="813">
      <c r="A813" s="311"/>
      <c r="B813" s="314"/>
      <c r="C813" s="311"/>
    </row>
    <row r="814">
      <c r="A814" s="311"/>
      <c r="B814" s="314"/>
      <c r="C814" s="311"/>
    </row>
    <row r="815">
      <c r="A815" s="311"/>
      <c r="B815" s="314"/>
      <c r="C815" s="311"/>
    </row>
    <row r="816">
      <c r="A816" s="311"/>
      <c r="B816" s="314"/>
      <c r="C816" s="311"/>
    </row>
    <row r="817">
      <c r="A817" s="311"/>
      <c r="B817" s="314"/>
      <c r="C817" s="311"/>
    </row>
    <row r="818">
      <c r="A818" s="311"/>
      <c r="B818" s="314"/>
      <c r="C818" s="311"/>
    </row>
    <row r="819">
      <c r="A819" s="311"/>
      <c r="B819" s="314"/>
      <c r="C819" s="311"/>
    </row>
    <row r="820">
      <c r="A820" s="311"/>
      <c r="B820" s="314"/>
      <c r="C820" s="311"/>
    </row>
    <row r="821">
      <c r="A821" s="311"/>
      <c r="B821" s="314"/>
      <c r="C821" s="311"/>
    </row>
    <row r="822">
      <c r="A822" s="311"/>
      <c r="B822" s="314"/>
      <c r="C822" s="311"/>
    </row>
    <row r="823">
      <c r="A823" s="311"/>
      <c r="B823" s="314"/>
      <c r="C823" s="311"/>
    </row>
    <row r="824">
      <c r="A824" s="311"/>
      <c r="B824" s="314"/>
      <c r="C824" s="311"/>
    </row>
    <row r="825">
      <c r="A825" s="311"/>
      <c r="B825" s="314"/>
      <c r="C825" s="311"/>
    </row>
    <row r="826">
      <c r="A826" s="311"/>
      <c r="B826" s="314"/>
      <c r="C826" s="311"/>
    </row>
    <row r="827">
      <c r="A827" s="311"/>
      <c r="B827" s="314"/>
      <c r="C827" s="311"/>
    </row>
    <row r="828">
      <c r="A828" s="311"/>
      <c r="B828" s="314"/>
      <c r="C828" s="311"/>
    </row>
    <row r="829">
      <c r="A829" s="311"/>
      <c r="B829" s="314"/>
      <c r="C829" s="311"/>
    </row>
    <row r="830">
      <c r="A830" s="311"/>
      <c r="B830" s="314"/>
      <c r="C830" s="311"/>
    </row>
    <row r="831">
      <c r="A831" s="311"/>
      <c r="B831" s="314"/>
      <c r="C831" s="311"/>
    </row>
    <row r="832">
      <c r="A832" s="311"/>
      <c r="B832" s="314"/>
      <c r="C832" s="311"/>
    </row>
    <row r="833">
      <c r="A833" s="311"/>
      <c r="B833" s="314"/>
      <c r="C833" s="311"/>
    </row>
    <row r="834">
      <c r="A834" s="311"/>
      <c r="B834" s="314"/>
      <c r="C834" s="311"/>
    </row>
    <row r="835">
      <c r="A835" s="311"/>
      <c r="B835" s="314"/>
      <c r="C835" s="311"/>
    </row>
    <row r="836">
      <c r="A836" s="311"/>
      <c r="B836" s="314"/>
      <c r="C836" s="311"/>
    </row>
    <row r="837">
      <c r="A837" s="311"/>
      <c r="B837" s="314"/>
      <c r="C837" s="311"/>
    </row>
    <row r="838">
      <c r="A838" s="311"/>
      <c r="B838" s="314"/>
      <c r="C838" s="311"/>
    </row>
    <row r="839">
      <c r="A839" s="311"/>
      <c r="B839" s="314"/>
      <c r="C839" s="311"/>
    </row>
    <row r="840">
      <c r="A840" s="311"/>
      <c r="B840" s="314"/>
      <c r="C840" s="311"/>
    </row>
    <row r="841">
      <c r="A841" s="311"/>
      <c r="B841" s="314"/>
      <c r="C841" s="311"/>
    </row>
    <row r="842">
      <c r="A842" s="311"/>
      <c r="B842" s="314"/>
      <c r="C842" s="311"/>
    </row>
    <row r="843">
      <c r="A843" s="311"/>
      <c r="B843" s="314"/>
      <c r="C843" s="311"/>
    </row>
    <row r="844">
      <c r="A844" s="311"/>
      <c r="B844" s="314"/>
      <c r="C844" s="311"/>
    </row>
    <row r="845">
      <c r="A845" s="311"/>
      <c r="B845" s="314"/>
      <c r="C845" s="311"/>
    </row>
    <row r="846">
      <c r="A846" s="311"/>
      <c r="B846" s="314"/>
      <c r="C846" s="311"/>
    </row>
    <row r="847">
      <c r="A847" s="311"/>
      <c r="B847" s="314"/>
      <c r="C847" s="311"/>
    </row>
    <row r="848">
      <c r="A848" s="311"/>
      <c r="B848" s="314"/>
      <c r="C848" s="311"/>
    </row>
    <row r="849">
      <c r="A849" s="311"/>
      <c r="B849" s="314"/>
      <c r="C849" s="311"/>
    </row>
    <row r="850">
      <c r="A850" s="311"/>
      <c r="B850" s="314"/>
      <c r="C850" s="311"/>
    </row>
    <row r="851">
      <c r="A851" s="311"/>
      <c r="B851" s="314"/>
      <c r="C851" s="311"/>
    </row>
    <row r="852">
      <c r="A852" s="311"/>
      <c r="B852" s="314"/>
      <c r="C852" s="311"/>
    </row>
    <row r="853">
      <c r="A853" s="311"/>
      <c r="B853" s="314"/>
      <c r="C853" s="311"/>
    </row>
    <row r="854">
      <c r="A854" s="311"/>
      <c r="B854" s="314"/>
      <c r="C854" s="311"/>
    </row>
    <row r="855">
      <c r="A855" s="311"/>
      <c r="B855" s="314"/>
      <c r="C855" s="311"/>
    </row>
    <row r="856">
      <c r="A856" s="311"/>
      <c r="B856" s="314"/>
      <c r="C856" s="311"/>
    </row>
    <row r="857">
      <c r="A857" s="311"/>
      <c r="B857" s="314"/>
      <c r="C857" s="311"/>
    </row>
    <row r="858">
      <c r="A858" s="311"/>
      <c r="B858" s="314"/>
      <c r="C858" s="311"/>
    </row>
    <row r="859">
      <c r="A859" s="311"/>
      <c r="B859" s="314"/>
      <c r="C859" s="311"/>
    </row>
    <row r="860">
      <c r="A860" s="311"/>
      <c r="B860" s="314"/>
      <c r="C860" s="311"/>
    </row>
    <row r="861">
      <c r="A861" s="311"/>
      <c r="B861" s="314"/>
      <c r="C861" s="311"/>
    </row>
    <row r="862">
      <c r="A862" s="311"/>
      <c r="B862" s="314"/>
      <c r="C862" s="311"/>
    </row>
    <row r="863">
      <c r="A863" s="311"/>
      <c r="B863" s="314"/>
      <c r="C863" s="311"/>
    </row>
    <row r="864">
      <c r="A864" s="311"/>
      <c r="B864" s="314"/>
      <c r="C864" s="311"/>
    </row>
    <row r="865">
      <c r="A865" s="311"/>
      <c r="B865" s="314"/>
      <c r="C865" s="311"/>
    </row>
    <row r="866">
      <c r="A866" s="311"/>
      <c r="B866" s="314"/>
      <c r="C866" s="311"/>
    </row>
    <row r="867">
      <c r="A867" s="311"/>
      <c r="B867" s="314"/>
      <c r="C867" s="311"/>
    </row>
    <row r="868">
      <c r="A868" s="311"/>
      <c r="B868" s="314"/>
      <c r="C868" s="311"/>
    </row>
    <row r="869">
      <c r="A869" s="311"/>
      <c r="B869" s="314"/>
      <c r="C869" s="311"/>
    </row>
    <row r="870">
      <c r="A870" s="311"/>
      <c r="B870" s="314"/>
      <c r="C870" s="311"/>
    </row>
    <row r="871">
      <c r="A871" s="311"/>
      <c r="B871" s="314"/>
      <c r="C871" s="311"/>
    </row>
    <row r="872">
      <c r="A872" s="311"/>
      <c r="B872" s="314"/>
      <c r="C872" s="311"/>
    </row>
    <row r="873">
      <c r="A873" s="311"/>
      <c r="B873" s="314"/>
      <c r="C873" s="311"/>
    </row>
    <row r="874">
      <c r="A874" s="311"/>
      <c r="B874" s="314"/>
      <c r="C874" s="311"/>
    </row>
    <row r="875">
      <c r="A875" s="311"/>
      <c r="B875" s="314"/>
      <c r="C875" s="311"/>
    </row>
    <row r="876">
      <c r="A876" s="311"/>
      <c r="B876" s="314"/>
      <c r="C876" s="311"/>
    </row>
    <row r="877">
      <c r="A877" s="311"/>
      <c r="B877" s="314"/>
      <c r="C877" s="311"/>
    </row>
    <row r="878">
      <c r="A878" s="311"/>
      <c r="B878" s="314"/>
      <c r="C878" s="311"/>
    </row>
    <row r="879">
      <c r="A879" s="311"/>
      <c r="B879" s="314"/>
      <c r="C879" s="311"/>
    </row>
    <row r="880">
      <c r="A880" s="311"/>
      <c r="B880" s="314"/>
      <c r="C880" s="311"/>
    </row>
    <row r="881">
      <c r="A881" s="311"/>
      <c r="B881" s="314"/>
      <c r="C881" s="311"/>
    </row>
    <row r="882">
      <c r="A882" s="311"/>
      <c r="B882" s="314"/>
      <c r="C882" s="311"/>
    </row>
    <row r="883">
      <c r="A883" s="311"/>
      <c r="B883" s="314"/>
      <c r="C883" s="311"/>
    </row>
    <row r="884">
      <c r="A884" s="311"/>
      <c r="B884" s="314"/>
      <c r="C884" s="311"/>
    </row>
    <row r="885">
      <c r="A885" s="311"/>
      <c r="B885" s="314"/>
      <c r="C885" s="311"/>
    </row>
    <row r="886">
      <c r="A886" s="311"/>
      <c r="B886" s="314"/>
      <c r="C886" s="311"/>
    </row>
    <row r="887">
      <c r="A887" s="311"/>
      <c r="B887" s="314"/>
      <c r="C887" s="311"/>
    </row>
    <row r="888">
      <c r="A888" s="311"/>
      <c r="B888" s="314"/>
      <c r="C888" s="311"/>
    </row>
    <row r="889">
      <c r="A889" s="311"/>
      <c r="B889" s="314"/>
      <c r="C889" s="311"/>
    </row>
    <row r="890">
      <c r="A890" s="311"/>
      <c r="B890" s="314"/>
      <c r="C890" s="311"/>
    </row>
    <row r="891">
      <c r="A891" s="311"/>
      <c r="B891" s="314"/>
      <c r="C891" s="311"/>
    </row>
    <row r="892">
      <c r="A892" s="311"/>
      <c r="B892" s="314"/>
      <c r="C892" s="311"/>
    </row>
    <row r="893">
      <c r="A893" s="311"/>
      <c r="B893" s="314"/>
      <c r="C893" s="311"/>
    </row>
    <row r="894">
      <c r="A894" s="311"/>
      <c r="B894" s="314"/>
      <c r="C894" s="311"/>
    </row>
    <row r="895">
      <c r="A895" s="311"/>
      <c r="B895" s="314"/>
      <c r="C895" s="311"/>
    </row>
    <row r="896">
      <c r="A896" s="311"/>
      <c r="B896" s="314"/>
      <c r="C896" s="311"/>
    </row>
    <row r="897">
      <c r="A897" s="311"/>
      <c r="B897" s="314"/>
      <c r="C897" s="311"/>
    </row>
    <row r="898">
      <c r="A898" s="311"/>
      <c r="B898" s="314"/>
      <c r="C898" s="311"/>
    </row>
    <row r="899">
      <c r="A899" s="311"/>
      <c r="B899" s="314"/>
      <c r="C899" s="311"/>
    </row>
    <row r="900">
      <c r="A900" s="311"/>
      <c r="B900" s="314"/>
      <c r="C900" s="311"/>
    </row>
    <row r="901">
      <c r="A901" s="311"/>
      <c r="B901" s="314"/>
      <c r="C901" s="311"/>
    </row>
    <row r="902">
      <c r="A902" s="311"/>
      <c r="B902" s="314"/>
      <c r="C902" s="311"/>
    </row>
    <row r="903">
      <c r="A903" s="311"/>
      <c r="B903" s="314"/>
      <c r="C903" s="311"/>
    </row>
    <row r="904">
      <c r="A904" s="311"/>
      <c r="B904" s="314"/>
      <c r="C904" s="311"/>
    </row>
    <row r="905">
      <c r="A905" s="311"/>
      <c r="B905" s="314"/>
      <c r="C905" s="311"/>
    </row>
    <row r="906">
      <c r="A906" s="311"/>
      <c r="B906" s="314"/>
      <c r="C906" s="311"/>
    </row>
    <row r="907">
      <c r="A907" s="311"/>
      <c r="B907" s="314"/>
      <c r="C907" s="311"/>
    </row>
    <row r="908">
      <c r="A908" s="311"/>
      <c r="B908" s="314"/>
      <c r="C908" s="311"/>
    </row>
    <row r="909">
      <c r="A909" s="311"/>
      <c r="B909" s="314"/>
      <c r="C909" s="311"/>
    </row>
    <row r="910">
      <c r="A910" s="311"/>
      <c r="B910" s="314"/>
      <c r="C910" s="311"/>
    </row>
    <row r="911">
      <c r="A911" s="311"/>
      <c r="B911" s="314"/>
      <c r="C911" s="311"/>
    </row>
    <row r="912">
      <c r="A912" s="311"/>
      <c r="B912" s="314"/>
      <c r="C912" s="311"/>
    </row>
    <row r="913">
      <c r="A913" s="311"/>
      <c r="B913" s="314"/>
      <c r="C913" s="311"/>
    </row>
    <row r="914">
      <c r="A914" s="311"/>
      <c r="B914" s="314"/>
      <c r="C914" s="311"/>
    </row>
    <row r="915">
      <c r="A915" s="311"/>
      <c r="B915" s="314"/>
      <c r="C915" s="311"/>
    </row>
    <row r="916">
      <c r="A916" s="311"/>
      <c r="B916" s="314"/>
      <c r="C916" s="311"/>
    </row>
    <row r="917">
      <c r="A917" s="311"/>
      <c r="B917" s="314"/>
      <c r="C917" s="311"/>
    </row>
    <row r="918">
      <c r="A918" s="311"/>
      <c r="B918" s="314"/>
      <c r="C918" s="311"/>
    </row>
    <row r="919">
      <c r="A919" s="311"/>
      <c r="B919" s="314"/>
      <c r="C919" s="311"/>
    </row>
    <row r="920">
      <c r="A920" s="311"/>
      <c r="B920" s="314"/>
      <c r="C920" s="311"/>
    </row>
    <row r="921">
      <c r="A921" s="311"/>
      <c r="B921" s="314"/>
      <c r="C921" s="311"/>
    </row>
    <row r="922">
      <c r="A922" s="311"/>
      <c r="B922" s="314"/>
      <c r="C922" s="311"/>
    </row>
    <row r="923">
      <c r="A923" s="311"/>
      <c r="B923" s="314"/>
      <c r="C923" s="311"/>
    </row>
    <row r="924">
      <c r="A924" s="311"/>
      <c r="B924" s="314"/>
      <c r="C924" s="311"/>
    </row>
    <row r="925">
      <c r="A925" s="311"/>
      <c r="B925" s="314"/>
      <c r="C925" s="311"/>
    </row>
    <row r="926">
      <c r="A926" s="311"/>
      <c r="B926" s="314"/>
      <c r="C926" s="311"/>
    </row>
    <row r="927">
      <c r="A927" s="311"/>
      <c r="B927" s="314"/>
      <c r="C927" s="311"/>
    </row>
    <row r="928">
      <c r="A928" s="311"/>
      <c r="B928" s="314"/>
      <c r="C928" s="311"/>
    </row>
    <row r="929">
      <c r="A929" s="311"/>
      <c r="B929" s="314"/>
      <c r="C929" s="311"/>
    </row>
    <row r="930">
      <c r="A930" s="311"/>
      <c r="B930" s="314"/>
      <c r="C930" s="311"/>
    </row>
    <row r="931">
      <c r="A931" s="311"/>
      <c r="B931" s="314"/>
      <c r="C931" s="311"/>
    </row>
    <row r="932">
      <c r="A932" s="311"/>
      <c r="B932" s="314"/>
      <c r="C932" s="311"/>
    </row>
    <row r="933">
      <c r="A933" s="311"/>
      <c r="B933" s="314"/>
      <c r="C933" s="311"/>
    </row>
    <row r="934">
      <c r="A934" s="311"/>
      <c r="B934" s="314"/>
      <c r="C934" s="311"/>
    </row>
    <row r="935">
      <c r="A935" s="311"/>
      <c r="B935" s="314"/>
      <c r="C935" s="311"/>
    </row>
    <row r="936">
      <c r="A936" s="311"/>
      <c r="B936" s="314"/>
      <c r="C936" s="311"/>
    </row>
    <row r="937">
      <c r="A937" s="311"/>
      <c r="B937" s="314"/>
      <c r="C937" s="311"/>
    </row>
    <row r="938">
      <c r="A938" s="311"/>
      <c r="B938" s="314"/>
      <c r="C938" s="311"/>
    </row>
    <row r="939">
      <c r="A939" s="311"/>
      <c r="B939" s="314"/>
      <c r="C939" s="311"/>
    </row>
    <row r="940">
      <c r="A940" s="311"/>
      <c r="B940" s="314"/>
      <c r="C940" s="311"/>
    </row>
    <row r="941">
      <c r="A941" s="311"/>
      <c r="B941" s="314"/>
      <c r="C941" s="311"/>
    </row>
    <row r="942">
      <c r="A942" s="311"/>
      <c r="B942" s="314"/>
      <c r="C942" s="311"/>
    </row>
    <row r="943">
      <c r="A943" s="311"/>
      <c r="B943" s="314"/>
      <c r="C943" s="311"/>
    </row>
    <row r="944">
      <c r="A944" s="311"/>
      <c r="B944" s="314"/>
      <c r="C944" s="311"/>
    </row>
    <row r="945">
      <c r="A945" s="311"/>
      <c r="B945" s="314"/>
      <c r="C945" s="311"/>
    </row>
    <row r="946">
      <c r="A946" s="311"/>
      <c r="B946" s="314"/>
      <c r="C946" s="311"/>
    </row>
    <row r="947">
      <c r="A947" s="311"/>
      <c r="B947" s="314"/>
      <c r="C947" s="311"/>
    </row>
    <row r="948">
      <c r="A948" s="311"/>
      <c r="B948" s="314"/>
      <c r="C948" s="311"/>
    </row>
    <row r="949">
      <c r="A949" s="311"/>
      <c r="B949" s="314"/>
      <c r="C949" s="311"/>
    </row>
    <row r="950">
      <c r="A950" s="311"/>
      <c r="B950" s="314"/>
      <c r="C950" s="311"/>
    </row>
    <row r="951">
      <c r="A951" s="311"/>
      <c r="B951" s="314"/>
      <c r="C951" s="311"/>
    </row>
    <row r="952">
      <c r="A952" s="311"/>
      <c r="B952" s="314"/>
      <c r="C952" s="311"/>
    </row>
    <row r="953">
      <c r="A953" s="311"/>
      <c r="B953" s="314"/>
      <c r="C953" s="311"/>
    </row>
    <row r="954">
      <c r="A954" s="311"/>
      <c r="B954" s="314"/>
      <c r="C954" s="311"/>
    </row>
    <row r="955">
      <c r="A955" s="311"/>
      <c r="B955" s="314"/>
      <c r="C955" s="311"/>
    </row>
    <row r="956">
      <c r="A956" s="311"/>
      <c r="B956" s="314"/>
      <c r="C956" s="311"/>
    </row>
    <row r="957">
      <c r="A957" s="311"/>
      <c r="B957" s="314"/>
      <c r="C957" s="311"/>
    </row>
    <row r="958">
      <c r="A958" s="311"/>
      <c r="B958" s="314"/>
      <c r="C958" s="311"/>
    </row>
    <row r="959">
      <c r="A959" s="311"/>
      <c r="B959" s="314"/>
      <c r="C959" s="311"/>
    </row>
    <row r="960">
      <c r="A960" s="311"/>
      <c r="B960" s="314"/>
      <c r="C960" s="311"/>
    </row>
    <row r="961">
      <c r="A961" s="311"/>
      <c r="B961" s="314"/>
      <c r="C961" s="311"/>
    </row>
    <row r="962">
      <c r="A962" s="311"/>
      <c r="B962" s="314"/>
      <c r="C962" s="311"/>
    </row>
    <row r="963">
      <c r="A963" s="311"/>
      <c r="B963" s="314"/>
      <c r="C963" s="311"/>
    </row>
    <row r="964">
      <c r="A964" s="311"/>
      <c r="B964" s="314"/>
      <c r="C964" s="311"/>
    </row>
    <row r="965">
      <c r="A965" s="311"/>
      <c r="B965" s="314"/>
      <c r="C965" s="311"/>
    </row>
    <row r="966">
      <c r="A966" s="311"/>
      <c r="B966" s="314"/>
      <c r="C966" s="311"/>
    </row>
    <row r="967">
      <c r="A967" s="311"/>
      <c r="B967" s="314"/>
      <c r="C967" s="311"/>
    </row>
    <row r="968">
      <c r="A968" s="311"/>
      <c r="B968" s="314"/>
      <c r="C968" s="311"/>
    </row>
    <row r="969">
      <c r="A969" s="311"/>
      <c r="B969" s="314"/>
      <c r="C969" s="311"/>
    </row>
    <row r="970">
      <c r="A970" s="311"/>
      <c r="B970" s="314"/>
      <c r="C970" s="311"/>
    </row>
    <row r="971">
      <c r="A971" s="311"/>
      <c r="B971" s="314"/>
      <c r="C971" s="311"/>
    </row>
    <row r="972">
      <c r="A972" s="311"/>
      <c r="B972" s="314"/>
      <c r="C972" s="311"/>
    </row>
    <row r="973">
      <c r="A973" s="311"/>
      <c r="B973" s="314"/>
      <c r="C973" s="311"/>
    </row>
    <row r="974">
      <c r="A974" s="311"/>
      <c r="B974" s="314"/>
      <c r="C974" s="311"/>
    </row>
    <row r="975">
      <c r="A975" s="311"/>
      <c r="B975" s="314"/>
      <c r="C975" s="311"/>
    </row>
    <row r="976">
      <c r="A976" s="311"/>
      <c r="B976" s="314"/>
      <c r="C976" s="311"/>
    </row>
    <row r="977">
      <c r="A977" s="311"/>
      <c r="B977" s="314"/>
      <c r="C977" s="311"/>
    </row>
    <row r="978">
      <c r="A978" s="311"/>
      <c r="B978" s="314"/>
      <c r="C978" s="311"/>
    </row>
    <row r="979">
      <c r="A979" s="311"/>
      <c r="B979" s="314"/>
      <c r="C979" s="311"/>
    </row>
    <row r="980">
      <c r="A980" s="311"/>
      <c r="B980" s="314"/>
      <c r="C980" s="311"/>
    </row>
    <row r="981">
      <c r="A981" s="311"/>
      <c r="B981" s="314"/>
      <c r="C981" s="311"/>
    </row>
    <row r="982">
      <c r="A982" s="311"/>
      <c r="B982" s="314"/>
      <c r="C982" s="311"/>
    </row>
    <row r="983">
      <c r="A983" s="311"/>
      <c r="B983" s="314"/>
      <c r="C983" s="311"/>
    </row>
    <row r="984">
      <c r="A984" s="311"/>
      <c r="B984" s="314"/>
      <c r="C984" s="311"/>
    </row>
    <row r="985">
      <c r="A985" s="311"/>
      <c r="B985" s="314"/>
      <c r="C985" s="311"/>
    </row>
    <row r="986">
      <c r="A986" s="311"/>
      <c r="B986" s="314"/>
      <c r="C986" s="311"/>
    </row>
    <row r="987">
      <c r="A987" s="311"/>
      <c r="B987" s="314"/>
      <c r="C987" s="311"/>
    </row>
    <row r="988">
      <c r="A988" s="311"/>
      <c r="B988" s="314"/>
      <c r="C988" s="311"/>
    </row>
    <row r="989">
      <c r="A989" s="311"/>
      <c r="B989" s="314"/>
      <c r="C989" s="311"/>
    </row>
    <row r="990">
      <c r="A990" s="311"/>
      <c r="B990" s="314"/>
      <c r="C990" s="311"/>
    </row>
    <row r="991">
      <c r="A991" s="311"/>
      <c r="B991" s="314"/>
      <c r="C991" s="311"/>
    </row>
    <row r="992">
      <c r="A992" s="311"/>
      <c r="B992" s="314"/>
      <c r="C992" s="311"/>
    </row>
    <row r="993">
      <c r="A993" s="311"/>
      <c r="B993" s="314"/>
      <c r="C993" s="311"/>
    </row>
    <row r="994">
      <c r="A994" s="311"/>
      <c r="B994" s="314"/>
      <c r="C994" s="311"/>
    </row>
    <row r="995">
      <c r="A995" s="311"/>
      <c r="B995" s="314"/>
      <c r="C995" s="311"/>
    </row>
    <row r="996">
      <c r="A996" s="311"/>
      <c r="B996" s="314"/>
      <c r="C996" s="311"/>
    </row>
    <row r="997">
      <c r="A997" s="311"/>
      <c r="B997" s="314"/>
      <c r="C997" s="311"/>
    </row>
    <row r="998">
      <c r="A998" s="311"/>
      <c r="B998" s="314"/>
      <c r="C998" s="311"/>
    </row>
    <row r="999">
      <c r="A999" s="311"/>
      <c r="B999" s="314"/>
      <c r="C999" s="311"/>
    </row>
    <row r="1000">
      <c r="A1000" s="311"/>
      <c r="B1000" s="314"/>
      <c r="C1000" s="311"/>
    </row>
  </sheetData>
  <drawing r:id="rId1"/>
</worksheet>
</file>