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410" activeTab="1"/>
  </bookViews>
  <sheets>
    <sheet name="1. Patient Information" sheetId="1" r:id="rId1"/>
    <sheet name="2. Patients Characteristics" sheetId="2" r:id="rId2"/>
  </sheets>
  <externalReferences>
    <externalReference r:id="rId3"/>
  </externalReferences>
  <definedNames>
    <definedName name="_xlnm._FilterDatabase" localSheetId="0" hidden="1">'1. Patient Information'!$A$1:$W$74</definedName>
  </definedNames>
  <calcPr calcId="144525"/>
</workbook>
</file>

<file path=xl/sharedStrings.xml><?xml version="1.0" encoding="utf-8"?>
<sst xmlns="http://schemas.openxmlformats.org/spreadsheetml/2006/main" count="763" uniqueCount="136">
  <si>
    <t>NO.</t>
  </si>
  <si>
    <t>patient ID</t>
  </si>
  <si>
    <t>Age(year)</t>
  </si>
  <si>
    <t>Gender</t>
  </si>
  <si>
    <t>Hans COO classification</t>
  </si>
  <si>
    <t>Ann Arbor stage at diagosis</t>
  </si>
  <si>
    <t>B symptoms</t>
  </si>
  <si>
    <t>LDH(110.0-240.0 IU/L)</t>
  </si>
  <si>
    <r>
      <rPr>
        <sz val="12"/>
        <rFont val="Times New Roman"/>
        <charset val="134"/>
      </rPr>
      <t>Extra nodal involvement</t>
    </r>
    <r>
      <rPr>
        <sz val="12"/>
        <rFont val="宋体"/>
        <charset val="134"/>
      </rPr>
      <t>（</t>
    </r>
    <r>
      <rPr>
        <sz val="12"/>
        <rFont val="Times New Roman"/>
        <charset val="134"/>
      </rPr>
      <t>1=yes</t>
    </r>
    <r>
      <rPr>
        <sz val="12"/>
        <rFont val="宋体"/>
        <charset val="134"/>
      </rPr>
      <t>）</t>
    </r>
  </si>
  <si>
    <t>IPI score</t>
  </si>
  <si>
    <t>First lineTreatment</t>
  </si>
  <si>
    <t>Response to treatment</t>
  </si>
  <si>
    <t>baseline tissue (● = available)</t>
  </si>
  <si>
    <t>Baseline plasma</t>
  </si>
  <si>
    <t>Cycle 2 plasma</t>
  </si>
  <si>
    <t>Cycle 4 plasma</t>
  </si>
  <si>
    <t>Cycle 6 plasma</t>
  </si>
  <si>
    <t>Cycle  8 plasma</t>
  </si>
  <si>
    <t>follow up plasma</t>
  </si>
  <si>
    <t>PFS(month)</t>
  </si>
  <si>
    <t>PFS_censor(1=PD)</t>
  </si>
  <si>
    <t>OS (month)</t>
  </si>
  <si>
    <t>OS_censor(1=die)</t>
  </si>
  <si>
    <t>RR771</t>
  </si>
  <si>
    <t>Male</t>
  </si>
  <si>
    <t>non-GCB</t>
  </si>
  <si>
    <t>IV</t>
  </si>
  <si>
    <t>B</t>
  </si>
  <si>
    <t>R-EPOCH</t>
  </si>
  <si>
    <t>PD</t>
  </si>
  <si>
    <t>●</t>
  </si>
  <si>
    <t>RR772</t>
  </si>
  <si>
    <t>Female</t>
  </si>
  <si>
    <t>R-CHOP-like</t>
  </si>
  <si>
    <t>CR</t>
  </si>
  <si>
    <t>RR773</t>
  </si>
  <si>
    <t>R-CHOP</t>
  </si>
  <si>
    <t>RR778</t>
  </si>
  <si>
    <t>RR788</t>
  </si>
  <si>
    <t>III</t>
  </si>
  <si>
    <t>A</t>
  </si>
  <si>
    <t>RR790</t>
  </si>
  <si>
    <t>RR792</t>
  </si>
  <si>
    <t>II</t>
  </si>
  <si>
    <t>RR795</t>
  </si>
  <si>
    <t>RR809</t>
  </si>
  <si>
    <t>RR814</t>
  </si>
  <si>
    <t>RR815</t>
  </si>
  <si>
    <t>RR817</t>
  </si>
  <si>
    <t>RR818</t>
  </si>
  <si>
    <t>RR819</t>
  </si>
  <si>
    <t>RR820</t>
  </si>
  <si>
    <t>GCB</t>
  </si>
  <si>
    <t>RR821</t>
  </si>
  <si>
    <t>RR823</t>
  </si>
  <si>
    <t>RR768</t>
  </si>
  <si>
    <t>RR770</t>
  </si>
  <si>
    <t>RR774</t>
  </si>
  <si>
    <t>I</t>
  </si>
  <si>
    <t>RR775</t>
  </si>
  <si>
    <t>RR776</t>
  </si>
  <si>
    <t>RR777</t>
  </si>
  <si>
    <t>RR779</t>
  </si>
  <si>
    <t>RR780</t>
  </si>
  <si>
    <t>RR782</t>
  </si>
  <si>
    <t>-</t>
  </si>
  <si>
    <t>RR783</t>
  </si>
  <si>
    <t>RR785</t>
  </si>
  <si>
    <t>RR786</t>
  </si>
  <si>
    <t>RR787</t>
  </si>
  <si>
    <t>RR789</t>
  </si>
  <si>
    <t>RR791</t>
  </si>
  <si>
    <t>RR793</t>
  </si>
  <si>
    <t>RR794</t>
  </si>
  <si>
    <t>PR</t>
  </si>
  <si>
    <t>RR796</t>
  </si>
  <si>
    <t>RR798</t>
  </si>
  <si>
    <t>RR799</t>
  </si>
  <si>
    <t>RR801</t>
  </si>
  <si>
    <t>RR802</t>
  </si>
  <si>
    <t>SD</t>
  </si>
  <si>
    <t>RR803</t>
  </si>
  <si>
    <t>RR804</t>
  </si>
  <si>
    <t>RR806</t>
  </si>
  <si>
    <t>RR812</t>
  </si>
  <si>
    <t>RR813</t>
  </si>
  <si>
    <t>RR816</t>
  </si>
  <si>
    <t>RR822</t>
  </si>
  <si>
    <t>RR824</t>
  </si>
  <si>
    <t>RR829</t>
  </si>
  <si>
    <t>RR830</t>
  </si>
  <si>
    <t>CRu</t>
  </si>
  <si>
    <t>RS583</t>
  </si>
  <si>
    <t>RS584</t>
  </si>
  <si>
    <t>NA</t>
  </si>
  <si>
    <t>RS586</t>
  </si>
  <si>
    <t>RS587</t>
  </si>
  <si>
    <t>RS588</t>
  </si>
  <si>
    <t>RS589</t>
  </si>
  <si>
    <t>RS590</t>
  </si>
  <si>
    <t>RS591</t>
  </si>
  <si>
    <t>RS592</t>
  </si>
  <si>
    <t>RS593</t>
  </si>
  <si>
    <t>RS594</t>
  </si>
  <si>
    <t>RS595</t>
  </si>
  <si>
    <t>RS596</t>
  </si>
  <si>
    <t>RS597</t>
  </si>
  <si>
    <t>RS598</t>
  </si>
  <si>
    <t>RS599</t>
  </si>
  <si>
    <t>RS600</t>
  </si>
  <si>
    <t>RS603</t>
  </si>
  <si>
    <t>RS604</t>
  </si>
  <si>
    <t>RS605</t>
  </si>
  <si>
    <t>RS606</t>
  </si>
  <si>
    <t>RS608</t>
  </si>
  <si>
    <t>RS609</t>
  </si>
  <si>
    <t>RS610</t>
  </si>
  <si>
    <t>Total(n=73)</t>
  </si>
  <si>
    <t>clinical parameters</t>
  </si>
  <si>
    <t>n</t>
  </si>
  <si>
    <t>%</t>
  </si>
  <si>
    <t>≤60</t>
  </si>
  <si>
    <r>
      <rPr>
        <sz val="12"/>
        <color theme="1"/>
        <rFont val="等线"/>
        <charset val="134"/>
      </rPr>
      <t>＞</t>
    </r>
    <r>
      <rPr>
        <sz val="12"/>
        <color theme="1"/>
        <rFont val="Times New Roman"/>
        <charset val="134"/>
      </rPr>
      <t>60</t>
    </r>
  </si>
  <si>
    <t>positive</t>
  </si>
  <si>
    <t>negative</t>
  </si>
  <si>
    <t>LDH</t>
  </si>
  <si>
    <t>normal</t>
  </si>
  <si>
    <t>elevated</t>
  </si>
  <si>
    <t>I-II</t>
  </si>
  <si>
    <t>III-IV</t>
  </si>
  <si>
    <t>0~2</t>
  </si>
  <si>
    <t>3~4</t>
  </si>
  <si>
    <t>Extra nodal involvement</t>
  </si>
  <si>
    <t>Yes</t>
  </si>
  <si>
    <t>No</t>
  </si>
  <si>
    <t>R-CHOP like</t>
  </si>
</sst>
</file>

<file path=xl/styles.xml><?xml version="1.0" encoding="utf-8"?>
<styleSheet xmlns="http://schemas.openxmlformats.org/spreadsheetml/2006/main">
  <numFmts count="8">
    <numFmt numFmtId="42" formatCode="_ &quot;￥&quot;* #,##0_ ;_ &quot;￥&quot;* \-#,##0_ ;_ &quot;￥&quot;* &quot;-&quot;_ ;_ @_ "/>
    <numFmt numFmtId="176" formatCode="0.0%"/>
    <numFmt numFmtId="44" formatCode="_ &quot;￥&quot;* #,##0.00_ ;_ &quot;￥&quot;* \-#,##0.00_ ;_ &quot;￥&quot;* &quot;-&quot;??_ ;_ @_ "/>
    <numFmt numFmtId="43" formatCode="_ * #,##0.00_ ;_ * \-#,##0.00_ ;_ * &quot;-&quot;??_ ;_ @_ "/>
    <numFmt numFmtId="41" formatCode="_ * #,##0_ ;_ * \-#,##0_ ;_ * &quot;-&quot;_ ;_ @_ "/>
    <numFmt numFmtId="177" formatCode="[$-F400]h:mm:ss\ AM/PM"/>
    <numFmt numFmtId="178" formatCode="0.0_);[Red]\(0.0\)"/>
    <numFmt numFmtId="179" formatCode="0_);[Red]\(0\)"/>
  </numFmts>
  <fonts count="28">
    <font>
      <sz val="11"/>
      <color theme="1"/>
      <name val="宋体"/>
      <charset val="134"/>
      <scheme val="minor"/>
    </font>
    <font>
      <b/>
      <sz val="12"/>
      <color theme="1"/>
      <name val="Times New Roman"/>
      <charset val="134"/>
    </font>
    <font>
      <sz val="12"/>
      <color theme="1"/>
      <name val="Times New Roman"/>
      <charset val="134"/>
    </font>
    <font>
      <sz val="11"/>
      <name val="Times New Roman"/>
      <charset val="134"/>
    </font>
    <font>
      <sz val="12"/>
      <name val="Times New Roman"/>
      <charset val="134"/>
    </font>
    <font>
      <sz val="10"/>
      <name val="Times New Roman"/>
      <charset val="134"/>
    </font>
    <font>
      <sz val="11"/>
      <name val="宋体"/>
      <charset val="134"/>
    </font>
    <font>
      <sz val="11"/>
      <color theme="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1"/>
      <color rgb="FFFA7D00"/>
      <name val="宋体"/>
      <charset val="0"/>
      <scheme val="minor"/>
    </font>
    <font>
      <sz val="11"/>
      <color rgb="FF9C6500"/>
      <name val="宋体"/>
      <charset val="0"/>
      <scheme val="minor"/>
    </font>
    <font>
      <sz val="12"/>
      <color theme="1"/>
      <name val="等线"/>
      <charset val="134"/>
    </font>
    <font>
      <sz val="12"/>
      <name val="宋体"/>
      <charset val="134"/>
    </font>
  </fonts>
  <fills count="33">
    <fill>
      <patternFill patternType="none"/>
    </fill>
    <fill>
      <patternFill patternType="gray125"/>
    </fill>
    <fill>
      <patternFill patternType="solid">
        <fgColor theme="6"/>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4"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0"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1" applyNumberFormat="0" applyFont="0" applyAlignment="0" applyProtection="0">
      <alignment vertical="center"/>
    </xf>
    <xf numFmtId="0" fontId="7" fillId="9" borderId="0" applyNumberFormat="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4" applyNumberFormat="0" applyFill="0" applyAlignment="0" applyProtection="0">
      <alignment vertical="center"/>
    </xf>
    <xf numFmtId="0" fontId="22" fillId="0" borderId="4" applyNumberFormat="0" applyFill="0" applyAlignment="0" applyProtection="0">
      <alignment vertical="center"/>
    </xf>
    <xf numFmtId="0" fontId="7" fillId="19" borderId="0" applyNumberFormat="0" applyBorder="0" applyAlignment="0" applyProtection="0">
      <alignment vertical="center"/>
    </xf>
    <xf numFmtId="0" fontId="19" fillId="0" borderId="9" applyNumberFormat="0" applyFill="0" applyAlignment="0" applyProtection="0">
      <alignment vertical="center"/>
    </xf>
    <xf numFmtId="0" fontId="7" fillId="21" borderId="0" applyNumberFormat="0" applyBorder="0" applyAlignment="0" applyProtection="0">
      <alignment vertical="center"/>
    </xf>
    <xf numFmtId="0" fontId="21" fillId="14" borderId="10" applyNumberFormat="0" applyAlignment="0" applyProtection="0">
      <alignment vertical="center"/>
    </xf>
    <xf numFmtId="0" fontId="24" fillId="14" borderId="6" applyNumberFormat="0" applyAlignment="0" applyProtection="0">
      <alignment vertical="center"/>
    </xf>
    <xf numFmtId="0" fontId="18" fillId="13" borderId="8" applyNumberFormat="0" applyAlignment="0" applyProtection="0">
      <alignment vertical="center"/>
    </xf>
    <xf numFmtId="0" fontId="13" fillId="22" borderId="0" applyNumberFormat="0" applyBorder="0" applyAlignment="0" applyProtection="0">
      <alignment vertical="center"/>
    </xf>
    <xf numFmtId="0" fontId="7" fillId="20" borderId="0" applyNumberFormat="0" applyBorder="0" applyAlignment="0" applyProtection="0">
      <alignment vertical="center"/>
    </xf>
    <xf numFmtId="0" fontId="11" fillId="0" borderId="5" applyNumberFormat="0" applyFill="0" applyAlignment="0" applyProtection="0">
      <alignment vertical="center"/>
    </xf>
    <xf numFmtId="0" fontId="16" fillId="0" borderId="7" applyNumberFormat="0" applyFill="0" applyAlignment="0" applyProtection="0">
      <alignment vertical="center"/>
    </xf>
    <xf numFmtId="0" fontId="17" fillId="8" borderId="0" applyNumberFormat="0" applyBorder="0" applyAlignment="0" applyProtection="0">
      <alignment vertical="center"/>
    </xf>
    <xf numFmtId="0" fontId="25" fillId="26" borderId="0" applyNumberFormat="0" applyBorder="0" applyAlignment="0" applyProtection="0">
      <alignment vertical="center"/>
    </xf>
    <xf numFmtId="0" fontId="13" fillId="25" borderId="0" applyNumberFormat="0" applyBorder="0" applyAlignment="0" applyProtection="0">
      <alignment vertical="center"/>
    </xf>
    <xf numFmtId="0" fontId="7" fillId="29" borderId="0" applyNumberFormat="0" applyBorder="0" applyAlignment="0" applyProtection="0">
      <alignment vertical="center"/>
    </xf>
    <xf numFmtId="0" fontId="13" fillId="7" borderId="0" applyNumberFormat="0" applyBorder="0" applyAlignment="0" applyProtection="0">
      <alignment vertical="center"/>
    </xf>
    <xf numFmtId="0" fontId="13" fillId="18"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7" fillId="2" borderId="0" applyNumberFormat="0" applyBorder="0" applyAlignment="0" applyProtection="0">
      <alignment vertical="center"/>
    </xf>
    <xf numFmtId="0" fontId="7" fillId="11"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7" fillId="17" borderId="0" applyNumberFormat="0" applyBorder="0" applyAlignment="0" applyProtection="0">
      <alignment vertical="center"/>
    </xf>
    <xf numFmtId="0" fontId="13" fillId="16" borderId="0" applyNumberFormat="0" applyBorder="0" applyAlignment="0" applyProtection="0">
      <alignment vertical="center"/>
    </xf>
    <xf numFmtId="0" fontId="7" fillId="4" borderId="0" applyNumberFormat="0" applyBorder="0" applyAlignment="0" applyProtection="0">
      <alignment vertical="center"/>
    </xf>
    <xf numFmtId="0" fontId="7" fillId="30" borderId="0" applyNumberFormat="0" applyBorder="0" applyAlignment="0" applyProtection="0">
      <alignment vertical="center"/>
    </xf>
    <xf numFmtId="0" fontId="13" fillId="31" borderId="0" applyNumberFormat="0" applyBorder="0" applyAlignment="0" applyProtection="0">
      <alignment vertical="center"/>
    </xf>
    <xf numFmtId="0" fontId="7" fillId="32" borderId="0" applyNumberFormat="0" applyBorder="0" applyAlignment="0" applyProtection="0">
      <alignment vertical="center"/>
    </xf>
    <xf numFmtId="177" fontId="0" fillId="0" borderId="0">
      <alignment vertical="center"/>
    </xf>
  </cellStyleXfs>
  <cellXfs count="30">
    <xf numFmtId="0" fontId="0" fillId="0" borderId="0" xfId="0">
      <alignment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1" fillId="0" borderId="2" xfId="0" applyFont="1" applyFill="1" applyBorder="1" applyAlignment="1">
      <alignment vertical="center"/>
    </xf>
    <xf numFmtId="176" fontId="1" fillId="0" borderId="2" xfId="11" applyNumberFormat="1" applyFont="1" applyBorder="1">
      <alignment vertical="center"/>
    </xf>
    <xf numFmtId="0" fontId="1" fillId="0" borderId="3" xfId="0" applyFont="1" applyFill="1" applyBorder="1" applyAlignment="1">
      <alignment horizontal="left" vertical="center"/>
    </xf>
    <xf numFmtId="0" fontId="1" fillId="0" borderId="3" xfId="0" applyFont="1" applyFill="1" applyBorder="1" applyAlignment="1">
      <alignment vertical="center"/>
    </xf>
    <xf numFmtId="176" fontId="1" fillId="0" borderId="3" xfId="11" applyNumberFormat="1" applyFont="1" applyBorder="1">
      <alignment vertical="center"/>
    </xf>
    <xf numFmtId="0" fontId="1" fillId="0" borderId="0" xfId="0" applyFont="1" applyFill="1" applyAlignment="1">
      <alignment horizontal="left" vertical="center"/>
    </xf>
    <xf numFmtId="0" fontId="2" fillId="0" borderId="0" xfId="0" applyFont="1" applyFill="1" applyAlignment="1">
      <alignment vertical="center"/>
    </xf>
    <xf numFmtId="176" fontId="2" fillId="0" borderId="0" xfId="11" applyNumberFormat="1" applyFont="1">
      <alignment vertical="center"/>
    </xf>
    <xf numFmtId="0" fontId="2" fillId="0" borderId="0" xfId="0" applyFont="1" applyFill="1" applyAlignment="1">
      <alignment horizontal="left" vertical="center"/>
    </xf>
    <xf numFmtId="58" fontId="2" fillId="0" borderId="0" xfId="0" applyNumberFormat="1" applyFont="1" applyFill="1" applyAlignment="1">
      <alignment horizontal="left" vertical="center"/>
    </xf>
    <xf numFmtId="10" fontId="2" fillId="0" borderId="0" xfId="0" applyNumberFormat="1" applyFont="1" applyFill="1" applyAlignment="1">
      <alignment vertical="center"/>
    </xf>
    <xf numFmtId="0" fontId="2" fillId="0" borderId="3" xfId="0" applyFont="1" applyFill="1" applyBorder="1" applyAlignment="1">
      <alignment horizontal="left" vertical="center"/>
    </xf>
    <xf numFmtId="0" fontId="2" fillId="0" borderId="3" xfId="0" applyFont="1" applyFill="1" applyBorder="1" applyAlignment="1">
      <alignment vertical="center"/>
    </xf>
    <xf numFmtId="176" fontId="2" fillId="0" borderId="3" xfId="11" applyNumberFormat="1" applyFont="1" applyBorder="1">
      <alignment vertical="center"/>
    </xf>
    <xf numFmtId="0" fontId="3" fillId="0" borderId="0" xfId="0" applyFont="1" applyBorder="1" applyAlignment="1">
      <alignment vertical="center"/>
    </xf>
    <xf numFmtId="0" fontId="4" fillId="0" borderId="0" xfId="0" applyFont="1" applyFill="1" applyAlignment="1">
      <alignment horizontal="left"/>
    </xf>
    <xf numFmtId="0" fontId="3" fillId="0" borderId="0" xfId="0" applyFont="1">
      <alignment vertical="center"/>
    </xf>
    <xf numFmtId="178" fontId="3" fillId="0" borderId="0" xfId="0" applyNumberFormat="1" applyFont="1">
      <alignment vertical="center"/>
    </xf>
    <xf numFmtId="0" fontId="4" fillId="0" borderId="3" xfId="0" applyFont="1" applyFill="1" applyBorder="1" applyAlignment="1">
      <alignment horizontal="left" vertical="center"/>
    </xf>
    <xf numFmtId="0" fontId="4" fillId="0" borderId="0" xfId="0" applyFont="1" applyFill="1" applyAlignment="1">
      <alignment horizontal="left" vertical="center"/>
    </xf>
    <xf numFmtId="179" fontId="5" fillId="0" borderId="3" xfId="0" applyNumberFormat="1" applyFont="1" applyFill="1" applyBorder="1" applyAlignment="1">
      <alignment horizontal="center" vertical="center" wrapText="1"/>
    </xf>
    <xf numFmtId="0" fontId="6" fillId="0" borderId="0" xfId="0" applyFont="1">
      <alignment vertical="center"/>
    </xf>
    <xf numFmtId="0" fontId="5" fillId="0" borderId="3" xfId="49"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178" fontId="5" fillId="0" borderId="3" xfId="49" applyNumberFormat="1" applyFont="1" applyFill="1" applyBorder="1" applyAlignment="1">
      <alignment horizontal="left" vertical="center" wrapText="1"/>
    </xf>
    <xf numFmtId="0" fontId="3" fillId="0" borderId="0" xfId="0" applyFont="1" applyFill="1">
      <alignment vertical="center"/>
    </xf>
    <xf numFmtId="0" fontId="4" fillId="0" borderId="0" xfId="0" applyFont="1" applyFill="1" applyAlignment="1">
      <alignment horizontal="lef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LBCL%20&#25968;&#25454;\&#9829;&#20837;&#32452;&#24739;&#32773;&#20020;&#24202;&#38543;&#35775;&#20449;&#24687;&#36164;&#26009;&#34920;-20211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ll-12-5"/>
      <sheetName val="基线样本（KM分析）"/>
      <sheetName val="Sheet1"/>
      <sheetName val="核对"/>
    </sheetNames>
    <sheetDataSet>
      <sheetData sheetId="0">
        <row r="1">
          <cell r="C1" t="str">
            <v>编码</v>
          </cell>
          <cell r="D1" t="str">
            <v>病例描述</v>
          </cell>
          <cell r="E1" t="str">
            <v>患者ID</v>
          </cell>
          <cell r="F1" t="str">
            <v>确诊时间</v>
          </cell>
          <cell r="G1" t="str">
            <v>一线治疗开始时间</v>
          </cell>
          <cell r="H1" t="str">
            <v>首次复发时间</v>
          </cell>
          <cell r="I1" t="str">
            <v>是否PD</v>
          </cell>
          <cell r="J1" t="str">
            <v>PFS计算时间</v>
          </cell>
          <cell r="K1" t="str">
            <v>PFS（d）</v>
          </cell>
          <cell r="L1" t="str">
            <v>PFS (month)</v>
          </cell>
          <cell r="M1" t="str">
            <v>PFS2 (month)</v>
          </cell>
        </row>
        <row r="2">
          <cell r="C2" t="str">
            <v>RR768</v>
          </cell>
        </row>
        <row r="2">
          <cell r="E2" t="str">
            <v>T001548594</v>
          </cell>
          <cell r="F2">
            <v>43210</v>
          </cell>
          <cell r="G2">
            <v>43237</v>
          </cell>
        </row>
        <row r="2">
          <cell r="I2">
            <v>0</v>
          </cell>
          <cell r="J2">
            <v>44203</v>
          </cell>
          <cell r="K2">
            <v>993</v>
          </cell>
          <cell r="L2">
            <v>33.1</v>
          </cell>
          <cell r="M2">
            <v>32.2</v>
          </cell>
        </row>
        <row r="3">
          <cell r="C3" t="str">
            <v>RR770</v>
          </cell>
        </row>
        <row r="3">
          <cell r="E3" t="str">
            <v>T001592553</v>
          </cell>
          <cell r="F3">
            <v>43344</v>
          </cell>
          <cell r="G3">
            <v>43368</v>
          </cell>
        </row>
        <row r="3">
          <cell r="I3">
            <v>0</v>
          </cell>
          <cell r="J3">
            <v>44285</v>
          </cell>
          <cell r="K3">
            <v>941</v>
          </cell>
          <cell r="L3">
            <v>31.3666666666667</v>
          </cell>
          <cell r="M3">
            <v>30.5666666666667</v>
          </cell>
        </row>
        <row r="4">
          <cell r="C4" t="str">
            <v>RR771</v>
          </cell>
        </row>
        <row r="4">
          <cell r="E4" t="str">
            <v>T001309826</v>
          </cell>
          <cell r="F4">
            <v>42425</v>
          </cell>
          <cell r="G4">
            <v>42446</v>
          </cell>
          <cell r="H4">
            <v>42597</v>
          </cell>
          <cell r="I4">
            <v>1</v>
          </cell>
          <cell r="J4">
            <v>42597</v>
          </cell>
          <cell r="K4">
            <v>172</v>
          </cell>
          <cell r="L4">
            <v>5.73333333333333</v>
          </cell>
          <cell r="M4">
            <v>5.03333333333333</v>
          </cell>
        </row>
        <row r="5">
          <cell r="C5" t="str">
            <v>RR772</v>
          </cell>
        </row>
        <row r="5">
          <cell r="E5" t="str">
            <v>T001377310</v>
          </cell>
          <cell r="F5">
            <v>42641</v>
          </cell>
          <cell r="G5">
            <v>42662</v>
          </cell>
        </row>
        <row r="5">
          <cell r="I5">
            <v>0</v>
          </cell>
          <cell r="J5">
            <v>43897</v>
          </cell>
          <cell r="K5">
            <v>1256</v>
          </cell>
          <cell r="L5">
            <v>41.8666666666667</v>
          </cell>
          <cell r="M5">
            <v>41.1666666666667</v>
          </cell>
        </row>
        <row r="6">
          <cell r="C6" t="str">
            <v>RR773</v>
          </cell>
        </row>
        <row r="6">
          <cell r="E6" t="str">
            <v>T001274265</v>
          </cell>
          <cell r="F6">
            <v>42295</v>
          </cell>
          <cell r="G6">
            <v>42297</v>
          </cell>
        </row>
        <row r="6">
          <cell r="I6">
            <v>0</v>
          </cell>
          <cell r="J6">
            <v>43460</v>
          </cell>
          <cell r="K6">
            <v>1165</v>
          </cell>
          <cell r="L6">
            <v>38.8333333333333</v>
          </cell>
          <cell r="M6">
            <v>38.7666666666667</v>
          </cell>
        </row>
        <row r="7">
          <cell r="C7" t="str">
            <v>RR774</v>
          </cell>
        </row>
        <row r="7">
          <cell r="E7" t="str">
            <v>T001447321</v>
          </cell>
          <cell r="F7">
            <v>42871</v>
          </cell>
          <cell r="G7">
            <v>43054</v>
          </cell>
          <cell r="H7">
            <v>43215</v>
          </cell>
          <cell r="I7">
            <v>1</v>
          </cell>
          <cell r="J7">
            <v>43215</v>
          </cell>
          <cell r="K7">
            <v>344</v>
          </cell>
          <cell r="L7">
            <v>11.4666666666667</v>
          </cell>
          <cell r="M7">
            <v>5.36666666666667</v>
          </cell>
        </row>
        <row r="8">
          <cell r="C8" t="str">
            <v>RR775</v>
          </cell>
        </row>
        <row r="8">
          <cell r="E8" t="str">
            <v>T001569415</v>
          </cell>
          <cell r="F8">
            <v>43270</v>
          </cell>
          <cell r="G8">
            <v>43286</v>
          </cell>
        </row>
        <row r="8">
          <cell r="I8">
            <v>0</v>
          </cell>
          <cell r="J8">
            <v>44200</v>
          </cell>
          <cell r="K8">
            <v>930</v>
          </cell>
          <cell r="L8">
            <v>31</v>
          </cell>
          <cell r="M8">
            <v>30.4666666666667</v>
          </cell>
        </row>
        <row r="9">
          <cell r="C9" t="str">
            <v>RR776</v>
          </cell>
        </row>
        <row r="9">
          <cell r="E9" t="str">
            <v>T001461726</v>
          </cell>
          <cell r="F9">
            <v>42891</v>
          </cell>
          <cell r="G9">
            <v>42934</v>
          </cell>
        </row>
        <row r="9">
          <cell r="I9">
            <v>0</v>
          </cell>
          <cell r="J9">
            <v>44190</v>
          </cell>
          <cell r="K9">
            <v>1299</v>
          </cell>
          <cell r="L9">
            <v>43.3</v>
          </cell>
          <cell r="M9">
            <v>41.8666666666667</v>
          </cell>
        </row>
        <row r="10">
          <cell r="C10" t="str">
            <v>RR777</v>
          </cell>
        </row>
        <row r="10">
          <cell r="E10" t="str">
            <v>T001266439</v>
          </cell>
          <cell r="F10">
            <v>42297</v>
          </cell>
          <cell r="G10">
            <v>42299</v>
          </cell>
        </row>
        <row r="10">
          <cell r="I10">
            <v>0</v>
          </cell>
          <cell r="J10">
            <v>43767</v>
          </cell>
          <cell r="K10">
            <v>1470</v>
          </cell>
          <cell r="L10">
            <v>49</v>
          </cell>
          <cell r="M10">
            <v>48.9333333333333</v>
          </cell>
        </row>
        <row r="11">
          <cell r="C11" t="str">
            <v>RR778</v>
          </cell>
        </row>
        <row r="11">
          <cell r="E11" t="str">
            <v>T001558112</v>
          </cell>
          <cell r="F11">
            <v>43251</v>
          </cell>
          <cell r="G11">
            <v>43265</v>
          </cell>
          <cell r="H11">
            <v>43393</v>
          </cell>
          <cell r="I11">
            <v>1</v>
          </cell>
          <cell r="J11">
            <v>43393</v>
          </cell>
          <cell r="K11">
            <v>142</v>
          </cell>
          <cell r="L11">
            <v>4.73333333333333</v>
          </cell>
          <cell r="M11">
            <v>4.26666666666667</v>
          </cell>
        </row>
        <row r="12">
          <cell r="C12" t="str">
            <v>RR779</v>
          </cell>
        </row>
        <row r="12">
          <cell r="E12" t="str">
            <v>T001543833</v>
          </cell>
          <cell r="F12">
            <v>43187</v>
          </cell>
          <cell r="G12">
            <v>43201</v>
          </cell>
          <cell r="H12">
            <v>43339</v>
          </cell>
          <cell r="I12">
            <v>1</v>
          </cell>
          <cell r="J12">
            <v>43339</v>
          </cell>
          <cell r="K12">
            <v>152</v>
          </cell>
          <cell r="L12">
            <v>5.06666666666667</v>
          </cell>
          <cell r="M12">
            <v>4.6</v>
          </cell>
        </row>
        <row r="13">
          <cell r="C13" t="str">
            <v>RR780</v>
          </cell>
        </row>
        <row r="13">
          <cell r="E13" t="str">
            <v>T001000810</v>
          </cell>
          <cell r="F13">
            <v>41262</v>
          </cell>
          <cell r="G13">
            <v>41284</v>
          </cell>
          <cell r="H13">
            <v>42606</v>
          </cell>
          <cell r="I13">
            <v>1</v>
          </cell>
          <cell r="J13">
            <v>42606</v>
          </cell>
          <cell r="K13">
            <v>1344</v>
          </cell>
          <cell r="L13">
            <v>44.8</v>
          </cell>
          <cell r="M13">
            <v>44.0666666666667</v>
          </cell>
        </row>
        <row r="14">
          <cell r="C14" t="str">
            <v>RR782</v>
          </cell>
        </row>
        <row r="14">
          <cell r="E14" t="str">
            <v>T001576545</v>
          </cell>
          <cell r="F14">
            <v>43404</v>
          </cell>
          <cell r="G14">
            <v>43432</v>
          </cell>
          <cell r="H14">
            <v>43626</v>
          </cell>
          <cell r="I14">
            <v>1</v>
          </cell>
          <cell r="J14">
            <v>43626</v>
          </cell>
          <cell r="K14">
            <v>222</v>
          </cell>
          <cell r="L14">
            <v>7.4</v>
          </cell>
          <cell r="M14">
            <v>6.46666666666667</v>
          </cell>
        </row>
        <row r="15">
          <cell r="C15" t="str">
            <v>RR783</v>
          </cell>
        </row>
        <row r="15">
          <cell r="E15" t="str">
            <v>T001419574</v>
          </cell>
          <cell r="F15">
            <v>42809</v>
          </cell>
          <cell r="G15">
            <v>42818</v>
          </cell>
        </row>
        <row r="15">
          <cell r="I15">
            <v>0</v>
          </cell>
          <cell r="J15">
            <v>43964</v>
          </cell>
          <cell r="K15">
            <v>1155</v>
          </cell>
          <cell r="L15">
            <v>38.5</v>
          </cell>
          <cell r="M15">
            <v>38.2</v>
          </cell>
        </row>
        <row r="16">
          <cell r="C16" t="str">
            <v>RR785</v>
          </cell>
        </row>
        <row r="16">
          <cell r="E16" t="str">
            <v>T001307074</v>
          </cell>
          <cell r="F16">
            <v>42387</v>
          </cell>
          <cell r="G16">
            <v>42474</v>
          </cell>
        </row>
        <row r="16">
          <cell r="I16">
            <v>0</v>
          </cell>
          <cell r="J16">
            <v>44169</v>
          </cell>
          <cell r="K16">
            <v>1782</v>
          </cell>
          <cell r="L16">
            <v>59.4</v>
          </cell>
          <cell r="M16">
            <v>56.5</v>
          </cell>
        </row>
        <row r="17">
          <cell r="C17" t="str">
            <v>RR786</v>
          </cell>
          <cell r="D17" t="str">
            <v>患者1年余前开始出现胃疼不适，无明显恶性，无呕吐，无黑便。2018年1月3日玉田县医院胃镜检查示：浅表性胃炎，胃溃疡，位于胃体小弯，最大2.5×3cm。胃镜活检示：胃咬检腺体较少，核不规则，CD20+，CK-，考虑弥漫大B细胞淋巴瘤，因组织较少，建议进一步检查。当地医院输液治疗后患者胃疼症状有所缓解。2018-01-15我院行胃镜病理活检，病理提示弥漫大B细胞淋巴瘤，2018-01-23行PET-CT示：淋巴瘤累及，胃角、胃体小弯。2018.2.1开始R-CHO化疗2周期，2周期后CR，2018.4.6改行R-CHOP化疗4周期，末次2018-6-22.2018-11-1复诊，无不适主诉，治疗结束后首次复查开单。2019年5月7日复诊，预约复查，自觉一般情况可2019年7月2日复诊，CT示：贲门下方壁轻度增厚并其旁淋巴结，请结合胃镜检查。肝S7小囊肿。胆囊结石；左肾血管平滑肌脂肪瘤；十二指肠降段憩室。双肺上叶陈旧病变。LDH正常。患者自诉乏力，余无特殊2019年10月8日复诊，预约复查。患者诉间断反酸，食欲尚可2019年11月19日复诊，影像学检查提示病情稳定，LDH正常。当地医院胃镜检查示：反流性食管炎，浅表性胃炎。2020年5月9日复诊，间断反酸，一般状况尚可2020年6月9日复诊，影像学检查提示疾病稳定2021年1月19日复诊，预约复查2021-3-30复诊，全面复查维持CR2021年10月20日复诊，预约复查，间断进食不合适后出现反酸症状</v>
          </cell>
          <cell r="E17" t="str">
            <v>T001518106</v>
          </cell>
          <cell r="F17">
            <v>43115</v>
          </cell>
          <cell r="G17">
            <v>43132</v>
          </cell>
        </row>
        <row r="17">
          <cell r="I17">
            <v>0</v>
          </cell>
          <cell r="J17">
            <v>44489</v>
          </cell>
          <cell r="K17">
            <v>1374</v>
          </cell>
          <cell r="L17">
            <v>45.8</v>
          </cell>
          <cell r="M17">
            <v>45.2333333333333</v>
          </cell>
        </row>
        <row r="18">
          <cell r="C18" t="str">
            <v>RR787</v>
          </cell>
        </row>
        <row r="18">
          <cell r="E18" t="str">
            <v>T001512506</v>
          </cell>
          <cell r="F18">
            <v>43081</v>
          </cell>
          <cell r="G18">
            <v>43097</v>
          </cell>
          <cell r="H18">
            <v>43223</v>
          </cell>
          <cell r="I18">
            <v>1</v>
          </cell>
          <cell r="J18">
            <v>43223</v>
          </cell>
          <cell r="K18">
            <v>142</v>
          </cell>
          <cell r="L18">
            <v>4.73333333333333</v>
          </cell>
          <cell r="M18">
            <v>4.2</v>
          </cell>
        </row>
        <row r="19">
          <cell r="C19" t="str">
            <v>RR788</v>
          </cell>
        </row>
        <row r="19">
          <cell r="E19" t="str">
            <v>T001357956</v>
          </cell>
          <cell r="F19">
            <v>42587</v>
          </cell>
          <cell r="G19">
            <v>42588</v>
          </cell>
        </row>
        <row r="19">
          <cell r="I19">
            <v>0</v>
          </cell>
          <cell r="J19">
            <v>43767</v>
          </cell>
          <cell r="K19">
            <v>1180</v>
          </cell>
          <cell r="L19">
            <v>39.3333333333333</v>
          </cell>
          <cell r="M19">
            <v>39.3</v>
          </cell>
        </row>
        <row r="20">
          <cell r="C20" t="str">
            <v>RR789</v>
          </cell>
        </row>
        <row r="20">
          <cell r="E20" t="str">
            <v>T001405117</v>
          </cell>
          <cell r="F20">
            <v>42716</v>
          </cell>
          <cell r="G20">
            <v>42754</v>
          </cell>
        </row>
        <row r="20">
          <cell r="I20">
            <v>0</v>
          </cell>
          <cell r="J20">
            <v>44390</v>
          </cell>
          <cell r="K20">
            <v>1674</v>
          </cell>
          <cell r="L20">
            <v>55.8</v>
          </cell>
          <cell r="M20">
            <v>54.5333333333333</v>
          </cell>
        </row>
        <row r="21">
          <cell r="C21" t="str">
            <v>RR790</v>
          </cell>
        </row>
        <row r="21">
          <cell r="E21" t="str">
            <v>T001321009</v>
          </cell>
          <cell r="F21">
            <v>42452</v>
          </cell>
          <cell r="G21">
            <v>42458</v>
          </cell>
          <cell r="H21">
            <v>42536</v>
          </cell>
          <cell r="I21">
            <v>1</v>
          </cell>
          <cell r="J21">
            <v>42536</v>
          </cell>
          <cell r="K21">
            <v>84</v>
          </cell>
          <cell r="L21">
            <v>2.8</v>
          </cell>
          <cell r="M21">
            <v>2.6</v>
          </cell>
        </row>
        <row r="22">
          <cell r="C22" t="str">
            <v>RR791</v>
          </cell>
        </row>
        <row r="22">
          <cell r="E22" t="str">
            <v>0009773611</v>
          </cell>
          <cell r="F22">
            <v>42852</v>
          </cell>
          <cell r="G22">
            <v>42883</v>
          </cell>
        </row>
        <row r="22">
          <cell r="I22">
            <v>0</v>
          </cell>
          <cell r="J22">
            <v>43848</v>
          </cell>
          <cell r="K22">
            <v>996</v>
          </cell>
          <cell r="L22">
            <v>33.2</v>
          </cell>
          <cell r="M22">
            <v>32.1666666666667</v>
          </cell>
        </row>
        <row r="23">
          <cell r="C23" t="str">
            <v>RR792</v>
          </cell>
        </row>
        <row r="23">
          <cell r="E23" t="str">
            <v>T001473856</v>
          </cell>
          <cell r="F23">
            <v>42984</v>
          </cell>
          <cell r="G23">
            <v>43000</v>
          </cell>
        </row>
        <row r="23">
          <cell r="I23">
            <v>0</v>
          </cell>
          <cell r="J23">
            <v>44130</v>
          </cell>
          <cell r="K23">
            <v>1146</v>
          </cell>
          <cell r="L23">
            <v>38.2</v>
          </cell>
          <cell r="M23">
            <v>37.6666666666667</v>
          </cell>
        </row>
        <row r="24">
          <cell r="C24" t="str">
            <v>RR793</v>
          </cell>
        </row>
        <row r="24">
          <cell r="E24" t="str">
            <v>T001481011</v>
          </cell>
          <cell r="F24">
            <v>42991</v>
          </cell>
          <cell r="G24">
            <v>43019</v>
          </cell>
        </row>
        <row r="24">
          <cell r="I24">
            <v>0</v>
          </cell>
          <cell r="J24">
            <v>43920</v>
          </cell>
          <cell r="K24">
            <v>929</v>
          </cell>
          <cell r="L24">
            <v>30.9666666666667</v>
          </cell>
          <cell r="M24">
            <v>30.0333333333333</v>
          </cell>
        </row>
        <row r="25">
          <cell r="C25" t="str">
            <v>RR794</v>
          </cell>
        </row>
        <row r="25">
          <cell r="E25" t="str">
            <v>T001478295</v>
          </cell>
          <cell r="F25">
            <v>42979</v>
          </cell>
          <cell r="G25">
            <v>42989</v>
          </cell>
        </row>
        <row r="25">
          <cell r="I25">
            <v>0</v>
          </cell>
          <cell r="J25">
            <v>44144</v>
          </cell>
          <cell r="K25">
            <v>1165</v>
          </cell>
          <cell r="L25">
            <v>38.8333333333333</v>
          </cell>
          <cell r="M25">
            <v>38.5</v>
          </cell>
        </row>
        <row r="26">
          <cell r="C26" t="str">
            <v>RR795</v>
          </cell>
        </row>
        <row r="26">
          <cell r="E26" t="str">
            <v>T001335063</v>
          </cell>
          <cell r="F26">
            <v>42502</v>
          </cell>
          <cell r="G26">
            <v>42528</v>
          </cell>
          <cell r="H26">
            <v>42741</v>
          </cell>
          <cell r="I26">
            <v>1</v>
          </cell>
          <cell r="J26">
            <v>42741</v>
          </cell>
          <cell r="K26">
            <v>239</v>
          </cell>
          <cell r="L26">
            <v>7.96666666666667</v>
          </cell>
          <cell r="M26">
            <v>7.1</v>
          </cell>
        </row>
        <row r="27">
          <cell r="C27" t="str">
            <v>RR796</v>
          </cell>
        </row>
        <row r="27">
          <cell r="E27" t="str">
            <v>T001337901</v>
          </cell>
          <cell r="F27">
            <v>42537</v>
          </cell>
          <cell r="G27">
            <v>42537</v>
          </cell>
        </row>
        <row r="27">
          <cell r="I27">
            <v>0</v>
          </cell>
          <cell r="J27">
            <v>44295</v>
          </cell>
          <cell r="K27">
            <v>1758</v>
          </cell>
          <cell r="L27">
            <v>58.6</v>
          </cell>
          <cell r="M27">
            <v>58.6</v>
          </cell>
        </row>
        <row r="28">
          <cell r="C28" t="str">
            <v>RR798</v>
          </cell>
        </row>
        <row r="28">
          <cell r="E28" t="str">
            <v>T001282258</v>
          </cell>
          <cell r="F28">
            <v>42306</v>
          </cell>
          <cell r="G28">
            <v>42320</v>
          </cell>
        </row>
        <row r="28">
          <cell r="I28">
            <v>0</v>
          </cell>
          <cell r="J28">
            <v>43532</v>
          </cell>
          <cell r="K28">
            <v>1226</v>
          </cell>
          <cell r="L28">
            <v>40.8666666666667</v>
          </cell>
          <cell r="M28">
            <v>40.4</v>
          </cell>
        </row>
        <row r="29">
          <cell r="C29" t="str">
            <v>RR799</v>
          </cell>
        </row>
        <row r="29">
          <cell r="E29" t="str">
            <v>T001271632</v>
          </cell>
          <cell r="F29">
            <v>42303</v>
          </cell>
          <cell r="G29">
            <v>42307</v>
          </cell>
        </row>
        <row r="29">
          <cell r="I29">
            <v>0</v>
          </cell>
          <cell r="J29">
            <v>43685</v>
          </cell>
          <cell r="K29">
            <v>1382</v>
          </cell>
          <cell r="L29">
            <v>46.0666666666667</v>
          </cell>
          <cell r="M29">
            <v>45.9333333333333</v>
          </cell>
        </row>
        <row r="30">
          <cell r="C30" t="str">
            <v>RR801</v>
          </cell>
        </row>
        <row r="30">
          <cell r="E30" t="str">
            <v>T001488824</v>
          </cell>
          <cell r="F30">
            <v>43017</v>
          </cell>
          <cell r="G30">
            <v>43027</v>
          </cell>
        </row>
        <row r="30">
          <cell r="I30">
            <v>0</v>
          </cell>
          <cell r="J30">
            <v>44125</v>
          </cell>
          <cell r="K30">
            <v>1108</v>
          </cell>
          <cell r="L30">
            <v>36.9333333333333</v>
          </cell>
          <cell r="M30">
            <v>36.6</v>
          </cell>
        </row>
        <row r="31">
          <cell r="C31" t="str">
            <v>RR802</v>
          </cell>
        </row>
        <row r="31">
          <cell r="E31" t="str">
            <v>T000910853</v>
          </cell>
          <cell r="F31">
            <v>40855</v>
          </cell>
          <cell r="G31">
            <v>40871</v>
          </cell>
          <cell r="H31">
            <v>42032</v>
          </cell>
          <cell r="I31">
            <v>1</v>
          </cell>
          <cell r="J31">
            <v>42032</v>
          </cell>
          <cell r="K31">
            <v>1177</v>
          </cell>
          <cell r="L31">
            <v>39.2333333333333</v>
          </cell>
          <cell r="M31">
            <v>38.7</v>
          </cell>
        </row>
        <row r="32">
          <cell r="C32" t="str">
            <v>RR803</v>
          </cell>
        </row>
        <row r="32">
          <cell r="E32" t="str">
            <v>T001582856</v>
          </cell>
          <cell r="F32">
            <v>43312</v>
          </cell>
          <cell r="G32">
            <v>43347</v>
          </cell>
          <cell r="H32">
            <v>43385</v>
          </cell>
          <cell r="I32">
            <v>1</v>
          </cell>
          <cell r="J32">
            <v>43385</v>
          </cell>
          <cell r="K32">
            <v>73</v>
          </cell>
          <cell r="L32">
            <v>2.43333333333333</v>
          </cell>
          <cell r="M32">
            <v>1.26666666666667</v>
          </cell>
        </row>
        <row r="33">
          <cell r="C33" t="str">
            <v>RR804</v>
          </cell>
        </row>
        <row r="33">
          <cell r="E33" t="str">
            <v>T001523881</v>
          </cell>
          <cell r="F33">
            <v>43131</v>
          </cell>
          <cell r="G33">
            <v>43143</v>
          </cell>
          <cell r="H33">
            <v>43724</v>
          </cell>
          <cell r="I33">
            <v>1</v>
          </cell>
          <cell r="J33">
            <v>43724</v>
          </cell>
          <cell r="K33">
            <v>593</v>
          </cell>
          <cell r="L33">
            <v>19.7666666666667</v>
          </cell>
          <cell r="M33">
            <v>19.3666666666667</v>
          </cell>
        </row>
        <row r="34">
          <cell r="C34" t="str">
            <v>RR806</v>
          </cell>
        </row>
        <row r="34">
          <cell r="E34" t="str">
            <v>T001268054</v>
          </cell>
          <cell r="F34">
            <v>42276</v>
          </cell>
          <cell r="G34">
            <v>42289</v>
          </cell>
        </row>
        <row r="34">
          <cell r="I34">
            <v>0</v>
          </cell>
          <cell r="J34">
            <v>44190</v>
          </cell>
          <cell r="K34">
            <v>1914</v>
          </cell>
          <cell r="L34">
            <v>63.8</v>
          </cell>
          <cell r="M34">
            <v>63.3666666666667</v>
          </cell>
        </row>
        <row r="35">
          <cell r="C35" t="str">
            <v>RR809</v>
          </cell>
        </row>
        <row r="35">
          <cell r="E35" t="str">
            <v>T001096963</v>
          </cell>
          <cell r="F35">
            <v>43200</v>
          </cell>
          <cell r="G35">
            <v>43224</v>
          </cell>
          <cell r="H35">
            <v>43350</v>
          </cell>
          <cell r="I35">
            <v>1</v>
          </cell>
          <cell r="J35">
            <v>43350</v>
          </cell>
          <cell r="K35">
            <v>150</v>
          </cell>
          <cell r="L35">
            <v>5</v>
          </cell>
          <cell r="M35">
            <v>4.2</v>
          </cell>
        </row>
        <row r="36">
          <cell r="C36" t="str">
            <v>RR812</v>
          </cell>
          <cell r="D36" t="str">
            <v>患者2015.8.5发现左颈部花生米大小淋巴结，进行性增大，2015.9.18于301医院行左颈部淋巴结穿刺活检，病理示DLBCL。分期IV期。2015.10-2016.3.18行R-CHOP化疗8周期，2周期评效PR，6周期CR。2016.6.7行BEAM/自体造血干细胞移植，2016.7.6出仓。2016年7月因胃部不适，曾于南院对症处理2周。全面复查，腹部超声未见异常，胃镜提示胆汁反流性胃炎。胸部CT提示：右肺中叶少许斑片影，符合炎性病变。腹部CT提示：胆囊壁增厚，考虑胆囊炎。2016-12全面复查维持CR。2017-3-31复诊，全面复查CT提示左侧肾上腺较前略增宽，约12*6mm，余基本同前。2017.8全面复查维持CR。2018-1-26复诊，无特殊不适，全面复查维持CR。2018.5复查评效CR。2019-1-4复诊，准备复查。2019-2-22复诊,全面复查维持CR.2019-10评效CR。2020-1-22复诊,准备复查2020-5-20复诊,全面复查维持CR.2021-2-20复诊，无不适，准备复查2021-4-7复诊，全面复查维持CR。</v>
          </cell>
          <cell r="E36" t="str">
            <v>T001265659</v>
          </cell>
          <cell r="F36">
            <v>42265</v>
          </cell>
          <cell r="G36">
            <v>42279</v>
          </cell>
        </row>
        <row r="36">
          <cell r="I36">
            <v>0</v>
          </cell>
          <cell r="J36">
            <v>44293</v>
          </cell>
          <cell r="K36">
            <v>2028</v>
          </cell>
          <cell r="L36">
            <v>67.6</v>
          </cell>
          <cell r="M36">
            <v>67.1333333333333</v>
          </cell>
        </row>
        <row r="37">
          <cell r="C37" t="str">
            <v>RR813</v>
          </cell>
        </row>
        <row r="37">
          <cell r="E37" t="str">
            <v>T001489017</v>
          </cell>
          <cell r="F37">
            <v>43017</v>
          </cell>
          <cell r="G37">
            <v>43027</v>
          </cell>
        </row>
        <row r="37">
          <cell r="I37">
            <v>0</v>
          </cell>
          <cell r="J37">
            <v>43838</v>
          </cell>
          <cell r="K37">
            <v>821</v>
          </cell>
          <cell r="L37">
            <v>27.3666666666667</v>
          </cell>
          <cell r="M37">
            <v>27.0333333333333</v>
          </cell>
        </row>
        <row r="38">
          <cell r="C38" t="str">
            <v>RR814</v>
          </cell>
        </row>
        <row r="38">
          <cell r="E38" t="str">
            <v>T001415253</v>
          </cell>
          <cell r="F38">
            <v>42781</v>
          </cell>
          <cell r="G38">
            <v>42783</v>
          </cell>
        </row>
        <row r="38">
          <cell r="I38">
            <v>0</v>
          </cell>
          <cell r="J38">
            <v>44092</v>
          </cell>
          <cell r="K38">
            <v>1311</v>
          </cell>
          <cell r="L38">
            <v>43.7</v>
          </cell>
          <cell r="M38">
            <v>43.6333333333333</v>
          </cell>
        </row>
        <row r="39">
          <cell r="C39" t="str">
            <v>RR815</v>
          </cell>
        </row>
        <row r="39">
          <cell r="E39" t="str">
            <v>T001289785</v>
          </cell>
          <cell r="F39">
            <v>42346</v>
          </cell>
          <cell r="G39">
            <v>42369</v>
          </cell>
          <cell r="H39">
            <v>42626</v>
          </cell>
          <cell r="I39">
            <v>1</v>
          </cell>
          <cell r="J39">
            <v>42626</v>
          </cell>
          <cell r="K39">
            <v>280</v>
          </cell>
          <cell r="L39">
            <v>9.33333333333333</v>
          </cell>
          <cell r="M39">
            <v>8.56666666666667</v>
          </cell>
        </row>
        <row r="40">
          <cell r="C40" t="str">
            <v>RR816</v>
          </cell>
        </row>
        <row r="40">
          <cell r="E40" t="str">
            <v>T001429513</v>
          </cell>
          <cell r="F40">
            <v>42826</v>
          </cell>
          <cell r="G40">
            <v>42852</v>
          </cell>
          <cell r="H40">
            <v>43061</v>
          </cell>
          <cell r="I40">
            <v>1</v>
          </cell>
          <cell r="J40">
            <v>43061</v>
          </cell>
          <cell r="K40">
            <v>235</v>
          </cell>
          <cell r="L40">
            <v>7.83333333333333</v>
          </cell>
          <cell r="M40">
            <v>6.96666666666667</v>
          </cell>
        </row>
        <row r="41">
          <cell r="C41" t="str">
            <v>RR817</v>
          </cell>
        </row>
        <row r="41">
          <cell r="E41" t="str">
            <v>T001356995</v>
          </cell>
          <cell r="F41">
            <v>42569</v>
          </cell>
          <cell r="G41">
            <v>42597</v>
          </cell>
          <cell r="H41">
            <v>42803</v>
          </cell>
          <cell r="I41">
            <v>1</v>
          </cell>
          <cell r="J41">
            <v>42803</v>
          </cell>
          <cell r="K41">
            <v>234</v>
          </cell>
          <cell r="L41">
            <v>7.8</v>
          </cell>
          <cell r="M41">
            <v>6.86666666666667</v>
          </cell>
        </row>
        <row r="42">
          <cell r="C42" t="str">
            <v>RR818</v>
          </cell>
        </row>
        <row r="42">
          <cell r="E42" t="str">
            <v>T001500171</v>
          </cell>
          <cell r="F42">
            <v>43056</v>
          </cell>
          <cell r="G42">
            <v>43059</v>
          </cell>
        </row>
        <row r="42">
          <cell r="I42">
            <v>0</v>
          </cell>
          <cell r="J42">
            <v>44355</v>
          </cell>
          <cell r="K42">
            <v>1299</v>
          </cell>
          <cell r="L42">
            <v>43.3</v>
          </cell>
          <cell r="M42">
            <v>43.2</v>
          </cell>
        </row>
        <row r="43">
          <cell r="C43" t="str">
            <v>RR819</v>
          </cell>
        </row>
        <row r="43">
          <cell r="E43" t="str">
            <v>T001354115</v>
          </cell>
          <cell r="F43">
            <v>42571</v>
          </cell>
          <cell r="G43">
            <v>42571</v>
          </cell>
          <cell r="H43">
            <v>42797</v>
          </cell>
          <cell r="I43">
            <v>1</v>
          </cell>
          <cell r="J43">
            <v>42797</v>
          </cell>
          <cell r="K43">
            <v>226</v>
          </cell>
          <cell r="L43">
            <v>7.53333333333333</v>
          </cell>
          <cell r="M43">
            <v>7.53333333333333</v>
          </cell>
        </row>
        <row r="44">
          <cell r="C44" t="str">
            <v>RR820</v>
          </cell>
        </row>
        <row r="44">
          <cell r="E44" t="str">
            <v>T001509747</v>
          </cell>
          <cell r="F44">
            <v>43072</v>
          </cell>
          <cell r="G44">
            <v>43091</v>
          </cell>
          <cell r="H44">
            <v>43290</v>
          </cell>
          <cell r="I44">
            <v>1</v>
          </cell>
          <cell r="J44">
            <v>43290</v>
          </cell>
          <cell r="K44">
            <v>218</v>
          </cell>
          <cell r="L44">
            <v>7.26666666666667</v>
          </cell>
          <cell r="M44">
            <v>6.63333333333333</v>
          </cell>
        </row>
        <row r="45">
          <cell r="C45" t="str">
            <v>RR821</v>
          </cell>
        </row>
        <row r="45">
          <cell r="E45" t="str">
            <v>T001356553</v>
          </cell>
          <cell r="F45">
            <v>42543</v>
          </cell>
          <cell r="G45">
            <v>42577</v>
          </cell>
          <cell r="H45">
            <v>43137</v>
          </cell>
          <cell r="I45">
            <v>1</v>
          </cell>
          <cell r="J45">
            <v>43137</v>
          </cell>
          <cell r="K45">
            <v>594</v>
          </cell>
          <cell r="L45">
            <v>19.8</v>
          </cell>
          <cell r="M45">
            <v>18.6666666666667</v>
          </cell>
        </row>
        <row r="46">
          <cell r="C46" t="str">
            <v>RR822</v>
          </cell>
        </row>
        <row r="46">
          <cell r="E46" t="str">
            <v>T001461334</v>
          </cell>
          <cell r="F46">
            <v>42923</v>
          </cell>
          <cell r="G46">
            <v>42944</v>
          </cell>
        </row>
        <row r="46">
          <cell r="I46">
            <v>0</v>
          </cell>
          <cell r="J46">
            <v>44119</v>
          </cell>
          <cell r="K46">
            <v>1196</v>
          </cell>
          <cell r="L46">
            <v>39.8666666666667</v>
          </cell>
          <cell r="M46">
            <v>39.1666666666667</v>
          </cell>
        </row>
        <row r="47">
          <cell r="C47" t="str">
            <v>RR823</v>
          </cell>
        </row>
        <row r="47">
          <cell r="E47" t="str">
            <v>T001340386</v>
          </cell>
          <cell r="F47">
            <v>42491</v>
          </cell>
          <cell r="G47">
            <v>42517</v>
          </cell>
          <cell r="H47">
            <v>42702</v>
          </cell>
          <cell r="I47">
            <v>1</v>
          </cell>
          <cell r="J47">
            <v>42702</v>
          </cell>
          <cell r="K47">
            <v>211</v>
          </cell>
          <cell r="L47">
            <v>7.03333333333333</v>
          </cell>
          <cell r="M47">
            <v>6.16666666666667</v>
          </cell>
        </row>
        <row r="48">
          <cell r="C48" t="str">
            <v>RR824</v>
          </cell>
        </row>
        <row r="48">
          <cell r="E48" t="str">
            <v>T001378069</v>
          </cell>
          <cell r="F48">
            <v>42669</v>
          </cell>
          <cell r="G48">
            <v>42674</v>
          </cell>
        </row>
        <row r="48">
          <cell r="I48">
            <v>0</v>
          </cell>
          <cell r="J48">
            <v>44103</v>
          </cell>
          <cell r="K48">
            <v>1434</v>
          </cell>
          <cell r="L48">
            <v>47.8</v>
          </cell>
          <cell r="M48">
            <v>47.6333333333333</v>
          </cell>
        </row>
        <row r="49">
          <cell r="C49" t="str">
            <v>RR829</v>
          </cell>
        </row>
        <row r="49">
          <cell r="E49" t="str">
            <v>T001410060</v>
          </cell>
          <cell r="F49">
            <v>42752</v>
          </cell>
          <cell r="G49">
            <v>42760</v>
          </cell>
          <cell r="H49">
            <v>43291</v>
          </cell>
          <cell r="I49">
            <v>1</v>
          </cell>
          <cell r="J49">
            <v>43291</v>
          </cell>
          <cell r="K49">
            <v>539</v>
          </cell>
          <cell r="L49">
            <v>17.9666666666667</v>
          </cell>
          <cell r="M49">
            <v>17.7</v>
          </cell>
        </row>
        <row r="50">
          <cell r="C50" t="str">
            <v>RR830</v>
          </cell>
        </row>
        <row r="50">
          <cell r="E50" t="str">
            <v>T001274328</v>
          </cell>
          <cell r="F50">
            <v>42296</v>
          </cell>
          <cell r="G50">
            <v>42304</v>
          </cell>
          <cell r="H50">
            <v>42662</v>
          </cell>
          <cell r="I50">
            <v>1</v>
          </cell>
          <cell r="J50">
            <v>42662</v>
          </cell>
          <cell r="K50">
            <v>366</v>
          </cell>
          <cell r="L50">
            <v>12.2</v>
          </cell>
          <cell r="M50">
            <v>11.9333333333333</v>
          </cell>
        </row>
        <row r="51">
          <cell r="C51" t="str">
            <v>RS583</v>
          </cell>
          <cell r="D51" t="str">
            <v>患者于2016-2-1外伤后于山东滨州市人民医院行左臂X线示：左臂尺骨鹰嘴骨折，行左臂骨CT重建示：左臂尺骨鹰嘴病理性骨折，取骨组织1块。2016-2-25于我院病理会诊为：（尺骨鹰嘴）切除标本，非霍奇金淋巴瘤，B细胞来源的惰性淋巴瘤，考虑结外边缘区B细胞淋巴瘤可能；免疫组化结果显示:Bcl-2(+),Bcl-6(－),CD10(－),CD20(+),CD21(－),CD23(－),CD3(－),CD5(－),CYCLIND1(－),Ki-67(+10%),PAX-5(－)。相关基线检查未见其他病灶。经全科查房讨论，建议予R-CHOP方案化疗6-8周期，同时应用唑来磷酸抗骨转移治疗，于2016-03-17-2016-07-04予R-CHOP方案化疗6周期，具体为：美罗华 375mg/m2 0.7g d1；CTX 70mg/m2 1.4g d1；ADM 10mg/m2 70mg d1 ；VDS 3mg/m2 4mg d1，PDN 50mg d1-5。化疗过程顺利，6周期化疗后PET-CT评效CR。于2017-03月因左下肢多发皮下软组织肿物并右侧胸壁肿胀、疼痛，我院复诊，门诊于2017-03-28日行CT检查示：1.左侧尺骨鹰嘴骨折愈合表现，周围软组织未见明显异常。右下胸壁新发软组织肿块，考虑淋巴瘤。彩超示：右上腹壁肌层占位，性质待定。于2017-03-31在南郊肿瘤医院行左下肢软组织肿物切除活检，术后我院病理报告：（左下肢软组织肿物）形态结合免疫组化结果，提示为弥漫性大B细胞淋巴瘤，生发中心来源。免疫组化结果显示:Bcl-2(+),Bcl-6(－),CD10(弱+),CD20(+),CD21(－),CD23(－),CD3(－),CD5(－),CYCLIND1(－),Ki-67(+90%)。患者既往6周期R-CHOP方案化疗后7月余进展，全科讨论后，筛选符合西达苯胺联合DICE方案治疗复发B细胞淋巴瘤的II期临床研究，经患者同意并签字后，于2017-04-19日开始行西达苯胺联合DICE方案化疗，具体方案：地塞米松 10mg d1-4；异环磷酰胺 1g/m2 1.9g d1-4；顺铂 25mg/m2 40mg d1-4；依托泊苷 60mg/m2 100mg d1-4；q21d，西达苯胺20mg Biw 早晨后半小时口服，同时化疗后给予长效升白针支持治疗，同时行腰穿鞘注预防中枢侵犯。患者第1周期化疗后骨髓抑制4度，于2017-05-12、2017-06-05日第2、3周期化疗（减量25%），同时腰穿鞘注预防中枢侵犯,过程顺利。2周期后CT评效PR。3周期后患者左下肢皮下出现新发病灶伴鼻塞，复查CT示：鼻咽顶后壁增厚，累及右侧鼻腔、软腭、双筛窦及左上颌窦，左上颌窦后壁及内壁骨质破坏，可符合淋巴瘤浸润表现。下肢MR示：左小腿皮下多发异常强化灶，符合淋巴瘤浸润。评效PD。入院筛选符合入组米托蒽醌临床研究，于2017-07-10日开始给予第1周期米托蒽醌脂质体16mg/m2 30.1mg d1.治疗后患者皮下结节进一步增多，左侧面部肿胀、疼痛。2017-07-28日我院门诊复查CT示：鼻咽软组织增厚较前明显，范围增大，周围骨质破坏较前明显，考虑较前进展。患者自觉效果不佳，并出现新发病灶，经研究者判断患者病情进展，待完善相关出组检查，经申办方同意可更换其他药物治疗。2017-08-01开始第1周期GDP方案化疗，具体方案：吉西他滨1.8 d1、8，地塞米松针10mg d1-4，顺铂45mg d1-3，沙利度胺 50mg d1-21。化疗后患者血小板减至1.3，白细胞减低至1.2.中性粒小于0.5，给予减量20%，并嘱其放疗科会诊。2017-08-24开始给予第2周期GDP方案第1-4天化疗，具体方案：吉西他滨1.4 d1、8，地塞米松针10mg d1-4，顺铂40mg d1-3，沙利度胺 50mg d1-21。2017-8-28给予第6次腰穿鞘注，同步行左下肢放疗。2周期PET/CT评效见2017-09-12原多发病灶未见异常放射性浓聚。右侧胸壁及下腹壁新增多发软组织影及结节，较大的约1.7×0.9cm，伴放射性摄取稍高，最大SUV值2.7。考虑疾病进展。2017-9-15开始给予第1周期Gemox方案化疗(因末次化疗后骨髓抑制明显，给予减量20%)：吉西他滨 1000mg/m2 1.5g d1，奥沙利铂 100mg/m2 150mg d1，q14d。化疗过程顺利，皮肤病灶部分缩小，无新增结节。2017-9-29行第二周期Gemox方案化疗，具体：吉西他滨 1000mg/m2 1.5g d1，奥沙利铂 100mg/m2 150mg d1，q14d，过程顺利，皮肤病灶部分进一步缩小，无新增结节。2017-10-12行第3周期Gemox方案化疗(具体：吉西他滨 1.5g d1，奥沙利铂 150mg d1，q14d，化疗过程顺利。复查血常规出现白细胞、血小板II°减低，予以升白升血小板治疗。2017-10-24 复查PET/CT, 淋巴瘤化疗后，与2017-9-8本院PET/CT比较：1、病变部分较前进展： ①左上颌窦内软组织影较前增多，代谢较前增高，病变侵犯窦壁； ②左肾下极新见高代谢结节，考虑受累； ③T10、右髂骨新见高代谢灶，可疑受累。2、右侧胸壁及下腹壁多发结节较前缩小，代谢较前减低，部分显示不清。3、双筛窦及右上颌窦内软组织影大致同前，未见高代谢，建议复查。4、左上齿槽炎较前好转；余影像所见同前。综合评效疾病进展。患者病程中无发热，无盗汗，无胸闷、气短，无咳嗽、咳痰，饮食睡眠可，二便正常。体重无明显减轻。既往史：有乙肝病史30余年，2017-10-25乙型肝炎病毒核糖核酸定量 &lt;1.0E1(IU/ml)；查体：T:36.5℃;P:80次/分;R:20次/分;BP:141/81mmHg;H:172cm;W:77Kg;S:1.90m2;ECOG: 0级;疼痛等级: 0级 胸骨前及左下腹部及双下肢可触及皮下肿物，质硬，活动度差，大小约1-2cm。浅表淋巴结未及肿大。双肺呼吸音清，未闻及干湿啰音，心率80次/分，心律齐整，各瓣膜听诊区未闻及明显杂音及额外心音。腹软无压痛，双下肢肿。</v>
          </cell>
          <cell r="E51" t="str">
            <v>T001312770</v>
          </cell>
          <cell r="F51">
            <v>42415</v>
          </cell>
          <cell r="G51">
            <v>42446</v>
          </cell>
          <cell r="H51">
            <v>42822</v>
          </cell>
          <cell r="I51">
            <v>1</v>
          </cell>
          <cell r="J51">
            <v>42822</v>
          </cell>
          <cell r="K51">
            <v>407</v>
          </cell>
          <cell r="L51">
            <v>13.5666666666667</v>
          </cell>
          <cell r="M51">
            <v>12.5333333333333</v>
          </cell>
        </row>
        <row r="52">
          <cell r="C52" t="str">
            <v>RS584</v>
          </cell>
          <cell r="D52" t="str">
            <v>患者2019-4-16无明显诱因发现左颈部多个淋巴结肿大，自服中药，觉有轻度缩小，于六安市人民医院穿刺细胞学检查提示淋巴瘤可能。期间患者自服中药，自觉轻度减小，经确认患者服用中换药并无抗肿瘤疗效。于2019年05月15日在我院行左颈部淋巴结局部切除活检，病理诊断：（左颈淋巴结切除）切除：弥漫大B细胞淋巴瘤，生发中心来源。免疫组化结果显示:ALK(u)(-),Bcl-2(+＜20%),Bcl-6(+50～75%),CD10(+),CD138(－),CD19(+),CD20(+),CD21(FDC+),CD22(+),CD23(FDC+),CD3(T细胞+),CD30(－),CD5(T细胞+),CMYC(+＜25%),CYCLIND1(－),EBER(－),KI67(90%+),MUM-1(+),P53(－)。完善PET/CT检查：淋巴瘤，累及：①鼻咽、口咽；②两颈部、右侧腮腺区、左颈根部及左侧腋窝淋巴结。建议结合B超：①甲状腺右侧叶结节，伴或不伴高代谢。②左乳外下象限结节样稍高代谢灶。③左侧附件区混合密度结节，伴轻度代谢；右侧附件囊肿。患者，女，生日1965-7-11，53岁，ECOG:0分，绝经两年，评估为非育龄期妇女。根据患者的病史，初步考其可能符合海正HISUN-CCD20-2018L01研究的要求，征得患者同意后，2019-5-29患者详细介绍了本研究的相关信息（方案编号：HISUN-CCD20-2018L01；III期，版本号：V1.2，版本日期：2019年4月8日），患者充分阅读知情同意书（版本号：V1.3，版本日期：2019年4月8日），并结合提问，详细了解了试验的相关步骤、风险及受益，同意参加本试验，自愿签署了两份知情同意书，其中一份交给受试者保存，另一份放在患者文件夹中。分配受试者编号为HS01002。2019-5-30开始行筛选期检查，骨穿+活检未见淋巴瘤侵及骨髓。头颅MRI未见异常。中心病理复阅：淋巴结被膜轻度增厚，边缘窦可见，淋巴结结构小时，少量小淋巴细胞残存，片状异型淋巴细胞增生，细胞体积大，胞浆丰富淡染，核大略不规则，部分圆，核仁明显，分裂像可见。周围小淋巴细胞围绕形成结节状结构。原单位免疫组化：ALK-, BCL2-, BCL6弱+, CD3-, CD5-, CD10+, CD19+, CD20+, CD21 FDC+, CD22+, CD23 FDC破坏, CD30-, CD138-, MYC热点&gt;40%+, CYCLIND1-, KI67(&gt;80%+), Mum1+, P53野生型表达；原位杂交EBER-。诊断（左颈部）淋巴结滤泡性淋巴瘤，3a级。病理结果不符合研究方案要求，筛选失败。2019-6-13开始第1周期R-CHOP方案化疗，具体：美罗华 375mg/m2 600mg d1，环磷酰胺750mg/㎡ 1.2g d1，盐酸吡柔比星 50mg/㎡ 80mg d1，长春新碱1.4mg/㎡ 2mg d1，泼尼松100mg d1-5 po。第1周期治疗后出现骨髓抑制4度（中性粒细胞减低4度），无发热、咳嗽、咳痰等不适；予对症口服升白药物治疗，具体不详。除外治疗禁忌，2019-7-4行第2周期R-CHOP方案治疗，具体：美罗华 375mg/m2 600mg d1，环磷酰胺750mg/㎡ 1.2g d1，盐酸吡柔比星 50mg/㎡ 80mg d1，长春新碱1.4mg/㎡ 2mg d1，泼尼松100mg d1-5 po；q21d。过程顺利。嘱患者化疗结束后24-48小时予长效升白针预防性升白治疗。患者第2周期化疗后自述复查血常规未见明显异常，出现皮肤疱疹，故推迟第3周期化疗。2019-07-22 复查PET/CT示： 原双颈部、右侧腮腺区、左侧腋窝淋巴结较前缩小、消失，放射性摄取较前减低，接近本底水平，SUVmax2.0（原31.5），现较大者仍位于左颈部，大小约1.0×0.7cm（原大小约2.6×2.2cm）。新见右侧胸肌间、双侧腋窝、右髂血管旁及右腹股沟多发放射性浓聚淋巴结，较大者位于右腹股沟，大小约2.1×1.2cm，SUVmax9.9。印象：非霍奇金淋巴瘤疗后，与2019-5-27本院PET/CT比较，病变部分较前好转，部分较前进展：1、①鼻咽、口咽增厚较前明显好转，代谢较前减低，现与本底水平相仿。②原双颈部、右侧腮腺区、左侧腋窝淋巴结较前缩小、消失，代谢较前减低，接近本底水平。 新见右侧胸肌间、双侧腋窝、右髂血管旁及右腹股沟多发高代谢淋巴结，考虑为淋巴瘤累及。③全身骨髓代谢较前弥漫稍高，考虑为反应性增生，建议随诊。2、右下腹及右腰背部皮肤增厚伴轻度代谢，性质待定，请结合临床。3、左乳外下象限稍高代谢灶及右附件囊肿此次未见。4、新见轻度脂肪肝。余影像所见同前。结合患者疱疹病史，考虑右侧胸肌间、双侧腋窝、右髂血管旁及右腹股沟多发高代谢淋巴结可能为疱疹所致，建议其密切观察，暂不更换目前治疗方案。jia。患者病程中无发热、盗汗及消瘦，现精神、睡眠、食欲、大小便可。既往：肠道息肉，切除术后；乳腺低回声结节（2019-4-25 外院结果）建议观察。否认高血压病，否认冠心病，否认脑血管病，否认糖尿病，否认结核。否认乙型肝炎，否认丙型肝炎。否认过敏史。余无殊。入院查体：生命体征平稳，ECOG: 0级;疼痛等级: 0级，浅表淋巴结未及肿大。双肺呼吸音清，无干湿啰音，心律齐，各瓣膜听诊区未及杂音及额外心音，腹软，无压痛、反跳痛及包块，双下肢不肿。既往史：肠道息肉，切除术后；乳腺低回声结节（2019-4-25 外院结果）建议观察。</v>
          </cell>
          <cell r="E52" t="str">
            <v>T001675441</v>
          </cell>
          <cell r="F52">
            <v>43600</v>
          </cell>
          <cell r="G52">
            <v>43629</v>
          </cell>
        </row>
        <row r="52">
          <cell r="I52">
            <v>0</v>
          </cell>
          <cell r="J52">
            <v>43784</v>
          </cell>
          <cell r="K52">
            <v>184</v>
          </cell>
          <cell r="L52">
            <v>6.13333333333333</v>
          </cell>
          <cell r="M52">
            <v>5.16666666666667</v>
          </cell>
        </row>
        <row r="53">
          <cell r="C53" t="str">
            <v>RS586</v>
          </cell>
          <cell r="D53" t="str">
            <v>发现颈部淋巴结肿大1月余， 行穿刺活检病理提示侵袭性B细胞淋巴瘤，符合DLBCL，non-GCB。2019-8-8开始行R-CHOP方案化疗6周期，2、4周期评效CR，末次化疗2019-12-2.2020年1月复查评效病情稳定。2020-1-9复诊，按计划结束治疗，每3个月定期复查评效。</v>
          </cell>
          <cell r="E53" t="str">
            <v>T001703042</v>
          </cell>
          <cell r="F53">
            <v>43671</v>
          </cell>
          <cell r="G53">
            <v>43685</v>
          </cell>
        </row>
        <row r="53">
          <cell r="I53">
            <v>0</v>
          </cell>
          <cell r="J53">
            <v>44173</v>
          </cell>
          <cell r="K53">
            <v>502</v>
          </cell>
          <cell r="L53">
            <v>16.7333333333333</v>
          </cell>
          <cell r="M53">
            <v>16.2666666666667</v>
          </cell>
        </row>
        <row r="54">
          <cell r="C54" t="str">
            <v>RS587</v>
          </cell>
          <cell r="D54" t="str">
            <v>2011年诊断FL淋巴瘤1-2级，病灶主要位于左侧腋下，未进行治疗。患者自诉5月前开始出现始左颈部淋巴结肿大，约5*6厘米，肿大处疼痛。已进行左颈部淋巴结部分切除活检，病理考虑淋巴组织增生，目前进行免疫组化检查期间。影像学检查已完善。2016年5月24日复诊，咨询病情。病理明确为弥漫大B细胞淋巴瘤，生发中心来源。2016年7月11日给予6周期R-CCOP方案治疗。末次2016.10.24,4周期维持PRPET-CT提示新见渗出，患者无不适。2016.11.14于721医院胸CT提示右下肺背段多发渗出病变，肺损伤待除外。2016.11.15空总呼吸科就诊考虑炎症，建议莫西沙星对症，但肺部占位较前明显，2cm，于2016-12-13在731医院手术切除右肺下叶病理为鳞癌，胸部肿瘤内科就诊考虑早期肺癌术后不需要化疗，建议观察，2017-3-17我院PET-CT提示病情稳定,2017-7-5随诊无不适</v>
          </cell>
          <cell r="E54" t="str">
            <v>T000647228</v>
          </cell>
          <cell r="F54">
            <v>42502</v>
          </cell>
          <cell r="G54">
            <v>42562</v>
          </cell>
        </row>
        <row r="54">
          <cell r="I54">
            <v>0</v>
          </cell>
          <cell r="J54">
            <v>43812</v>
          </cell>
          <cell r="K54">
            <v>1310</v>
          </cell>
          <cell r="L54">
            <v>43.6666666666667</v>
          </cell>
          <cell r="M54">
            <v>41.6666666666667</v>
          </cell>
        </row>
        <row r="55">
          <cell r="C55" t="str">
            <v>RS588</v>
          </cell>
          <cell r="D55" t="str">
            <v>2019年4月出现颈部淋巴结肿大，2019.5.11在当地医院超声提示左颈部淋巴结2.1*1.0cm；遂行左颈部淋巴结穿刺活检，病理经复旦大学肿瘤医院会诊考虑DLBCL，无发热、盗汗及消瘦2019.5.20三门峡市中心医院PET-CT提示鼻咽部左侧咽旁间隙、左颈部锁上多发肿大淋巴结，最大28.4*23.3mm，SUVmax10.4。2019-6-17起行R-CHOP方案化疗6周期，末次化疗2019-9-30，2、4周期评效CR。2019-7-5复诊,血象示骨髓抑制II度。2019-7-26复诊，PET-CT提示双肺透过度减低，诉近来咳嗽，体温最高37.5度。血象示骨髓抑制III度。2019年8月6日复诊，患者已进行第4周期R-CHOP方案治疗,末次化疗为2019.8.21.2019-8-16复诊，患者第3周期治疗前行胸部CT提示双肺多发片絮灶较前增多，药物性肺损伤？自行就诊空总呼吸科诉未见显著异常，建议继续抗肿瘤治疗，故我科予第3周期RCHOP方案，用药后激素逐渐减量。减量过程中仍有干咳、轻度胸闷，无发热，空总住院考虑肺部感染，予左氧氟沙星抗感染治疗，症状缓解。2019-8-9复查胸部CT未见明显异常。可开始下一周期我科治疗。2019-9-10随诊无不适,已经完成4周期治疗，无咳嗽、胸闷及发热，复查PET-CT提示CR，肺部情况好转，透过度增加2019-11-20复诊,无特殊不适,在当地医院查腹盆及淋巴结B超未见特殊,血液检查基本正常,HBV-DNA阴性.评效CR.2019-12-10随诊无不适，已经完成6周期R-CHOP治疗，末次2019-9-30，期间肺部感染，肺损伤？，本次复查我院胸CT双肺透过度增高，11月在三峡医院腹部、浅表超声未见肿大淋巴结，希望我院复查2021-4-25随诊无不适,在三峡复查胸CT及颈部淋巴结超声/血常规血生化未见，补腹部、盆腔及腋下、腹股沟超声2021年4月27日复诊，盆腔超声无特殊。</v>
          </cell>
          <cell r="E55" t="str">
            <v>T001684182</v>
          </cell>
          <cell r="F55">
            <v>43622</v>
          </cell>
          <cell r="G55">
            <v>43633</v>
          </cell>
        </row>
        <row r="55">
          <cell r="I55">
            <v>0</v>
          </cell>
          <cell r="J55">
            <v>44313</v>
          </cell>
          <cell r="K55">
            <v>691</v>
          </cell>
          <cell r="L55">
            <v>23.0333333333333</v>
          </cell>
          <cell r="M55">
            <v>22.6666666666667</v>
          </cell>
        </row>
        <row r="56">
          <cell r="C56" t="str">
            <v>RS589</v>
          </cell>
          <cell r="D56" t="str">
            <v>2018-3-6患者出现发热，体温最高至39.5度，山东省立医院行影像学检查发现腹部肿物，较大4.5*2.3cm，体重较前下降3KG。我院超声引导下穿刺活检病理诊断DLBCL。经2周期R-CHOP治疗评效PD。2018-5-17起换R-DICE方案化疗2周期，末次化疗2018-6-12，评效PD。2018-7-9换GEMOX方案化疗1周期。2018-7-10复诊，约住院，择期筛选明聚生物CAR-T临床试验。</v>
          </cell>
          <cell r="E56" t="str">
            <v>T001536760</v>
          </cell>
          <cell r="F56">
            <v>43178</v>
          </cell>
          <cell r="G56">
            <v>43178</v>
          </cell>
          <cell r="H56">
            <v>43228</v>
          </cell>
          <cell r="I56">
            <v>1</v>
          </cell>
          <cell r="J56">
            <v>43228</v>
          </cell>
          <cell r="K56">
            <v>50</v>
          </cell>
          <cell r="L56">
            <v>1.66666666666667</v>
          </cell>
          <cell r="M56">
            <v>1.66666666666667</v>
          </cell>
        </row>
        <row r="57">
          <cell r="C57" t="str">
            <v>RS590</v>
          </cell>
          <cell r="D57" t="str">
            <v>2018年6月中旬出现腹痛，在山西大医院PET-CT示全身多发淋巴结肿大伴高代谢。无发热、盗汗及消瘦。我院活检病理诊断DLBCL，有腹痛症状。2018.7.13起行R-CHOP化疗1周期，CHOP方案1周期，2次化疗均出现肺损伤，GEMOX方案6周期，2、5周期评效CR，末次化疗2018-12-12。2018-12-13复诊，约住院。2019.4.22就诊：2019.4.15当地复查维持CR</v>
          </cell>
          <cell r="E57" t="str">
            <v>T001571411</v>
          </cell>
          <cell r="F57">
            <v>43291</v>
          </cell>
          <cell r="G57">
            <v>42929</v>
          </cell>
        </row>
        <row r="57">
          <cell r="I57">
            <v>0</v>
          </cell>
          <cell r="J57">
            <v>44151</v>
          </cell>
          <cell r="K57">
            <v>860</v>
          </cell>
          <cell r="L57">
            <v>28.6666666666667</v>
          </cell>
          <cell r="M57">
            <v>40.7333333333333</v>
          </cell>
        </row>
        <row r="58">
          <cell r="C58" t="str">
            <v>RS591</v>
          </cell>
          <cell r="D58" t="str">
            <v>患者2年前（2017-7-31）确诊为弥漫大B细胞淋巴瘤，化疗后定期复查，2018-7-9我院复查胸部CT发现：右肺下叶肿块较前增大，周围性肺癌？建议CT穿刺。右肺门肿大淋巴结。2018-8-28行CT引导下肺穿刺活检，病理提示：（右下肺占位）穿刺：肺组织中可见低分化癌浸润，免疫组化结果显示：ALK-Ventana（-），Napsin A（-），P40（+），ROS-1（0），TTF-1（-），CK（+），CK5/6（+），支持为低分化鳞状细胞癌。2018-9-20完善PET-CT检查：1、①右肺下叶背段病灶较前明显增大并代谢增高。②双肺门密度较高小淋巴结形态大致同前，代谢较前对称性增高，难以与老年性炎性淋巴结相鉴别。2、①右腹股沟区术后改变较前好转，右腹股沟靶环形小淋巴结形态同前，现代谢与本底水平相仿，反应性增生？②脾形态较前略小，实质代谢未见异常。3、右咬肌上部、左侧翼内肌新见弥漫性高代谢，难以与非特异性摄取相鉴别，建议进一步追查。4、升结肠及直肠下段炎性或非特异性摄取。余影像学表现同前。就诊于我院门诊，考虑患者合并内科疾病，建议根治性放疗，放疗范围包括：右肺病灶+右肺门淋巴结及纵隔7区淋巴结引流区，处方剂量：95%PTV 60Gy/20f。于2018-11-7至2018-12-4完成胸部放疗，放疗后评效PR。后间断复查胸部肿瘤稳定。2019-10-1复查胸部CT示：右肺下叶癌灶较前增大，原约15x11mm，现约20x15mm，右肺门软组织增厚较前新发，右肺下叶远端阻塞性改变较前增多。右肺门淋巴结较前相仿，考虑胸部肿瘤复发，考虑患者老年男性，基础疾病较多，全身化疗耐受性差，2019-10-21开始给予安罗替尼12mg qd d1-14 q3w靶向治疗,耐受性良好，咯血情况有缓解，现为行再疗程治疗入院。患者偶有咳嗽，无明显咳痰，精神可，饮食睡眠可，大小便正常，体重无明显变化。</v>
          </cell>
          <cell r="E58" t="str">
            <v>T001466285</v>
          </cell>
          <cell r="F58">
            <v>42947</v>
          </cell>
          <cell r="G58">
            <v>42971</v>
          </cell>
          <cell r="H58">
            <v>43362</v>
          </cell>
          <cell r="I58">
            <v>1</v>
          </cell>
          <cell r="J58">
            <v>43362</v>
          </cell>
          <cell r="K58">
            <v>415</v>
          </cell>
          <cell r="L58">
            <v>13.8333333333333</v>
          </cell>
          <cell r="M58">
            <v>13.0333333333333</v>
          </cell>
        </row>
        <row r="59">
          <cell r="C59" t="str">
            <v>RS592</v>
          </cell>
          <cell r="D59" t="str">
            <v>患者于2年前因腹痛就诊于湘雅二院，PET-CT示：1.右房、右室及左房、左室斑片状糖代谢增高的等密度，考虑恶性肿瘤；2.双侧内乳、右侧心膈角区、纵隔（大血管前、腔气间隙、主动脉弓旁、气管隆突下）、右侧腹股沟见多发糖代谢增高的增大淋巴结，考虑转移；3.双肾多发代谢增高的类圆形等密度影，考虑双肾多发转移。进一步行左肾下极肿块穿刺活检，2015-9-2病理示：符合间叶组织来源的恶性肿瘤（肉瘤），倾向平滑肌肉瘤。患者遂就诊于湖南省肿瘤医院，2015-9-24行AIM化疗1周期（多柔比星脂质体40mg d1+异环磷酰胺2g d1-4+美司钠400mg d1-4）,症状缓解，口服中药治疗。2016-05至2016-11患者口服依托泊苷胶囊，之后发现患者纵隔、右肺门、双侧内乳区、右侧腋窝、双锁骨上淋巴结较前增多增大，右心包肿块增大，于2016-11-30行AIM化疗1周期。患者于2017-01-12至2017-06-17在娄底市中心医院行吉西他滨+多西他赛、吉西他滨+长春瑞滨化疗共5个周期，由于贫血未完成第五周期化疗。患者化疗期间包块反复增大，2017-07-12患者来我院骨软门诊就诊，于2017年7月12日在迦南门诊行右锁骨上包块穿刺活检，病理诊断：（右锁骨上占位）弥漫大B细胞淋巴瘤，生发中心来源；免疫组化示：Vimentin（+）,SMA(-),CK(-),Bcl-2(-),CD3(－),CD20(+),Bcl-6(+),CD10(+),CD21(+),,CD23(+),CYCLIND1(－),KI-67(+70%),MUM-1(灶状+),C-Myc(+)。同时会诊原左肾穿刺病理：小圆细胞恶性肿瘤，不除外非霍奇金淋巴瘤。患者来我科就诊，行左锁骨上淋巴结切检，病理符合弥漫大B细胞淋巴瘤，PET-CT：（2017-8-7）右侧咽旁间隙、双颈部、双锁骨区、右腋窝、右胸肌间、前纵隔、纵隔、右肺门、心包旁、胸主动脉后方可见多发肿大伴异常浓聚淋巴结，其中：颈段SUVmax12.1，较大者位于右颈部，大小约3.6×3.2cm；胸段SUVmax12.8，较大者位于心包右侧及右肺门，大小约11.2×10.4cm，前纵隔、纵隔、右肺门及心包旁多发淋巴结融合成团，侵犯前胸壁、心包及大血管、心室及心房，心包内可见少量积液。左腋窝及左胸肌间可见多发小淋巴结，未见明显放射性高摄取，较大者大小约0.7×0.7cm。鼻咽右侧壁软组织增厚，伴放射性浓聚，SUVmax10.3。右侧胸膜增厚，可见多发结节，伴放射性浓聚，SUVmax11.3，较大者位于右肺上叶胸膜，大小约4.3×2.0cm；右侧胸腔可见大量积液，右肺膨胀不全，伴多发结节及团块影，伴放射性浓聚，SUVmax9.1。左侧胸腔内可见少量积液。前胸壁及上腹壁皮下水肿。双肾实质内可见多发稍高密度结节，伴异常放射性浓聚，SUVmax11.2，较大者位于右肾，大小约2.2×2.1cm。脾脏增大，最大累及8个肋单元，未见明显放射性浓聚。左侧上颌窦内可见软组织影，伴放射性浓聚，SUVmax5.2。左股骨可见放射性摄取增高灶，SUVmax3.1。骨髓活检提示未见肿瘤侵犯。于2017-8-9至2017-9-1给予R-CCOP方案化疗2周期，具体：美罗华375mg/m2 600mg d0，环磷酰胺750mg/m2 0.4 d1-3，长春地辛 2mg d1-2，多柔比星脂质体25mg/m2 20mgd1-2 ，泼尼松 100mg d1-5。2017-9-20复查PET/CT示：1、①多组淋巴结较前缩小，代谢较前减低；颈段较大者仍位于右颈部，大小约2.4×1.7cm，SUVmax3.1（原大小约3.6×3.2cm，SUVmax12.1）胸段较大者仍位于心包右侧，现大小约6.3×4.5cm，SUVmax8.7（原大小约11.2×10.4cm，SUVmax12.8②鼻咽右侧壁及左侧上颌窦未见高代谢；③右肺多发结节及团块影较前消失/缩小，代谢较前减低；④右侧胸膜现未见高代谢灶；⑤双肾高代谢灶大部分显示不清；⑥左股骨高代谢灶较前消失。2、左腋窝及左胸肌间多发小淋巴结较前显示不清。3、盆腔积液较前略增多；心包、双侧胸腔积液、胸腹壁皮下水肿、右肺不张较前好转。2周期PET/CT评效PR。2017-9-25至2017-10-20行第3、4周期R-CCOP化疗，具体：美罗华375mg/m2 600mg d0，环磷酰胺750mg/m2 1.2g d1，长春地辛 4mg d1，多柔比星脂质体 25mg/m2 40mg d1，泼尼松 100mg d1-5。腰穿鞘注2次。2017-10-24出现气紧、咳嗽不适，就诊我院南郊分院，予以拜复乐联合甲泼尼龙抗炎治疗后咳嗽较前有所好转。2017-11-16复查CT： 两侧锁骨上、纵隔、右肺门多发肿大淋巴结，右肺多发斑片状密度增高影，心包旁多发结节肿块，心包前及右侧旁可见多发不规则结节，部分融合成肿块，较大截面约66×37mm，双侧肾脏多发低强化灶，较大约14*11mm，脾大。4周期评效维持PR。2017-11-16行第5周期R-CCOP方案化疗，具体：美罗华375mg/m2 600mg d0，环磷酰胺750mg/m2 1.2g d1，长春地辛 4mg d1，多柔比星脂质体25mg/m2 40mg d1，泼尼松100mg d1-4之后逐渐减量，q21d，并行腰穿鞘注（共3次）。患者近4天，活动后气促，偶有咳嗽、可少量白色粘痰，无明显发热。体重下降10kg。现为求进一步治疗入院。患者精神、饮食、睡眠差，大小便未见异常。</v>
          </cell>
          <cell r="E59" t="str">
            <v>T001463650</v>
          </cell>
          <cell r="F59">
            <v>42928</v>
          </cell>
          <cell r="G59">
            <v>42956</v>
          </cell>
          <cell r="H59">
            <v>43055</v>
          </cell>
          <cell r="I59">
            <v>1</v>
          </cell>
          <cell r="J59">
            <v>43055</v>
          </cell>
          <cell r="K59">
            <v>127</v>
          </cell>
          <cell r="L59">
            <v>4.23333333333333</v>
          </cell>
          <cell r="M59">
            <v>3.3</v>
          </cell>
        </row>
        <row r="60">
          <cell r="C60" t="str">
            <v>RS593</v>
          </cell>
          <cell r="D60" t="str">
            <v>2012.5因左耳后肿物及颈部肿物就诊宣武医院，行左颈部淋巴结切除活检，术后病理经周小鸽主任会诊为介于弥漫大B细胞淋巴瘤和经典霍奇金淋巴瘤之间不能分类的B细胞淋巴瘤（未见报告），伴低热，无盗汗及消瘦，后于友谊医院血液科住院，完善检查确诊NHL IIIB期，IPI评分2分。2012.6.5行CHOP化疗6周期，末次2012.11.疗效不详，自诉淋巴结较前明显缩小。2014.2颈部淋巴结再次肿大，友谊医院2014.2.19针吸活检提示病理类型同前。考虑病情复发，2014.3.14接受ESHAP挽救化疗1周期（同时行干细胞采集），2014.5.5行自体移植（CBV/HSCT,联合美罗华），2014.5.30出仓。 自诉疗效好（具体不详）。2015.7复查发现腹部淋巴结0.7cm，较前略有波动，2016.2复查胸腹盆CT提示脾大，脾内低密度灶，2.5cm；腹腔腹膜后淋巴结增大，1.4cm；双肺结节明显增多增大，1.0*1.2cm，双腋下、纵隔内及肺门多发肿大淋巴结，较大1.6cm。2016.5患者因高热，双肺散在斑片影，考虑感染，于友谊医院行抗炎治疗后体温恢复正常。2016.5.19再次于友谊医院行超声引导下淋巴结穿刺活检，病理提示外周T细胞淋巴瘤，非特指型。我院病理提示弥漫大B细胞淋巴瘤。2016.8.2开始給予R-GEMOX方案免疫化疗8周期。末次2016.11.9。2周期后评价PR。8周期化疗后评效PD，全科查房建议口服来那度胺治疗，加用VP-16及强的松。末次治疗时间2016.12.19.2017-4-20复查胸腹盆CT及超声，病灶较前未增大。2017-7-19 右耳下肿物，5-22切除取病理，术后感染，正在处理中。术后病理我院诊断同前，DLBCL。咨询。2017-08-16复诊，患者一般情况较差，疼痛明显，门诊予奥施康定及吗啡等治疗，疼痛明显缓解。持续服药中。</v>
          </cell>
          <cell r="E60" t="str">
            <v>T001300265</v>
          </cell>
          <cell r="F60">
            <v>42563</v>
          </cell>
          <cell r="G60">
            <v>42584</v>
          </cell>
          <cell r="H60">
            <v>42704</v>
          </cell>
          <cell r="I60">
            <v>1</v>
          </cell>
          <cell r="J60">
            <v>42704</v>
          </cell>
          <cell r="K60">
            <v>141</v>
          </cell>
          <cell r="L60">
            <v>4.7</v>
          </cell>
          <cell r="M60">
            <v>4</v>
          </cell>
        </row>
        <row r="61">
          <cell r="C61" t="str">
            <v>RS594</v>
          </cell>
          <cell r="D61" t="str">
            <v>2016年5月发现左颈部包块，逐步增大,我院行左颌下淋巴结活检,病理诊断DLBCL,生发中心来源.无发热、盗汗及消瘦。2016-7-6起行R-CHOP方案化疗4周期,2周期评效CR。2016-9-14患者就诊，已行第4周期R-CCOP方案化疗，要求评效检查及预约下次住院。末次化疗为2016年9月8日。2016年9月27日复诊，5天前开始出现发热，最高37.4℃，无咳嗽憋气症状，PET-CT检查提示双肺透过度下降，怀疑肺损伤。胸部CT 提示双肺间质改变。2016-10-11行第5周期CCOP方案治疗。2016-11-1給予第6周期CCOP化疗。2016-12全面复查PET维持CR。2018-07-31患者诉入睡困难二十余年，曾口服佐匹克隆，地西泮6粒/晚，睡眠改善不明显。近10年口服舒乐安定2~4粒/晚，睡眠时间5小时。与儿子儿媳同住，接送孙女，偶有家庭矛盾，疲劳，紧张易怒，烦躁，食欲可。2019.10.9患者睡眠差，2018年我科处方药物未持续服用，近期失眠加重。2019-10复查维持CR。2020-12-1复诊，病情稳定。2021-7-29复诊，复查开单。2021-8-5复诊，全面复查维持CR，泌尿系B超提示双肾积水及输尿管扩张,就诊于307医院复查B超及CT未见异常，考虑与喝水太多有关。2021-11-16复诊，6周期化疗结束5年，定期复查开单。</v>
          </cell>
          <cell r="E61" t="str">
            <v>T001345776</v>
          </cell>
          <cell r="F61">
            <v>42541</v>
          </cell>
          <cell r="G61">
            <v>42557</v>
          </cell>
        </row>
        <row r="61">
          <cell r="I61">
            <v>0</v>
          </cell>
          <cell r="J61">
            <v>44280</v>
          </cell>
          <cell r="K61">
            <v>1739</v>
          </cell>
          <cell r="L61">
            <v>57.9666666666667</v>
          </cell>
          <cell r="M61">
            <v>57.4333333333333</v>
          </cell>
        </row>
        <row r="62">
          <cell r="C62" t="str">
            <v>RS595</v>
          </cell>
          <cell r="D62" t="str">
            <v>患者于2015年1月于外院确诊为弥漫大B细胞淋巴瘤，于河南省人民医院行R-CHOP方案6周期，单用美罗华2周期，末次化疗时间2015年6月。患者2017-5月复查，外院PET-CT示：双侧颈部及颌下多、锁骨上、纵膈及双侧肺门、左侧膈肌脚、左侧胸骨旁、双侧腋窝、盆腔及双侧腹股沟多发肿大淋巴结，代谢增高；左侧胸膜多发结节样增高后，代谢增高；右侧肱二头肌间隙结节，代谢纵膈；骶骨、胸6椎体局灶性代谢增高；右侧肱骨髓腔内密度增高，代谢增高；以上病灶较前为新发病灶，考虑淋巴瘤复发。患者诉乏力。无发热、盗汗及消瘦。后未行特殊治疗，观察病情。2017-09复查B超：双侧腋窝淋巴结肿大。2017-09-26胸CT：右肺中叶近纵膈处软组织影，纵膈及双侧腋窝下多发肿大淋巴结影。MRI：双侧腋窝、锁骨上多发肿大淋巴结。双侧锁骨近侧、胸骨柄、胸骨体、双侧巩固干近端、颈胸腰椎体及肋骨多发异常信号，考虑淋巴瘤浸润。诉左胸疼痛，盗汗明显。2017-11-02行PET-CT：颈部、颌下、纵膈、双侧腋窝、腹膜后、双侧腹股沟多发淋巴结受累。全身广泛骨浸润。左侧胸膜受累可能性大。血常规、生化、β2-MG、血沉未见特殊异常。目前已行左腹股沟淋巴结活检，病理结果示：非霍奇金淋巴瘤，弥漫性大B细胞淋巴瘤，非特指型。患者诉盗汗，全身多处疼痛明显。我科于2017-11-16行DICE方案化疗3周期。末次2017.12.29，化疗期间白细胞减少3度，粒细胞减少3度，血小板减少2度。2周期化疗后评效PR，3周期后PD。2018.1.26改用GEMOX联合Ibrutinib（4粒/日)1周期，因骨髓抑制4度(2018.2.5复查血常规WBC 3.01*10E9/L,HB 72*10E9/L,PLT 21*10E9/L)及服用10天后皮疹停用Ibrutinib。2018.2.13改用减量的GEMOX化疗1周期2018.2.27行第3周期GEMOX+Ibrutinib（3粒/日),疗后2.28开始G-CSF预防支持，3.1开始IL-11预防支持，3.5当地复查血常规及生化提示WBC 1.18*10e9/L，NEU 0.53*10E9/L,HB 76G/L,PLT 50*10E9/L,继续升血小板及升白支持3天2018.3.10血常规提示中性粒细胞绝对值 0.68*10^9/L，★血红蛋白 77.00g/L，★血小板总数 41.00*10^9/L，★白细胞总数 1.56*10^9/L2018-3-12 拟复查血象，如果低，继续升白治疗升血小板治疗。等待PETCT检查结果。</v>
          </cell>
          <cell r="E62" t="str">
            <v>T001441575</v>
          </cell>
          <cell r="F62">
            <v>43045</v>
          </cell>
          <cell r="G62">
            <v>43055</v>
          </cell>
          <cell r="H62">
            <v>43168</v>
          </cell>
          <cell r="I62">
            <v>1</v>
          </cell>
          <cell r="J62">
            <v>43168</v>
          </cell>
          <cell r="K62">
            <v>123</v>
          </cell>
          <cell r="L62">
            <v>4.1</v>
          </cell>
          <cell r="M62">
            <v>3.76666666666667</v>
          </cell>
        </row>
        <row r="63">
          <cell r="C63" t="str">
            <v>RS596</v>
          </cell>
          <cell r="D63" t="str">
            <v>2019.1发现右颈部肿物，广西医大第一医院2019.1.31就诊查体发现右颈部肿物4*3cm，颈部MRI提示右扁桃体增大，右咽后及颈部多发淋巴结增大。2019.2.20右扁桃体活检，病理提示重度慢性炎。2019.3.15行右颈部淋巴结切除活检，病理提示考虑淋巴造血系统疾病，建议IHC进一步诊断。自觉额右颈部淋巴结较前增多增大，无发热、盗汗及消瘦2019-10-18患者就诊，我院病理示：（右颈部淋巴结）活检 弥漫大B细胞淋巴瘤，具有非生发中心免疫表型，结合背景改变提示源于结内边缘区细胞淋巴瘤转化而来。2019-10-6起行R-CHOP方案化疗3周期，2周期评效PR，末次化疗2019-12-31.2020-1-2复诊，约住院。</v>
          </cell>
          <cell r="E63" t="str">
            <v>T001721864</v>
          </cell>
          <cell r="F63">
            <v>43733</v>
          </cell>
          <cell r="G63">
            <v>43744</v>
          </cell>
        </row>
        <row r="63">
          <cell r="I63">
            <v>0</v>
          </cell>
          <cell r="J63">
            <v>44301</v>
          </cell>
          <cell r="K63">
            <v>568</v>
          </cell>
          <cell r="L63">
            <v>18.9333333333333</v>
          </cell>
          <cell r="M63">
            <v>18.5666666666667</v>
          </cell>
        </row>
        <row r="64">
          <cell r="C64" t="str">
            <v>RS597</v>
          </cell>
          <cell r="D64" t="str">
            <v>患者于1年余前（2017-03初）无意中发现左颈部肿物，于当地医院行颈部淋巴结超声（2017-03-07）示：左颈部可见多个低回声包块，大者约3.6×2.7cm。腹部超声提示慢性肝病、肝硬化、脾大。于烟台毓璜顶医院普外科于2017-03-14行左颈部肿物穿刺活检，病理示：倾向B细胞淋巴瘤，瘤细胞较少，建议切除完整淋巴结明确诊断。于2017年03月31日于我院行左颈部淋巴结局部切除活检，病理诊断：（左颈淋巴结）切开的淋巴结组织一块1.4×0.7×0.4cm。免疫组化结果显示:Bcl-2(+＞70%),Bcl-6(+＞70%),CD10(－),CD138(－),CD19(+),CD20(+),CD23(FDC+),CD3(T细胞+),CD30(－),CD5(T细胞+),CMYC(+＜40%),CYCLIND1(散在+),Ki-67(80%+),MUM-1(+),P53(－),PAX-5(+),CD21(FDC网混乱)，分子检测结果：EBER(－),支持弥漫大B细胞淋巴瘤，非生发中心来源。完善PET-CT（2017-05-04）示：双腮腺区、双颈部、左颈根部、双腋窝区及胸肌间、纵隔、双内乳区、右心隔角及右前肋膈角、双膈肌脚旁、腹盆腔及腹膜后、双髂血管旁及双腹股沟区见多发肿大淋巴结，伴异常放射性浓聚，其中：颈段淋巴结SUVmax10.4，较大者位于左颈部，约7.2cm×5.5cm；胸段淋巴结SUVmax7.1，较大者位于右腋窝区，约2.6cm×1.7cm；腹盆段淋巴结SUVmax9.0，较大者位于左髂血管旁，约2.7cm×2.0cm；颈后区、肩背部、前胸壁皮下见多发软组织小结节，伴（轻度）放射性摄取，SUVmax2.2，较大者约1.2cm×0.7cm；脾脏增大，内见多发放射性浓聚灶，SUVmax9.2，范围较大者直径约4.4cm（PET图像）；盆腔小肠见数个灶性放射性浓聚，SUVmax7.2，同机CT示局部肠壁未见明显异常；盆腔积液。患者合并乙肝活跃期，HBV-DNA拷贝数较高，肝功能异常，血小板减低2度。经全科查房讨论，结合患者治疗意愿，建议先予一线CHOP减量方案化疗，若后期乙肝治疗效果好，HBV-DNA拷贝数恢复正常，后期可加用美罗华联合治疗。患者拒绝完善病理FISH检查。2017-05-08至2017-08-03行5周期CHOP减量方案化疗，具体：环磷酰胺0.4g d1-3，吡柔比星30mg d1-3，长春地辛2mg d1、1mg d2-3，泼尼松30mg d1-5（患者有乙肝肝硬化、防止消化道出血，激素减量）。1周期后出现白细胞4°减少，血小板3°减少，对症升白、促血小板生成素后血象恢复。院外一直抗乙肝（恩替卡韦2片/日）、保肝治疗。2017-06-19行PET-CT提示2周期评效为PR，复查HBV-DNA拷贝数仍较高，肝功能轻度异常，3周期化疗后出现3度白细胞减低，4度中性粒细胞减低，3度血小板减低，予以升白细胞及升血小板对症治疗后恢复正常。4周期后评效2017-08-01PET-CT为PR。HBV-DNA降至 1.86E3(IU/ml),于2017-08-24开始行第6周期R-CHOP减量方案化疗，具体：美罗华0.7g d1，环磷酰胺1.2g d1，吡柔比星90mg d1，长春地辛4mg d1，泼尼松30mg d1-5。6周期后评效2017-9-12PET-CT示左颈部及左锁骨区淋巴结较前增大、代谢增高，约1.4*1.2cm，最大SUV5.1。疾病进展。因患者乙肝肝硬化病史，耐受性差，无法耐受较强的化疗方案，拟给予R-Gemox方案挽救化疗，若化疗有效，后续行自体干细胞移植巩固治疗，排除化疗禁忌，于2017-9-20开始给予第1周期R-Gemox方案化疗：美罗华 0.7g d0，吉西他滨 1.8g d1，奥沙利铂 180mg d1，q14d。后患者返回属地完成第2周期R-GemOx方案，并序贯行左颈、锁骨区淋巴结放疗28f，至2017-11-30放疗结束。治疗后评效示肿大淋巴结较前明显缩小，建议继续完成2周期R-GemOx方案。患者遂于当地医院完成第3、4周期R-GemOx方案治疗，末次化疗2018-3-5。不良反应： 。1月余前（2018年3月中下旬）患者进食海鲜后出现腹部不适，表现为腹痛持续不能缓解，就诊当地医院诊断“肠梗阻”，经保守治疗后症状缓解，排气排便恢复。2018-4-13于齐鲁医院南山分院复查PET-CT示：符合非霍奇金淋巴瘤化疗后小肠肠壁多发浸润，空肠及回肠内见多处阶段性肠管壁增厚，最厚处约1.7cm，部分肠管内团块状软组织密度灶，SUVmax 13.0.脾脏体积增大，大于5个肋单元。左颈多个小淋巴结，代谢轻度增高，SUVmax2.1。多发椎体、扁骨及长管骨髓腔弥漫性代谢增高；右肺多发微结节；左肺上叶慢性炎性改变。考虑疾病复发，现为行进一步诊治收入我科。患者近1月余，无发热、盗汗，精神、食欲、睡眠可，二便正常，体重无明显变化。</v>
          </cell>
          <cell r="E64" t="str">
            <v>T001427042</v>
          </cell>
          <cell r="F64">
            <v>42825</v>
          </cell>
          <cell r="G64">
            <v>42825</v>
          </cell>
          <cell r="H64">
            <v>42990</v>
          </cell>
          <cell r="I64">
            <v>1</v>
          </cell>
          <cell r="J64">
            <v>42990</v>
          </cell>
          <cell r="K64">
            <v>165</v>
          </cell>
          <cell r="L64">
            <v>5.5</v>
          </cell>
          <cell r="M64">
            <v>5.5</v>
          </cell>
        </row>
        <row r="65">
          <cell r="C65" t="str">
            <v>RS598</v>
          </cell>
          <cell r="D65" t="str">
            <v>患者于2016年发现左腋下淋巴结肿大，未予重视。患者2018-1自觉颈部、腋下淋巴结进行性肿大，于2018-1-26在内蒙古医科大学附属医院行超声示双腋下多发淋巴结肿大，左侧较大者19.2*33mm，右侧较大者14*24mm，于2018-1-29在内蒙古医科大学附属医院行超声引导下左腋下淋巴结穿刺活检，我院病理会诊提示组织学不排除惰性B细胞淋巴瘤。于2018年03月08日在我院行左颈部淋巴结局部切除活检，病理诊断：淋巴结弥漫大B细胞淋巴瘤，生发中心来源；免疫组化结果显示肿瘤细胞:CD10(+),CD19(+),CD20(+++),Bcl-2(+＞75%),Bcl-6(+),CD21(FDC+),CD22(+),CMYC(+60%),MUM-1(+＜25%),P53(+25～50%),,KI-67(+75%)CD23(－),CD3(－),CD30(－),CD5(－)。FISH 提示MYC及BCL-2未见重排，BCL-6重排。总院分期检查示：双侧锁骨上区及腋窝见多发肿大淋巴结，部分融合，左侧为著，较大者约56x29mm；腹腔及腹膜后、双侧髂血管旁及双侧腹股沟区弥漫肿大淋巴结，腹膜后较大融合灶约45x35mm，腹股沟较大约35x20mm。于2018-4-10起予第1周期R-CHOP分割方案治疗，具体为：美罗华0.70g d0，环磷酰胺 0.70 d1-2，多柔比星 50mg d1 40mg d2，长春新碱 1mg d1-2，泼尼松 100mg d1-5，Q21d.化疗期间诉口周麻木，2018-04-10头颅CT：右侧脑桥局限性密度略减低，边界模糊。2018-04-16进一步行头颅MR：骨质强化欠均匀，意义待定，余头颅MRI扫描未见确切转移征象。患者化疗后白细胞下降4级，血小板下降3级，予对症治疗后好转。患者第1周期化疗后有盗汗、消瘦、发热，自觉左颈部及左腋下肿胀较前明显减轻，2018-4-30发现右眼眼睑下垂，视物模糊，复视，考虑中枢侵犯可能，全科讨论后调整为R-THOP方案治疗。于2018-5-3起予为R-THOP方案治疗，具体为：美罗华0.70g d0，替莫唑胺 0.16g d1-5，多柔比星 40mg d1-2，长春新碱 1mg d1-2，泼尼松 100mg d1-5，Q21d.辅以水化、碱化、止吐等治疗，同时予腰穿鞘注1次（阿糖胞苷0.05g+地塞米松5mg)。第2周期化疗后24-48h给予长效升白治疗，未出现骨髓抑制。第2周期化疗后1周出现平卧时右侧胸背部疼痛约2-3天，自服泰勒宁10mg QN,疼痛渐缓解。第2周期治疗后患者眼睑下垂及复视症状缓解。无头痛、头晕。2018-05-21行PET/CT复查示：左臂间、左颈部、左锁骨区、左胸肌间、双腋窝、左膈区、腹盆腔、腹膜后、双侧腹股沟多发淋巴结，伴不同程度放射性摄取增高，其中：颈段较大者位于左颈部，约1.3×�1.2cm，最大SUV8.2；胸段较大者位于左腋窝，约2.1×�1.5cm，最大SUV13.1；腹盆段较大者位于左髂血管旁，约1.5×�0.9cm，最大SUV4.2。左臂、左胸腹壁部分肌肉体积增大，伴放射性浓聚，最大SUV15.3，皮肤及皮下可见多发浓聚结节，较大者约1.6×�1.1cm，最大SUV6.3，皮下软组织可见索条伴放射性摄取增高，最大SUV1.8。左肺下叶小结节，约0.5×�0.3cm，未见放射性摄取增高；双侧胸膜多发浓聚灶，最大SUV9.2，部分病灶与邻近肋骨及胸椎分界不清。左侧少量胸腔积液；双肱骨、双侧肩胛骨、胸骨、脊柱多个椎体及附件、双侧多根肋骨、骨盆骨、双股骨可见多发浓聚灶，最大SUV8.6，未见明显骨质破坏。2周期评效:PR。2018-5-25予第3周期R-THOP方案治疗，剂量同前。同时予腰穿鞘注1次。2018-6无明显诱因出现平卧时左侧腹部、背部疼痛，撕裂样疼痛，坐位、站立位无明显疼痛。口服羟考酮缓释片10mgq12止痛治疗，效果不佳。于2018-6-19开始行第4周期R-THOP方案治疗，剂量同前，同时予腰穿鞘注1次。2周前出现间断头痛、无呕吐，食欲减低，于当地医院对症后好转。2018-7-5中午总院行PET-CT前晕厥1次，持续约1分钟，伴出汗、头痛，自行意识恢复。近2日患者剧烈头痛、间断呕吐，呕吐无为胃内容物，无咖啡色物体，进食量少，可见少量流食，现为进一步治疗收入我科。患者自发病来，饮食差，睡眠、精神可，二便如常，近1月余体重减轻10kg。</v>
          </cell>
          <cell r="E65" t="str">
            <v>T001533071</v>
          </cell>
          <cell r="F65">
            <v>43167</v>
          </cell>
          <cell r="G65">
            <v>43167</v>
          </cell>
          <cell r="H65">
            <v>43320</v>
          </cell>
          <cell r="I65">
            <v>1</v>
          </cell>
          <cell r="J65">
            <v>43320</v>
          </cell>
          <cell r="K65">
            <v>153</v>
          </cell>
          <cell r="L65">
            <v>5.1</v>
          </cell>
          <cell r="M65">
            <v>5.1</v>
          </cell>
        </row>
        <row r="66">
          <cell r="C66" t="str">
            <v>RS599</v>
          </cell>
          <cell r="D66" t="str">
            <v>2019年3月发现颈部淋巴结肿大，自觉较前增大增多，伴有乏力及盗汗，体重较前下降2.5kg2019-6-27复诊，我院行左颈部淋巴结切除活检病理诊断DLBCL。7.1就诊已约好7.2PET-CT检查，右下肢轻度水肿，自述已行血管B超未见血栓，目前自觉乏力，查血提示HGB 86g/l2019-7-8起给予R-CHOP方案化疗6周期，2周期评效PR，4周期评效CR，末次化疗2019-11-6。。2019-10-11患者未来，家属代诊，要求预约下次住院及抽血。患者我院PETCT及胸CT均提示肺部炎性病变，建议患者呼吸专科诊治再考虑下一步抗肿瘤治疗，并反复告知患者和家属化疗相关风险甚至危及生命，患者和家属理解病情，但强烈要求先化疗再回当地医院呼吸科就诊。反复交待化疗后立即呼吸科就诊，患者和家属表示理解。2019-11-7复诊，约住院，评效。2019-11-29复诊，RCHOP治疗8周期后，末次时间2019-12-30。患者八周期治疗后因疫情未全面复查。复查开单2020-9线上门诊，PET提示病情进展。2020.9.24线上复诊： 本次复查提示病情进展2020年10月13日复诊，患者今日复查超声示：右耳后腮腺内可见多发低回声淋巴结，最大3.3x1.5cm。右颈根可见低回声淋巴结，1.2x0.7cm。左颈部至锁骨上可见多发低回声及偏心靶环状淋巴结，最大2.3x1.1cm，局部皮质厚约0.7cm。双腹股沟区可见多发偏心靶环状淋巴结，左侧最大小1.8x0.6cm，右侧最大1.1x0.6cm。</v>
          </cell>
          <cell r="E66">
            <v>9773526</v>
          </cell>
          <cell r="F66">
            <v>43634</v>
          </cell>
          <cell r="G66">
            <v>43654</v>
          </cell>
          <cell r="H66">
            <v>43794</v>
          </cell>
          <cell r="I66">
            <v>1</v>
          </cell>
          <cell r="J66">
            <v>43794</v>
          </cell>
          <cell r="K66">
            <v>160</v>
          </cell>
          <cell r="L66">
            <v>5.33333333333333</v>
          </cell>
          <cell r="M66">
            <v>4.66666666666667</v>
          </cell>
        </row>
        <row r="67">
          <cell r="C67" t="str">
            <v>RS600</v>
          </cell>
          <cell r="D67" t="str">
            <v>2016.1右颈部淋巴结肿大，我院右颈部淋巴结穿刺活检示高度怀疑非霍奇金淋巴瘤，PET-CT示口咽部肿块伴高代谢，双颈部，右锁骨上淋巴结肿大伴高代谢。患者无发热，盗汗，体重减轻。我院右颈部淋巴结切取活检病理示DLBCL。2016.4.12起給予R-CHOP方案免疫化疗6周期，2、4周期评效PR，末次治疗时间2016年8月1日。2016-8-24患者家属代诊，家属自诉患者目前在当地治疗，咳嗽伴发热，最高38.6度，给予美罗培南抗感染治疗，目前体温正常4天，其余具体不详。2016-9-29家属来诊诉患者6周期后出现药物性肺损伤，在北京中日友好医院治疗好转，9月22日我院PET-CT示病情进展。2016.10.9经全科查房调整为GEMOX化疗3周期，末次化疗2016-11-10.评效SD。经过全科查房讨论，决定换用口服化疗CTX+VP-16+PDN+来那度胺，自觉淋巴结较前缩小。2016-12-22外院血常规示骨髓抑制III度，无发热。经过对症处理好转。2017-1-13复诊，诉已经口服化疗2周期，末次口服时间为2016-12-31，骨髓抑制II度。淋巴结较前略有缩小。2017-1-22 B超发现深静脉血栓，经静脉通路会诊建议抗凝治疗，告知风险，监测血常规及凝血，一周后复查超声2017-2-10复诊，自觉颈部淋巴结较前略增大，食欲尚可，无发热等不适。全面复查评效PD。2017-3-10开始给予右颈部淋巴结精确放疗，GTV 46Gy CTV 36Gy/20f。2017-3-20放疗7次，放疗局部胀痛伴有右半头痛、右眼偶有视物模糊，休息后可缓解，有口干，粘液较多，右颈及胸前皮肤做膜后出现泛红、瘙痒，偶有刺痛。食欲欠佳，进食干硬食物困难，大小便如常。血常规HGB 109g/L。2017-3-27放疗12次，患者口腔溃疡较前明显。2017-4-5放疗17次，患者口腔溃疡同前。2017-4-7放疗结束，粘膜炎 2度 皮肤反应 1度，白细胞 1度。2017-4-28复诊，诉淋巴结较前缩小。要求复查。2017-5-12复诊，无不适，PET-CT提示左颈部、颏下、左锁骨上、双腋窝、纵隔、右盆壁及右腹股沟区新见多发肿大淋巴结伴代谢活跃；右腮腺区、右颈部、右锁骨上淋巴结较前略小，代谢较前减低。患者化放疗后再次出现病情进展，考虑患者年龄较大，可能无合适临床研究，也无法耐受更强烈的化疗，而且目前病灶范围较广，不合适放疗，可以考虑口服药物治疗，定期复查血象、生化，根据疗效决定下一步治疗。泼尼松 20mg 早餐后+CTX 1片 午餐后+VP-16 50mg 晚餐后，持续口服。2017-5-26复诊，诉病情尚稳定，外院复查血象、肝肾功能正常。2017-6-9复诊，仍口服化疗中，诉淋巴结较前略有增大，外院血象提示骨髓抑制III度，无发热、出血，经过对症处理后好转。2017-7-7复诊，仍口服化疗中，淋巴结基本稳定，昨日外院血象提示PLT 46，余正常。无明显出血。2017-7-21复诊，诉右下肢水肿明显，右侧乳腺肿胀，外院血管B超未见静脉血栓。2017-7-28复诊，诉右下肢仍然水肿，咽部不适，时有憋气，外院B超提示病情进展，淋巴结较前增大。血象提示贫血，血小板低。</v>
          </cell>
          <cell r="E67" t="str">
            <v>T001316591</v>
          </cell>
          <cell r="F67">
            <v>42459</v>
          </cell>
          <cell r="G67">
            <v>42472</v>
          </cell>
          <cell r="H67">
            <v>42695</v>
          </cell>
          <cell r="I67">
            <v>1</v>
          </cell>
          <cell r="J67">
            <v>42695</v>
          </cell>
          <cell r="K67">
            <v>236</v>
          </cell>
          <cell r="L67">
            <v>7.86666666666667</v>
          </cell>
          <cell r="M67">
            <v>7.43333333333333</v>
          </cell>
        </row>
        <row r="68">
          <cell r="C68" t="str">
            <v>RS603</v>
          </cell>
          <cell r="D68" t="str">
            <v>2014年发现右侧腮腺肿物 4cm。当地医院行手术切取，当地医院病理考虑淋巴瘤。无发热、盗汗及消瘦 。精神、饮食佳。2014-6-18我院病理会诊惰性淋巴瘤，边缘区B细胞淋巴瘤，胸CT、腹部、盆腔超声未见异常，浅表超声右腮腺结节0.8cm，2014.6就诊时考虑当时肿瘤负荷不大，且为惰性淋巴瘤，无症状，建议观察随诊。近来患者诉右侧腮腺区再发结节，具体不详.2019-3-12复诊,近3月余明显增大.2019.3.13行左颌下肿物切除活检，病理提示MALT伴弥漫大B细胞转化2019-4-9起行R-CHOP方案化疗8周期，6周期评效CR，末次化疗2019-9-7。2019-11-5复诊，疗后首次评效示维持CR。2020-8-6复诊，复查开单。2020-10复诊双颌下腺内多发结节，观察，余同前，无不适</v>
          </cell>
          <cell r="E68" t="str">
            <v>T001139169</v>
          </cell>
          <cell r="F68">
            <v>43537</v>
          </cell>
          <cell r="G68">
            <v>43564</v>
          </cell>
        </row>
        <row r="68">
          <cell r="I68">
            <v>0</v>
          </cell>
          <cell r="J68">
            <v>44130</v>
          </cell>
          <cell r="K68">
            <v>593</v>
          </cell>
          <cell r="L68">
            <v>19.7666666666667</v>
          </cell>
          <cell r="M68">
            <v>18.8666666666667</v>
          </cell>
        </row>
        <row r="69">
          <cell r="C69" t="str">
            <v>RS604</v>
          </cell>
          <cell r="D69" t="str">
            <v>患者于2017-10发现双侧扁桃体肿大，无疼痛，2017-12出现双侧颈部淋巴结肿大，就诊于怀化市鹤城区第一人民医院，予抗炎治疗10天无好转，于2018-1-9在该院行扁桃体活检，病理示病理示恶性肿瘤，倾向淋巴瘤。后就诊我院，于2018年01月19日在新里程医院行左颈部淋巴结切除活检，病理送北医三院会诊：弥漫大B细胞淋巴瘤，非特指型，非生发中心起源，免疫组化：CD20+,CD22+,CD23-,CD3-,CD5-，Bcl-2-, Bcl-6-,CyclinD-,PAX5+,Ki-67 80%+,MYC-,CD10-,CD19-,CD21-,P53野生型,Mum-1+。我院病理会诊：非霍奇金淋巴瘤，弥漫大B细胞淋巴瘤，非生发中心型。原单位免疫组化结果：CD20+,CD22+,CD19-,PAX5+,KI67+80%,CD10-,Bcl-6-,Cmyc-,MUm-1+,CD3-,CD5-,CyclinD1-,CD21-,P53-。2018-1-22我院PET/CT示：1、淋巴瘤：累及双侧咽扁桃体(SUVmax23.3)及颈部淋巴结(SUVmax24.9)；2、左侧咽旁淋巴结术后，术区低密度影伴轻度高代谢，术后改变？门诊予强的松20mg/日，口服3天，自觉扁桃体及淋巴结较前缩小。骨髓检查未见肿瘤侵犯。于2018-2-2至4-12行R-CHOP方案化疗4周期，具体：美罗华375mg/m2 600mg d1，环磷酰胺750mg/㎡ 1.1g d1，长春新碱1.4mg/㎡ 2mg d1，吡柔比星50mg/㎡ 70mg d1，强的松 100mg d1-5，q21d。其中第1周期化疗时因患者双扁桃体大，化疗后有并发出血风险，化疗分割进行。2周期化疗后行PET/CT检查评效：CR。4周期化疗后结合本院颈部超声及CT、外院胸部CT及腹部超声未见明显异常。2018-5-3行第5周期R-CHOP方案化疗，具体：美罗华375mg/m2 600mg d1，环磷酰胺750mg/㎡ 1.1g d1，长春新碱1.4mg/㎡ 2mg d1，吡柔比星50mg/㎡ 70mg d1，强的松 100mg d1-5，q21d。患者出现白细胞减低I度，现为进一步诊治收入我科。患者病程中精神、食欲及睡眠均可，大小便无异常，体重近期变化不明显。既往史：既往有慢性乙型肝炎病史，目前服用恩替卡韦抗病毒治疗；30年前因子宫肌瘤行子宫切除术。查体：T:36.3℃;P:70次/分;R:20次/分;BP:109/68mmHg;H:158cm;W:52.0Kg;S:1.51m2;ECOG: 0级;疼痛等级: 0级，一般情况可，浅表淋巴结未及肿大。扁桃体未见肿大。心肺腹查体未见明显阳性体征。</v>
          </cell>
          <cell r="E69" t="str">
            <v>T001521009</v>
          </cell>
          <cell r="F69">
            <v>43122</v>
          </cell>
          <cell r="G69">
            <v>43133</v>
          </cell>
        </row>
        <row r="69">
          <cell r="I69">
            <v>0</v>
          </cell>
          <cell r="J69">
            <v>43497</v>
          </cell>
          <cell r="K69">
            <v>375</v>
          </cell>
          <cell r="L69">
            <v>12.5</v>
          </cell>
          <cell r="M69">
            <v>12.1333333333333</v>
          </cell>
        </row>
        <row r="70">
          <cell r="C70" t="str">
            <v>RS605</v>
          </cell>
          <cell r="D70" t="str">
            <v>2016年8月发现右颈后淋巴结肿大,逐渐增大,不痛.无发热、盗汗及消瘦. 分期检查：双侧颈部及锁骨上区淋巴结肿大。鼻咽壁肿物，两颈部及锁骨上区多发肿大淋巴结，考虑恶性，建议鼻咽镜助诊。2016.9.8行右颈部淋巴结切除活检，病理：弥漫大B细胞淋巴瘤。2016-9-29开始行R-CHOP方案化疗6周期，2周期评效CRu，4周期评效CR，末次化疗2016-12-22。2017-3复诊，无不适主诉，准备复查。2017-3-13 完成6周期化疗，复查维持CR，白细胞稍低。诉耳部疼痛不适。2017-11-6 期间未复查,无不适主诉,拟复查.饮食可.2017-11-13 复查维持CR，血糖稍高。</v>
          </cell>
          <cell r="E70" t="str">
            <v>T001371663</v>
          </cell>
          <cell r="F70">
            <v>42621</v>
          </cell>
          <cell r="G70">
            <v>42642</v>
          </cell>
        </row>
        <row r="70">
          <cell r="I70">
            <v>0</v>
          </cell>
          <cell r="J70">
            <v>43907</v>
          </cell>
          <cell r="K70">
            <v>1286</v>
          </cell>
          <cell r="L70">
            <v>42.8666666666667</v>
          </cell>
          <cell r="M70">
            <v>42.1666666666667</v>
          </cell>
        </row>
        <row r="71">
          <cell r="C71" t="str">
            <v>RS606</v>
          </cell>
          <cell r="D71" t="str">
            <v>患者于2017年10月初无明显诱因发现右颈部肿物，无发热、盗汗，未予以重视，于2018-01因咳嗽、咳痰伴喘息就诊于当地医院呼吸科，给予行颈部超声提示肿大淋巴结，于2018年01月29日在山西省中医院行右颌下淋巴结及乳腺肿物穿刺活检，病理诊断：均倾向于非霍奇金淋巴瘤，弥漫大B细胞淋巴瘤。右颌下淋巴结活检病理送我院病理会诊：2018-02-11 非霍奇金淋巴瘤，弥漫大B细胞淋巴瘤，原单位免疫组化：LCA(+),CD20(+),CD3(-),CD21(-),Bcl-2(+),Bcl-6(-),CD10(-),Mum-1(+),Ki-67(+50%),E-Cad(-),P120(-),ER(-),PR(-),CK7(-)。进一步于我院南郊医院行右颈部淋巴结切除活检术，术后北医三院病理：非霍奇金淋巴瘤，弥漫大B细胞淋巴瘤，非特指型，非生发中心来源，肿瘤细胞高表达C-MYC和BCL-2，支持双重打击淋巴瘤。建议进一步FISH检测。完善PET/CT分期检查：2018-02-07左颞肌内前缘、双腮腺区、双颈部、双锁骨区、双腋窝、纵隔、腹盆腔、腹膜后及双腹股沟区见多发淋巴结，放射性摄取增高，其中： 颈段较大者位于右侧颞肌外缘，SUVmax3.3，大小约1.6×0.7cm； 胸段较大者位于右腋窝，SUVmax3.0，大小约1.6×0.7cm； 腹盆段较大者位于左腹股沟区，SUVmax3.8，大小约2.2×1.4cm。脾大，约占8个肋单元，放射性摄取增高，SUVmax4.4。左侧咽扁桃体肿大伴放射性浓聚，SUVmax6.5。鼻咽增厚，放射性摄取增高，SUVmax5.0。双乳内见多发可疑结节影，与腺体分界欠清，放射性摄取轻度增高，SUVmax2.0。腹盆腔腹膜及肠系膜轻度增厚，以盆腔为著，放射性摄取略增高，SUVmax2.8。视野内皮下见多发结节、索条影，放射性摄取增高，SUVmax2.0。左7-8肋骨质走形连续性中断，放射性摄取增高，SUVmax3.3；右肱骨、右8肋局部放射性摄取增高,SUVmax4.1；淋巴瘤累及：①全身多组淋巴结，②脾大，代谢增高（高于肝脏）；③左侧咽扁桃体、鼻咽；④双乳；⑤腹膜；⑥视野内皮下多发结节、索条影，伴高代谢。左7-8肋骨质走形连续性中断，伴高代谢，考虑骨折，病理性？请结合临床；右肱骨、右8肋局部伴高代谢，淋巴瘤受累待除外。侧筛窦及上颌窦炎。脊柱退变。为进一步治疗收住院。患者神志清，精神可，饮食差，睡眠差，咳嗽、咳痰、喘息，腹胀，不能平卧，小便正常，大便干结伴出血。无发热、盗汗，体重减轻5kg。</v>
          </cell>
          <cell r="E71">
            <v>9839713</v>
          </cell>
          <cell r="F71">
            <v>43129</v>
          </cell>
          <cell r="G71">
            <v>43129</v>
          </cell>
        </row>
        <row r="71">
          <cell r="I71">
            <v>0</v>
          </cell>
          <cell r="J71">
            <v>44025</v>
          </cell>
          <cell r="K71">
            <v>896</v>
          </cell>
          <cell r="L71">
            <v>29.8666666666667</v>
          </cell>
          <cell r="M71">
            <v>29.8666666666667</v>
          </cell>
        </row>
        <row r="72">
          <cell r="C72" t="str">
            <v>RS608</v>
          </cell>
          <cell r="D72" t="str">
            <v>患者2018-06无诱因出现左侧颈部包块，直径约3cm，质地不详，无红肿、压痛或破溃，无发热、盗汗、消瘦，无咽痛、吞咽困难等不适，未予重视。2018-7-25患者无诱因出现腹痛，以脐周持续性隐痛为主，向腰部放射，NRS 4分，与进食、体位及排气排便无关。就诊于宣武医院，腹平片未见肠淤气，2018-07-30行B超检查：左侧锁骨上窝及左侧外颈区域多发肿大淋巴结，最大3.7×�2.2cm。进一步就诊于我院，2018-08-07行左颈部淋巴结切除活检，病理：非霍奇金淋巴瘤，滤泡性淋巴瘤，3A级，滤泡为主型,伴大B细胞转化；免疫组化：Bcl-2(+＞75%)，Bcl-6(+)，CD10(+)，CD19(弱+)，CD20(+++)，CD21(FDC+)，CD22(+)，CD23(FDC+)，CD3(-)，CD5(-)，CYCLIND1(-)，Ki-67(+50-75%)，LEF1(-)，PAX-5(+)，SOX-11(-)，CMYC(+20%)，MUM-1(-)。2018-08-24完善PET/CT：淋巴瘤累及①全身多组淋巴结（左颌下、左颈部、左锁骨区、左腋窝、纵隔及左肺门、双侧膈区、腹腔、腹膜后、双侧髂血管旁多发肿大淋巴结/软组织灶，部分融合，与邻近组织分界不清，伴放射性浓聚，其中：颈段淋巴结，SUVmax 16.1，较大者位于左锁骨区，呈融合状，约4.2×�3.1cm；胸段淋巴结，SUVmax 30.3，较大者位于右膈区，约4.9×�2.2cm；腹盆段淋巴结，SUVmax 30.3，较大者位于腹膜后，呈融合状，与邻近大血管及双肾血管分界不清，约6.4×�6.3cm），②累及左侧胸膜，左侧大量胸腔积液，左肺膨胀不全；③腹盆腔腹膜增厚，伴代谢轻度增高，倾向受累。双肺下叶散在微小结节，未见高代谢；双侧肾上腺可疑结节，未见高代谢。2018-08-30腹部核磁：扫及胸主动脉与腹主动脉周围、肠系膜血管旁见多发大小不等的淋巴结，较大病变约47x33mm。腹膜增厚，腹腔内见少量积液。右肾见长T1长T2信号结节灶，较大约为4mm，结节边缘光滑，增强后未见强化征象。左侧肾上腺饱满，双侧胸膜增厚及胸膜多发结节，左侧胸腔积液。扫及胸主动脉与腹主动脉周围、肠系膜血管旁多发淋巴结，考虑恶性，符合淋巴瘤改变。双侧胸膜增厚及左侧胸腔积液。2018-09-04骨髓活检：未见肿瘤细胞浸润。全科讨论建议行R-CHOP方案6-8周期，根据情况决定是否行自体造血干细胞移植。于2018-08-30开始进行8周期行R-CHOP方案化疗，具体为：美罗华 375mg/m2 700mg d0/d1，环磷酰胺 750mg/m2 1.47g d1，吡柔比星 50mg/m2 98mg d1，长春地辛 3mg/m2 5.9mg d1，强的松 100mg d1-5，q21d。2周期化疗后疗效评价为PR，4周期及6周期治疗后评效维持PR。期间完善4次腰穿及鞘注预防中枢侵犯治疗。8周期化疗后复查PET-CT考虑整体疗效评价为PD。患者吡柔比星总量784mg。2019-03-08行第1周期二线DICE方案化疗，具体剂量：地塞米松10mg，d1-4，异环磷酰 /m2，1.6g，d1-4，顺铂25mg/m2，d1-4，依托泊苷60mg/m2，0.1g，d1-4。治疗期间辅以止吐、保肝、护胃等治疗。治疗过程顺利。第一次化疗结束出现IV度白细胞减少,粒缺合并发热。故第二周期2019-4-3化疗剂量下调20%，具体剂量：地塞米松10mg，d1-4，异环磷酰胺1g/m2，1.2g，d1-4，顺铂25mg/m2，30mg,d1-4，依托泊苷60mg/m2，0.08g，d1-4。2019-04-18本院PET/CT：1、原腹膜后部分及左侧髂血管旁高代谢淋巴结较前缩小，代谢较前减低；腹腔、腹膜后部分淋巴结大小及低代谢同前；原颈胸段多组淋巴结大小及代谢同前。2、轴心骨骨髓弥漫代谢较前增高。3、甲状腺左叶代谢轻度增高灶消失。新见胆囊小结石。4、余影像所见同前。2周期评效PR。2019-4-24给予第3周期DICE方案化疗，药物剂量同前。追上次入院时骨穿活检+流式未见淋巴瘤累及。患者3周期化疗后出现中性粒细胞减少4度合并发热，对症治疗后好转。于2019-5-24起始给予第4周期DICE方案化疗，剂量同前。原计划完成第4周期DICE方案化疗1月后采干，但患者2019-6-27复查PET-CT提示：1、病变较前进展；①左颈部、腹膜后淋巴结较前增大，代谢较前减低；左侧髂外血管旁淋巴结较前缩小，代谢较前减低；余颈胸段多组淋巴结大小及代谢同前。②左侧胸膜新见受累。2、骨髓弥漫代谢较前减低，现未见高代谢。3、建议复查：①甲状腺左叶新见代谢轻度增高灶。②右腰部皮下新见代谢轻度增高灶，倾向炎性病变。考虑患者病情进展，建议更换治疗方案。2019-7-16为行外周血单个核细胞采集入院,2019-7-17完成分血。于2019-07-21开始给予FC方案化疗，具体：氟达拉滨25mg/m2，48mg d1-3，环磷酰胺250mg/m2 480mg d1-3，并辅以还原型谷胱甘肽保肝、奥美拉唑肠护胃、托烷司琼止吐及对症治疗。患者于2019-07-26予CAR-T细胞回输。2019-8-23复查PET/CT评效PR。2019-12-4发现颈部淋巴结增大，病理：(左颈部淋巴结）弥漫大B细胞淋巴瘤，生发中心来源；免疫组化结果显示肿瘤细胞：CD20(+),CD3(-),bcl2(+),CD21(-),CD68(-),Ki-67(70%+),pax5(+),CD10(+),Mum1(-),Bcl6(+),HGAL(+),Cmyc(-),p53(野生型)。2020-3患者出现腰背痛，我院颈胸腹部CT:1、纵隔淋巴结较前增大，约32x25mm；2、腹腔、腹膜后肿大淋巴较前增多、增大，部分融合成团，较大范围约71x34mm，累及腹主动脉、下腔静脉及右侧腰大肌；3、左颈鞘旁及颈后间隙多发淋巴结增大。考虑患者病情PD。2020-4-10开始口服ATG-010 60mg/次 2次/周。2020-4-24出现活动后右下肢麻木，就诊于北京宣武医院，腰椎增强MRI示“腹膜后淋巴结增多增大，腰1-3椎体及其前方、椎管内软组织信号，符合淋巴瘤改变”。考虑肿瘤累及骨髓，病情进展出组。于2020-4-29开始给予局部放疗95%PTV，腹膜后受累淋巴结及L2椎体，40Gy/20次，末次放疗时间：2020-06-05。放疗期间右下肢麻木程度明显减轻，但膝关节以下感觉未恢复，可站立，但行走困难；同时在世纪坛医院检查超声提示右下肢动脉血栓形成，血小板恢复后（放疗期间血小板降至3级减少）开始利伐沙班等抗凝治疗。2020-5患者左颈部淋巴结较前增大，2020-6-9胸部CT:纵隔及左锁骨上淋巴结较前增大。我院超声检查提示：右侧腹膜后实性占位，双侧髂血管旁多发肿大淋巴结，脾稍大，左颈部至锁骨上多发肿大淋巴结。盆腔超声检查示：左右两侧盆壁肌层可见不均质低回声实性占位，右侧呈融合状，范围9.2x6.1x6.7cm，边缘可见少量血流信号；左侧4.0x3.1x2.7cm，与髂血管紧邻。考虑病情进展，于2020-6-9开始口服环磷酰胺1片 tid+泼尼松30mg qd+来那度胺25mg qod，共3周期。原有颈部包块减小，但近期出现吞咽困难，可进半流质饮食。2020-07-30复查颈腹盆B超：左颈部至锁骨上可见多发低回声肿大淋巴结，最大位于左颈部，约3.0x1.4cm。右侧腹股沟区可见多发低回声淋巴结，最大3.7x1.2cm；双侧髂血管旁可见多发低回声肿大淋巴结，左侧最大约2.8x2.0cm；右侧最大约15.9x6.4cm；右侧腹膜后可见低回声占位，范围约7.4x4.8cm。考虑病情再次进展。 经全科讨论后，建议行GEMOX方案化疗，排除化疗禁忌症，于2020-8-3行第1周期GEMOX方案化疗，既往骨髓功能较差，减量20%，具体剂量：吉西他滨 1g/m2 1.5g d1，奥沙利铂 100mg/m2 150mg d1，q14d,同时给予化疗保护、碱化利尿、补液支持、止吐对症等处理。2020-08-14白细胞 2.82(×�10^9/L)血红蛋白测定111(G/L)血小板计数 14(×�10^9/L)中性粒细胞绝对值 1.87(×�10^9/L)，给予升白升血小板治疗，期间无发热，近期因颈部包块压迫，出现吞咽困难，可进半流质饮食，乏力明显。现为继续对症支持治疗入院。患者自起病以来，腹痛经口服氨酚曲马多止痛药后较前减轻，NRS 1分，无发热、盗汗等不适，食欲、精神、睡眠可，二便正常，体重无明显变化。</v>
          </cell>
          <cell r="E72" t="str">
            <v>T001582681</v>
          </cell>
          <cell r="F72">
            <v>43319</v>
          </cell>
          <cell r="G72">
            <v>43342</v>
          </cell>
          <cell r="H72">
            <v>43532</v>
          </cell>
          <cell r="I72">
            <v>1</v>
          </cell>
          <cell r="J72">
            <v>43532</v>
          </cell>
          <cell r="K72">
            <v>213</v>
          </cell>
          <cell r="L72">
            <v>7.1</v>
          </cell>
          <cell r="M72">
            <v>6.33333333333333</v>
          </cell>
        </row>
        <row r="73">
          <cell r="C73" t="str">
            <v>RS609</v>
          </cell>
          <cell r="D73" t="str">
            <v>患者于2018.12.20行左腋窝淋巴结穿刺活检，病理：弥漫大B细胞淋巴瘤。PET-CT分期考虑为II期。患者于2019-1-29起行R-CCOP方案化疗6周期，2、4周期评效CR，末次化疗2019-5-14。2019年7月1日复诊，6周期后PET-CT检查提示维持CR，但右肺下叶基底段条片影较前增大，代谢较前增高，炎性改变？ESR正常，LDH 400IU/L。患者无明显咳嗽咳痰症状，体温正常2019-7-17患者就诊。胸CT平扫示：右肺下叶少许慢性炎症 双肺多发微小结节，考虑陈旧性病灶，请结合临床。患者无畏寒、发热，无咳嗽、咳痰等不适。2019年8月27日复诊，自觉左颈部淋巴结增大，复查超声示左颌下小淋巴结1.5*0.8cm。2019-10-17复诊，治疗结束5月余，乏力伴耳鸣2月余，浅表淋巴结B超示左颌下淋巴结较前增大，1.9*1.4cm，不除外PD。2019-10-25复诊，外院胸腹盆ct未见明显异常。2019.11.11就诊：2019.10.30行左颈部淋巴结切除活检，病理提示非霍奇金淋巴瘤，DLBCL，非GCB来源，cd20+,Ki-67 80%+，EBER-。鼻咽部活检待结果回报2019-11-19开始换用GEMOX+来拿度胺治疗5周期，末次2020.1.21。2周期后PR，5周期后,自觉左颈部淋巴结较前增大，复查PET-CT提示左颈部及左锁骨区多发淋巴结较前增大，部分仍与左侧胸锁乳突肌分界不清，放射性摄取较前增高，现较大者约2.0×1.8cm，SUVmax6.8（原较大者约1.5×0.9cm，SUVmax4.8）。考虑疗效欠佳，2020.2.19我科门诊建议：患者为复发难治DLBCL，已经行2线化疗，效果欠佳，且患者年龄大，无法耐受强烈化疗，无法参加新药临床试验，治疗难度大，根据目前文献，可以考虑尝试口服伊布替尼+来那度胺+/-利妥昔单抗治疗。向患者交代病情及下一步治疗计划后，表示同意尝试伊布替尼 420mg QD+来拿度胺 25mg QOD治疗。2020.3.16就诊： 2020.2.19开始服用伊布替尼+来那度胺至今，自觉颈部淋巴结消失，无腹泻及皮疹，无出血点，3.9外院复查血常规及肝肾功能无异常2020.4.13就诊：目前服用IBR+来那度胺，近3周左颌下淋巴结较前增大明显2020年5月12日复诊，患者目前在口服伊布替尼+来那度胺，同时自服中药。患者自觉左颈部淋巴结仍在持续增大。2020年5月11日解放军总医院第六医学中心超声检查示：双侧颈部多发异常肿大淋巴结，左侧最大2.3×0.9cm，右侧2.4×0.8cm。外院查血象及生化无特殊提示。2020年5月26日复诊，自诉近期颈部淋巴结较前增大明显，进食略有不适，轻微头痛，无头晕2020年6月9日复诊，患者通知口服伊布替尼及来那度胺2周，颈部淋巴结增大迅速，鼻塞明显，进食存在梗咽感，体温正常。2020-07-02开始放疗：95%PTV，鼻咽、双颈部淋巴引流区，50Gy/25次。2020-7-29放疗20次，诉进食哽噎、疼痛、口干。2020-8-5放疗结束，皮肤反应 2度，黏膜反应 2度，食管炎 2度，骨髓抑制 0度2020-8-5完成放疗计划。放疗后，自觉左侧耳前区结节逐渐增大。查体：左侧耳前（颧弓下方）结节，直径2cm，边界清晰，表面光滑。2020-8-27解放军第6医学中心超声：“左侧腮腺实性结节，大小1.3*1.1cm，形态推责、边界尚清，可见偏心髓质结构，考虑肿大淋巴结，建议密切随诊”。2020-10-16起行R-EPOCH方案化疗3周期，2周期评效CR，末次化疗为2020-11-26。2020-12-3复诊，约住院。2020年12月29日复诊，患者已完成4周期R-EPOCH方案治疗，末次治疗时间2020年12月17日，化疗后给予长效升白针预防升白治疗。今日患者外院复查血象提示白细胞减少3度，粒细胞减少2度，轻度贫血，体温正常。2021年1月19日复诊，患者1月15日PET-CT检查示：鼻咽右后壁软组织增厚较前减轻，仍未见明显高代谢。原受累淋巴结较前稍缩小或同前，部分显示欠清，仍未见明显高代谢。原右肱骨局灶性代谢此次未见。原右肩部肌肉代谢增高灶此次未见，左上臂肌肉新见高代谢灶，不除外受累。2、脾脏较前稍缩小，代谢稍减低，现未见高代谢。骨髓弥漫代谢较前减低。3、贲门区新见炎性摄取。新见轻度脂肪肝。余所见大致同前。LDH正常，ESR 25mmm/h。2021年2月2日复诊，患者诉近期上呼吸道感染，咳嗽，有痰不易咳出，体温正常。患者在外院监测血象提示基本正常。2021-2-24复诊，患者口服来那度胺治疗。自觉颈部淋巴结较前增大，外院B超提示左侧腮腺实性结节，肱二头肌上段实性结节，不除外复发可能。血常规、生化无特殊。2021年3月2日复诊，患者诉口服依托泊苷及醋酸泼尼松后左侧腮腺区淋巴结及颏下淋巴结持续增大，体温正常2021-3-10复诊，诉耳前淋巴结较前增大2021-3-31复诊，已经行RB治疗1周期，近来淋巴结较前明显增大。2021年8月14日复诊，患者2021年4月开始口服西达苯胺及维奈妥克治疗，随后及在道培医院进行CD29+CART级CD22+CART细胞治疗，后续口服西达苯胺治疗，因骨髓抑制停止一周。近10天前患者左上肢肿物缓慢增大，体温正常。患者今日复查血象提示白细胞减少1度，血红蛋白及血小板正常。</v>
          </cell>
          <cell r="E73" t="str">
            <v>T001600650</v>
          </cell>
          <cell r="F73">
            <v>43479</v>
          </cell>
          <cell r="G73">
            <v>43494</v>
          </cell>
          <cell r="H73">
            <v>43766</v>
          </cell>
          <cell r="I73">
            <v>1</v>
          </cell>
          <cell r="J73">
            <v>43766</v>
          </cell>
          <cell r="K73">
            <v>287</v>
          </cell>
          <cell r="L73">
            <v>9.56666666666667</v>
          </cell>
          <cell r="M73">
            <v>9.06666666666667</v>
          </cell>
        </row>
        <row r="74">
          <cell r="C74" t="str">
            <v>RS610</v>
          </cell>
          <cell r="D74" t="str">
            <v>患者于2019年1月初无意中发现左侧颌下肿物，约3*3cm大小，无明显疼痛，无表面皮肤发红，因临近春节，患者未予进一步诊治。左颌下肿物进行性肿大，且出现乏力、面色苍白，于2019年2月初就诊于北京肿瘤医院。2019年02月19日在北京肿瘤医院行左颌下肿物切除活检，病理诊断：形态考虑淋巴瘤，建议加做免疫组化辅诊，并建议到总院淋巴瘤科就诊，但患者自觉左下腹部包块，于2019-02-28自行就诊于总院骨与软组织科。腹部CT回报：腹膜后、双侧腹股沟多发肿大淋巴结，淋巴瘤？追查。肝大，脾大；复查。右肾囊肿。皮下多发结节，性质待定，请结合临床。并发现左颈部淋巴结肿大，建议切除活检，于2019-03-05在总院骨与软组织科行左颈部淋巴结切除术。总院病理2019-03-07（左颈部淋巴结）：淋巴组织增生性病变，建议加做免疫组化辅助诊断。2019-03-19补充：非霍奇金淋巴瘤，弥漫性大B细胞淋巴瘤，非生发中心来源；免疫组化结果显示:ALK(u)(-),Bcl-2(+＞75%),Bcl-6(-),CD10(-),CD138(-),CD19(弱-中等强度+＞75%),CD20(+++),CD21(弱+),CD22(++),CD23(+),CD3(-),CD30(-),CD5(-),CMYC(+40%),CYCLIND1(-),KI67(+80%),MUM-1(+),P53(部分弱+)，原位杂交结果显示：EBER(-)。2019-04-04 PET/CT 结果回报：双上臂、双侧耳前、双侧腮腺区、双侧颈部、双侧颌下区、颏下区、双侧锁骨区、胸肌间、双侧腋窝、纵隔、腹盆腔内、腹膜后、双侧髂血管旁及双侧腹股沟至双侧大腿根部见多发放射性摄取不同程度增高淋巴结，其中：颈段最大SUV为7.1，较大者位于左侧颌下区，大小约2.6×�2.3cm；胸段最大SUV为8.2，较大者位于左上纵隔，呈融合状，大小约5.0×�3.3cm；腹盆段最大SUV为8.6，较大者位于右侧腹股沟区，大小约3.0×�2.3cm；鼻咽及口咽部软组织增厚，伴放射性摄取增高，最大SUV为6.3。双侧梨状窝见结节影，伴放射性摄取轻度增高，最大SUV为3.9。声带结合部放射性摄取轻度增高，最大SUV为4.7。两肺显影清晰，肺纹理正常，右肺上叶尖段胸膜下结节，伴放射性摄取增高，局部与胸膜粘连，内见支气管影，周围见渗出影，大小约1.9*1.6cm，最大SUV为4.3；脾大，伴弥漫放射性摄取增高，最大SUV为5.3。右侧肾上腺放射性摄取轻度增高，最大SUV为3.0；左侧肾上腺显影大致正常。颈胸腹腰部皮下及左侧大腿上段后方皮下见多发结节，伴放射性摄取不同程度增高，较大者大小约1.7*1.3cm，最大SUV为5.3；广泛皮下水肿，盆腔见大量积液。双侧阴囊见少量积液。意见：符合淋巴瘤，考虑累及①全身多组淋巴结。②鼻咽及口咽。③皮下多发结节。右上肺尖段结节可疑受累。心包、双侧胸腔、盆腔及双侧阴囊积液。广泛皮下水肿。声带结合部及右侧肾上腺代谢轻度增高，建议随访复查。双肺内多发微小结节，未见代谢增高，随访。2019-04-09入总院淋巴科，入院后出现噬血细胞综合征，经全科查房讨论，建议行R-DEOP方案化疗，2019-04-10开始第1周期化疗，先后使用 美罗华 375mg/m2 100mg d1、500mg d2+多柔吡星脂质体 20mg d2+长春地辛 1mg d3、长春新碱 0.5mg d4-5+甲强龙 160mg d2-3、200mg d4-5、120mg d6、80mg d7-8、40mg d9+依托泊苷 50mg d6、35mg d7，同时予止吐、抑酸、保肝、输血、输血小板、输血浆、输纤维蛋白原、输白蛋白、更昔洛韦抗病毒、拜服乐防治感染等治疗，原有肿大淋巴结明显回缩，肿大肝脾回缩。化疗结束，患者一般状态较前好转，转我院继续对症、支持治疗。2019-04-30在总院开始第2周期化疗，先后使用 美罗华 375mg/m2 600mg d0+多柔吡星脂质体 20mg d1-2+依托泊苷 50mg d1，35mg d2+甲强龙 80mg d1-5+环磷酰胺 600mg d5-6+长春新碱 1mg d5、0.5mg d6，过程顺利，激素逐渐减量，化疗后出现II度粒细胞下降，给予升白药物治疗后白细胞恢复至正常。2周期化疗后复查PET-CT（2019-5-19）示： 双上臂、双侧耳前、双侧腮腺区、双侧颈部、双侧颌下区、颏下区、双侧锁骨区、胸肌间、双侧腋窝、纵隔、腹盆腔内、腹膜后、双侧髂血管旁及双侧腹股沟至双侧大腿根部见多发受累淋巴结较前缩小、减少并摄取减低，现较大较浓聚者位于纵隔，约3.9×�2.8cm（原大小约5.0×�3.3cm），现诸淋巴结最大SUV 1.6-6.6（原7.1-8.6）。鼻咽及口咽部软组织增厚较前减轻，摄取较前明显减低，现最大SUV为3.8（原6.3）。 双肺间多发团片、片絮及不规则密度增高影，伴弥漫性轻度摄取增高，最大SUV 3.0。2周期疗效评价为PR。患者2019-05-15出现发热38.1℃，无咳嗽咳痰，无胸闷憋气，PCT 0.07ng/ml。PET-CT（2019-5-19）示：双肺新见多发团片、片絮及不规则密度增高影，代谢增高，倾向肺损伤/炎性病变。患者2019-5-22入总院，入院后测体温38.5℃，查血气分析：酸碱度 7.504，二氧化碳分压 35.4(mmHg)，氧分压 51.2(mmHg)，胸部CT示：双肺多发弥漫性磨玻璃渗出影。入院后给予甲强龙 120mg Q12H，联合复方磺胺甲噁唑片 2片 每日四次；盐酸莫西沙星氯化钠注射液 0.4g 每日一次；注射用亚胺培南西司他丁钠 1g Q8H；氟康唑氯化钠注射液 0.20g QD；注射用盐酸万古霉素 1g Q12H 抗感染；联合强化保肝、抑酸等治疗。05-24体温36.2℃，复查血气分析：酸碱度 7.433，二氧化碳分压 33.1(mmHg)，氧分压 59.1(mmHg)。因无法化疗，2019-05-24转入721航天中心医院继续给予莫西沙星、万古霉素及甲强龙等治疗。患者体温正常，无明显咳嗽、憋气等症状。2019-06-12在该院复查胸部CT回报：肿大淋巴结较2019-05-30增大，双肺损伤较前右好转，心包少量积液。2019-06-14开始第3周期化疗，先后使用多柔吡星脂质体 20mg d1-2+依托泊苷 100mg d1+甲强龙 50mg q12h d1-2、40mg q12h d3、40mg qd d4-5，环磷酰胺 600mg d4、500mg d5，长春新碱 1mg d4、0.5mg d5。患者出院后就诊于我院，复查胸部CT较前好转，复查血气正常，激素按计划减量，甲强龙 12mg qd（6.19-6.21），甲泼尼龙片4mg qd（6.22-6.26），06-26外院呼吸科会诊建议：复查G试验，磺胺减为2片bid，泼尼松20mg qd。甲泼尼龙片调整为16mg qd(6.27至今），磺胺减为2片bid至今。06-26复查G试验89.6pg/ml。期间查血白细胞下降IV度，血小板下降III度、低蛋白血症，予保护性隔离、升白升血小板、抑酸护胃、抗炎、补蛋白等对症治疗，06-28输注悬浮红细胞2U,过程顺利。2019-07-05开始第4周期化疗，具体：多柔吡星脂质体 20mg d1-2，依托泊苷 85mg d1，甲强龙 40mg q12h d1-5，环磷酰胺 400mg d3-4，长春新碱 0.5mg d3-4。4周期PET-CT评效PD，更换化疗方案为DICE方案，患者体弱、骨髓功能较差，化疗减量25%，2019-07-26开始第1周期DICE方案化疗，具体：地塞米松10mg，d1-4，异环磷酰胺1g/m2 1.1g,d1-4，顺铂25mg/m2 30mg,d1-4，依托泊苷60mg/m2 70mg,d1-4，q21d。化疗后到我院住院，08-05 白细胞 0.97(×�10^9/L)↓血红蛋白测定 71(G/L)↓血小板计数 51(×�10^9/L)↓中性粒细胞绝对值 0.46(×�10^9/L)↓给予升白升血小板治疗，当日出现发热，体温最高38.5度，无明显伴随症状，给予泰能抗炎治疗，08-08白细胞 12.53(×�10^9/L)↑中性粒细胞绝对值 11.10(×�10^9/L)↑。08-08复查胸部CT较前无明显变化，患者仍间断发热，血培养提示莫拉菌群，给予万古霉素抗炎治疗；因中度贫血，血色素最低 64(G/L)，于08-11给予输注红细胞2u；每日仍有发热，多在中午，最高体温38.7度，无明显伴随症状，复查降钙素原正常。8月2日开始出现双上眼睑淋巴结、颈部淋巴结逐渐增大。08-16再次就诊于总院，入院后反复高热，最高体温39.4℃，复查胸部CT，并与2019-08-08胸部CT比较，提示肺部病灶较前变化不大，发热考虑肿瘤热可能。血象提示三系逐渐下降，不能除外骨髓侵犯或嗜血细胞综合征，患者不同意骨穿。经全科讨论，患者体弱，既往治疗失败，后续治疗困难，患者无意愿行吉西他滨为主的方案治疗，无合适的临床试验，给予口服化疗，具体为：复方环磷酰胺片 1片 tid，依托泊苷胶囊 50mg qd，泼尼松 30mg qd治疗。今为进一步诊治收入我院。 患者自发病以来，精神一般，食欲较差，无发热、盗汗，消瘦明显，体重下降10Kg。</v>
          </cell>
          <cell r="E74" t="str">
            <v>T001643559</v>
          </cell>
          <cell r="F74">
            <v>43531</v>
          </cell>
          <cell r="G74">
            <v>43565</v>
          </cell>
          <cell r="H74">
            <v>43665</v>
          </cell>
          <cell r="I74">
            <v>1</v>
          </cell>
          <cell r="J74">
            <v>43665</v>
          </cell>
          <cell r="K74">
            <v>134</v>
          </cell>
          <cell r="L74">
            <v>4.46666666666667</v>
          </cell>
          <cell r="M74">
            <v>3.33333333333333</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25"/>
  <sheetViews>
    <sheetView workbookViewId="0">
      <selection activeCell="Q2" sqref="Q2:S18"/>
    </sheetView>
  </sheetViews>
  <sheetFormatPr defaultColWidth="9" defaultRowHeight="15.75"/>
  <cols>
    <col min="1" max="1" width="4.375" style="18" customWidth="1"/>
    <col min="2" max="2" width="9" style="18"/>
    <col min="3" max="4" width="9" style="19" hidden="1" customWidth="1"/>
    <col min="5" max="6" width="9" style="18" hidden="1" customWidth="1"/>
    <col min="7" max="10" width="9" style="19" hidden="1" customWidth="1"/>
    <col min="11" max="11" width="21.25" style="18" hidden="1" customWidth="1"/>
    <col min="12" max="16" width="9" style="19" customWidth="1"/>
    <col min="17" max="19" width="9" style="19"/>
    <col min="20" max="20" width="9" style="20"/>
    <col min="21" max="21" width="9" style="19"/>
    <col min="22" max="22" width="9" style="20"/>
    <col min="23" max="16384" width="9" style="19"/>
  </cols>
  <sheetData>
    <row r="1" s="17" customFormat="1" ht="25.5" spans="1:23">
      <c r="A1" s="21" t="s">
        <v>0</v>
      </c>
      <c r="B1" s="21" t="s">
        <v>1</v>
      </c>
      <c r="C1" s="21" t="s">
        <v>2</v>
      </c>
      <c r="D1" s="21" t="s">
        <v>3</v>
      </c>
      <c r="E1" s="21" t="s">
        <v>4</v>
      </c>
      <c r="F1" s="21" t="s">
        <v>5</v>
      </c>
      <c r="G1" s="21" t="s">
        <v>6</v>
      </c>
      <c r="H1" s="21" t="s">
        <v>7</v>
      </c>
      <c r="I1" s="21" t="s">
        <v>8</v>
      </c>
      <c r="J1" s="21" t="s">
        <v>9</v>
      </c>
      <c r="K1" s="21" t="s">
        <v>10</v>
      </c>
      <c r="L1" s="21" t="s">
        <v>11</v>
      </c>
      <c r="M1" s="21" t="s">
        <v>12</v>
      </c>
      <c r="N1" s="23" t="s">
        <v>13</v>
      </c>
      <c r="O1" s="23" t="s">
        <v>14</v>
      </c>
      <c r="P1" s="23" t="s">
        <v>15</v>
      </c>
      <c r="Q1" s="23" t="s">
        <v>16</v>
      </c>
      <c r="R1" s="23" t="s">
        <v>17</v>
      </c>
      <c r="S1" s="23" t="s">
        <v>18</v>
      </c>
      <c r="T1" s="23" t="s">
        <v>19</v>
      </c>
      <c r="U1" s="25" t="s">
        <v>20</v>
      </c>
      <c r="V1" s="26" t="s">
        <v>21</v>
      </c>
      <c r="W1" s="27" t="s">
        <v>22</v>
      </c>
    </row>
    <row r="2" spans="1:23">
      <c r="A2" s="22">
        <v>3</v>
      </c>
      <c r="B2" s="22" t="s">
        <v>23</v>
      </c>
      <c r="C2" s="18">
        <v>67</v>
      </c>
      <c r="D2" s="18" t="s">
        <v>24</v>
      </c>
      <c r="E2" s="18" t="s">
        <v>25</v>
      </c>
      <c r="F2" s="18" t="s">
        <v>26</v>
      </c>
      <c r="G2" s="18" t="s">
        <v>27</v>
      </c>
      <c r="H2" s="18">
        <v>589</v>
      </c>
      <c r="I2" s="18">
        <v>1</v>
      </c>
      <c r="J2" s="18">
        <v>3</v>
      </c>
      <c r="K2" s="18" t="s">
        <v>28</v>
      </c>
      <c r="L2" s="19" t="s">
        <v>29</v>
      </c>
      <c r="N2" s="19" t="s">
        <v>30</v>
      </c>
      <c r="O2" s="19" t="s">
        <v>30</v>
      </c>
      <c r="Q2" s="28"/>
      <c r="R2" s="28"/>
      <c r="S2" s="28"/>
      <c r="T2" s="20">
        <f>VLOOKUP(B2,'[1]all-12-5'!$C:$M,11,FALSE)</f>
        <v>5.03333333333333</v>
      </c>
      <c r="U2" s="19">
        <v>1</v>
      </c>
      <c r="V2" s="20">
        <v>14.9666666666667</v>
      </c>
      <c r="W2" s="19">
        <v>1</v>
      </c>
    </row>
    <row r="3" spans="1:23">
      <c r="A3" s="22">
        <v>4</v>
      </c>
      <c r="B3" s="22" t="s">
        <v>31</v>
      </c>
      <c r="C3" s="18">
        <v>63</v>
      </c>
      <c r="D3" s="18" t="s">
        <v>32</v>
      </c>
      <c r="E3" s="18" t="s">
        <v>25</v>
      </c>
      <c r="F3" s="18" t="s">
        <v>26</v>
      </c>
      <c r="G3" s="18" t="s">
        <v>27</v>
      </c>
      <c r="H3" s="18">
        <v>844</v>
      </c>
      <c r="I3" s="18">
        <v>1</v>
      </c>
      <c r="J3" s="18">
        <v>4</v>
      </c>
      <c r="K3" s="18" t="s">
        <v>33</v>
      </c>
      <c r="L3" s="19" t="s">
        <v>34</v>
      </c>
      <c r="M3" s="19" t="s">
        <v>30</v>
      </c>
      <c r="N3" s="19" t="s">
        <v>30</v>
      </c>
      <c r="O3" s="19" t="s">
        <v>30</v>
      </c>
      <c r="P3" s="19" t="s">
        <v>30</v>
      </c>
      <c r="Q3" s="28" t="s">
        <v>30</v>
      </c>
      <c r="R3" s="28"/>
      <c r="S3" s="28"/>
      <c r="T3" s="20">
        <f>VLOOKUP(B3,'[1]all-12-5'!$C:$M,11,FALSE)</f>
        <v>41.1666666666667</v>
      </c>
      <c r="U3" s="19">
        <v>0</v>
      </c>
      <c r="V3" s="20">
        <v>41.8666666666667</v>
      </c>
      <c r="W3" s="19">
        <v>0</v>
      </c>
    </row>
    <row r="4" spans="1:23">
      <c r="A4" s="22">
        <v>5</v>
      </c>
      <c r="B4" s="22" t="s">
        <v>35</v>
      </c>
      <c r="C4" s="18">
        <v>50</v>
      </c>
      <c r="D4" s="18" t="s">
        <v>32</v>
      </c>
      <c r="E4" s="18" t="s">
        <v>25</v>
      </c>
      <c r="F4" s="18" t="s">
        <v>26</v>
      </c>
      <c r="G4" s="18" t="s">
        <v>27</v>
      </c>
      <c r="H4" s="18">
        <v>1520</v>
      </c>
      <c r="I4" s="18">
        <v>1</v>
      </c>
      <c r="J4" s="18">
        <v>3</v>
      </c>
      <c r="K4" s="18" t="s">
        <v>36</v>
      </c>
      <c r="L4" s="19" t="s">
        <v>34</v>
      </c>
      <c r="N4" s="19" t="s">
        <v>30</v>
      </c>
      <c r="O4" s="19" t="s">
        <v>30</v>
      </c>
      <c r="P4" s="19" t="s">
        <v>30</v>
      </c>
      <c r="Q4" s="28" t="s">
        <v>30</v>
      </c>
      <c r="R4" s="28"/>
      <c r="S4" s="28"/>
      <c r="T4" s="20">
        <f>VLOOKUP(B4,'[1]all-12-5'!$C:$M,11,FALSE)</f>
        <v>38.7666666666667</v>
      </c>
      <c r="U4" s="19">
        <v>0</v>
      </c>
      <c r="V4" s="20">
        <v>38.8333333333333</v>
      </c>
      <c r="W4" s="19">
        <v>0</v>
      </c>
    </row>
    <row r="5" spans="1:23">
      <c r="A5" s="22">
        <v>10</v>
      </c>
      <c r="B5" s="22" t="s">
        <v>37</v>
      </c>
      <c r="C5" s="18">
        <v>55</v>
      </c>
      <c r="D5" s="18" t="s">
        <v>24</v>
      </c>
      <c r="E5" s="18" t="s">
        <v>25</v>
      </c>
      <c r="F5" s="18" t="s">
        <v>26</v>
      </c>
      <c r="G5" s="18" t="s">
        <v>27</v>
      </c>
      <c r="H5" s="18">
        <v>170</v>
      </c>
      <c r="I5" s="18">
        <v>1</v>
      </c>
      <c r="J5" s="18">
        <v>2</v>
      </c>
      <c r="K5" s="18" t="s">
        <v>36</v>
      </c>
      <c r="L5" s="19" t="s">
        <v>29</v>
      </c>
      <c r="N5" s="19" t="s">
        <v>30</v>
      </c>
      <c r="O5" s="19" t="s">
        <v>30</v>
      </c>
      <c r="P5" s="19" t="s">
        <v>30</v>
      </c>
      <c r="Q5" s="28"/>
      <c r="R5" s="28"/>
      <c r="S5" s="28"/>
      <c r="T5" s="20">
        <f>VLOOKUP(B5,'[1]all-12-5'!$C:$M,11,FALSE)</f>
        <v>4.26666666666667</v>
      </c>
      <c r="U5" s="19">
        <v>1</v>
      </c>
      <c r="V5" s="20">
        <v>30.7</v>
      </c>
      <c r="W5" s="19">
        <v>0</v>
      </c>
    </row>
    <row r="6" spans="1:23">
      <c r="A6" s="22">
        <v>18</v>
      </c>
      <c r="B6" s="22" t="s">
        <v>38</v>
      </c>
      <c r="C6" s="18">
        <v>55</v>
      </c>
      <c r="D6" s="18" t="s">
        <v>32</v>
      </c>
      <c r="E6" s="18" t="s">
        <v>25</v>
      </c>
      <c r="F6" s="18" t="s">
        <v>39</v>
      </c>
      <c r="G6" s="18" t="s">
        <v>40</v>
      </c>
      <c r="H6" s="18">
        <v>484</v>
      </c>
      <c r="I6" s="18">
        <v>0</v>
      </c>
      <c r="J6" s="18">
        <v>2</v>
      </c>
      <c r="K6" s="18" t="s">
        <v>36</v>
      </c>
      <c r="L6" s="19" t="s">
        <v>34</v>
      </c>
      <c r="N6" s="19" t="s">
        <v>30</v>
      </c>
      <c r="O6" s="19" t="s">
        <v>30</v>
      </c>
      <c r="P6" s="19" t="s">
        <v>30</v>
      </c>
      <c r="Q6" s="28"/>
      <c r="R6" s="28"/>
      <c r="S6" s="28"/>
      <c r="T6" s="20">
        <f>VLOOKUP(B6,'[1]all-12-5'!$C:$M,11,FALSE)</f>
        <v>39.3</v>
      </c>
      <c r="U6" s="19">
        <v>0</v>
      </c>
      <c r="V6" s="20">
        <v>39.3333333333333</v>
      </c>
      <c r="W6" s="19">
        <v>0</v>
      </c>
    </row>
    <row r="7" spans="1:23">
      <c r="A7" s="22">
        <v>20</v>
      </c>
      <c r="B7" s="22" t="s">
        <v>41</v>
      </c>
      <c r="C7" s="18">
        <v>58</v>
      </c>
      <c r="D7" s="18" t="s">
        <v>24</v>
      </c>
      <c r="E7" s="18" t="s">
        <v>25</v>
      </c>
      <c r="F7" s="18" t="s">
        <v>26</v>
      </c>
      <c r="G7" s="18" t="s">
        <v>27</v>
      </c>
      <c r="H7" s="18">
        <v>380</v>
      </c>
      <c r="I7" s="18">
        <v>1</v>
      </c>
      <c r="J7" s="18">
        <v>3</v>
      </c>
      <c r="K7" s="18" t="s">
        <v>33</v>
      </c>
      <c r="L7" s="19" t="s">
        <v>29</v>
      </c>
      <c r="M7" s="19" t="s">
        <v>30</v>
      </c>
      <c r="N7" s="19" t="s">
        <v>30</v>
      </c>
      <c r="P7" s="19" t="s">
        <v>30</v>
      </c>
      <c r="Q7" s="28"/>
      <c r="R7" s="28"/>
      <c r="S7" s="28"/>
      <c r="T7" s="20">
        <f>VLOOKUP(B7,'[1]all-12-5'!$C:$M,11,FALSE)</f>
        <v>2.6</v>
      </c>
      <c r="U7" s="19">
        <v>1</v>
      </c>
      <c r="V7" s="20">
        <v>12.4</v>
      </c>
      <c r="W7" s="19">
        <v>1</v>
      </c>
    </row>
    <row r="8" spans="1:23">
      <c r="A8" s="22">
        <v>22</v>
      </c>
      <c r="B8" s="22" t="s">
        <v>42</v>
      </c>
      <c r="C8" s="18">
        <v>55</v>
      </c>
      <c r="D8" s="18" t="s">
        <v>24</v>
      </c>
      <c r="E8" s="18" t="s">
        <v>25</v>
      </c>
      <c r="F8" s="18" t="s">
        <v>43</v>
      </c>
      <c r="G8" s="18" t="s">
        <v>40</v>
      </c>
      <c r="H8" s="18">
        <v>673</v>
      </c>
      <c r="I8" s="18">
        <v>0</v>
      </c>
      <c r="J8" s="18">
        <v>1</v>
      </c>
      <c r="K8" s="18" t="s">
        <v>36</v>
      </c>
      <c r="L8" s="19" t="s">
        <v>34</v>
      </c>
      <c r="N8" s="19" t="s">
        <v>30</v>
      </c>
      <c r="O8" s="19" t="s">
        <v>30</v>
      </c>
      <c r="Q8" s="28" t="s">
        <v>30</v>
      </c>
      <c r="R8" s="28"/>
      <c r="S8" s="28"/>
      <c r="T8" s="20">
        <f>VLOOKUP(B8,'[1]all-12-5'!$C:$M,11,FALSE)</f>
        <v>37.6666666666667</v>
      </c>
      <c r="U8" s="19">
        <v>0</v>
      </c>
      <c r="V8" s="20">
        <v>38.2</v>
      </c>
      <c r="W8" s="19">
        <v>0</v>
      </c>
    </row>
    <row r="9" spans="1:23">
      <c r="A9" s="22">
        <v>25</v>
      </c>
      <c r="B9" s="22" t="s">
        <v>44</v>
      </c>
      <c r="C9" s="18">
        <v>65</v>
      </c>
      <c r="D9" s="18" t="s">
        <v>32</v>
      </c>
      <c r="E9" s="18" t="s">
        <v>25</v>
      </c>
      <c r="F9" s="18" t="s">
        <v>39</v>
      </c>
      <c r="G9" s="18" t="s">
        <v>40</v>
      </c>
      <c r="H9" s="18">
        <v>311</v>
      </c>
      <c r="I9" s="18">
        <v>1</v>
      </c>
      <c r="J9" s="18">
        <v>2</v>
      </c>
      <c r="K9" s="18" t="s">
        <v>36</v>
      </c>
      <c r="L9" s="19" t="s">
        <v>34</v>
      </c>
      <c r="N9" s="19" t="s">
        <v>30</v>
      </c>
      <c r="O9" s="19" t="s">
        <v>30</v>
      </c>
      <c r="P9" s="19" t="s">
        <v>30</v>
      </c>
      <c r="Q9" s="28"/>
      <c r="R9" s="28"/>
      <c r="S9" s="28"/>
      <c r="T9" s="20">
        <f>VLOOKUP(B9,'[1]all-12-5'!$C:$M,11,FALSE)</f>
        <v>7.1</v>
      </c>
      <c r="U9" s="19">
        <v>1</v>
      </c>
      <c r="V9" s="20">
        <v>25.9666666666667</v>
      </c>
      <c r="W9" s="19">
        <v>1</v>
      </c>
    </row>
    <row r="10" spans="1:23">
      <c r="A10" s="22">
        <v>34</v>
      </c>
      <c r="B10" s="22" t="s">
        <v>45</v>
      </c>
      <c r="C10" s="18">
        <v>65</v>
      </c>
      <c r="D10" s="18" t="s">
        <v>32</v>
      </c>
      <c r="E10" s="18" t="s">
        <v>25</v>
      </c>
      <c r="F10" s="18" t="s">
        <v>26</v>
      </c>
      <c r="G10" s="18" t="s">
        <v>40</v>
      </c>
      <c r="H10" s="18">
        <v>706</v>
      </c>
      <c r="I10" s="18">
        <v>0</v>
      </c>
      <c r="J10" s="18">
        <v>4</v>
      </c>
      <c r="K10" s="18" t="s">
        <v>36</v>
      </c>
      <c r="L10" s="19" t="s">
        <v>29</v>
      </c>
      <c r="N10" s="19" t="s">
        <v>30</v>
      </c>
      <c r="O10" s="19" t="s">
        <v>30</v>
      </c>
      <c r="P10" s="19" t="s">
        <v>30</v>
      </c>
      <c r="Q10" s="28"/>
      <c r="R10" s="28"/>
      <c r="S10" s="28"/>
      <c r="T10" s="20">
        <f>VLOOKUP(B10,'[1]all-12-5'!$C:$M,11,FALSE)</f>
        <v>4.2</v>
      </c>
      <c r="U10" s="19">
        <v>1</v>
      </c>
      <c r="V10" s="20">
        <v>15.9</v>
      </c>
      <c r="W10" s="19">
        <v>1</v>
      </c>
    </row>
    <row r="11" spans="1:23">
      <c r="A11" s="22">
        <v>37</v>
      </c>
      <c r="B11" s="22" t="s">
        <v>46</v>
      </c>
      <c r="C11" s="18">
        <v>39</v>
      </c>
      <c r="D11" s="18" t="s">
        <v>32</v>
      </c>
      <c r="E11" s="18" t="s">
        <v>25</v>
      </c>
      <c r="F11" s="18" t="s">
        <v>43</v>
      </c>
      <c r="G11" s="18" t="s">
        <v>27</v>
      </c>
      <c r="H11" s="18">
        <v>217</v>
      </c>
      <c r="I11" s="18">
        <v>0</v>
      </c>
      <c r="J11" s="18">
        <v>0</v>
      </c>
      <c r="K11" s="18" t="s">
        <v>33</v>
      </c>
      <c r="L11" s="19" t="s">
        <v>34</v>
      </c>
      <c r="N11" s="19" t="s">
        <v>30</v>
      </c>
      <c r="O11" s="19" t="s">
        <v>30</v>
      </c>
      <c r="Q11" s="28" t="s">
        <v>30</v>
      </c>
      <c r="R11" s="28" t="s">
        <v>30</v>
      </c>
      <c r="S11" s="28"/>
      <c r="T11" s="20">
        <f>VLOOKUP(B11,'[1]all-12-5'!$C:$M,11,FALSE)</f>
        <v>43.6333333333333</v>
      </c>
      <c r="U11" s="19">
        <v>0</v>
      </c>
      <c r="V11" s="20">
        <v>43.7</v>
      </c>
      <c r="W11" s="19">
        <v>0</v>
      </c>
    </row>
    <row r="12" spans="1:23">
      <c r="A12" s="22">
        <v>38</v>
      </c>
      <c r="B12" s="22" t="s">
        <v>47</v>
      </c>
      <c r="C12" s="18">
        <v>64</v>
      </c>
      <c r="D12" s="18" t="s">
        <v>32</v>
      </c>
      <c r="E12" s="18" t="s">
        <v>25</v>
      </c>
      <c r="F12" s="18" t="s">
        <v>43</v>
      </c>
      <c r="G12" s="18" t="s">
        <v>40</v>
      </c>
      <c r="H12" s="18">
        <v>225</v>
      </c>
      <c r="I12" s="18">
        <v>0</v>
      </c>
      <c r="J12" s="18">
        <v>1</v>
      </c>
      <c r="K12" s="18" t="s">
        <v>33</v>
      </c>
      <c r="L12" s="19" t="s">
        <v>29</v>
      </c>
      <c r="N12" s="19" t="s">
        <v>30</v>
      </c>
      <c r="O12" s="19" t="s">
        <v>30</v>
      </c>
      <c r="P12" s="19" t="s">
        <v>30</v>
      </c>
      <c r="Q12" s="28"/>
      <c r="R12" s="28"/>
      <c r="S12" s="28"/>
      <c r="T12" s="20">
        <f>VLOOKUP(B12,'[1]all-12-5'!$C:$M,11,FALSE)</f>
        <v>8.56666666666667</v>
      </c>
      <c r="U12" s="19">
        <v>1</v>
      </c>
      <c r="V12" s="20">
        <v>22.2666666666667</v>
      </c>
      <c r="W12" s="19">
        <v>1</v>
      </c>
    </row>
    <row r="13" spans="1:23">
      <c r="A13" s="22">
        <v>40</v>
      </c>
      <c r="B13" s="22" t="s">
        <v>48</v>
      </c>
      <c r="C13" s="18">
        <v>38</v>
      </c>
      <c r="D13" s="18" t="s">
        <v>32</v>
      </c>
      <c r="E13" s="18" t="s">
        <v>25</v>
      </c>
      <c r="F13" s="18" t="s">
        <v>39</v>
      </c>
      <c r="G13" s="18" t="s">
        <v>40</v>
      </c>
      <c r="H13" s="18">
        <v>263</v>
      </c>
      <c r="I13" s="18">
        <v>0</v>
      </c>
      <c r="J13" s="18">
        <v>1</v>
      </c>
      <c r="K13" s="18" t="s">
        <v>33</v>
      </c>
      <c r="L13" s="19" t="s">
        <v>34</v>
      </c>
      <c r="N13" s="19" t="s">
        <v>30</v>
      </c>
      <c r="P13" s="19" t="s">
        <v>30</v>
      </c>
      <c r="Q13" s="28" t="s">
        <v>30</v>
      </c>
      <c r="R13" s="28"/>
      <c r="S13" s="28"/>
      <c r="T13" s="20">
        <f>VLOOKUP(B13,'[1]all-12-5'!$C:$M,11,FALSE)</f>
        <v>6.86666666666667</v>
      </c>
      <c r="U13" s="19">
        <v>1</v>
      </c>
      <c r="V13" s="20">
        <v>17.7</v>
      </c>
      <c r="W13" s="19">
        <v>1</v>
      </c>
    </row>
    <row r="14" spans="1:23">
      <c r="A14" s="22">
        <v>41</v>
      </c>
      <c r="B14" s="22" t="s">
        <v>49</v>
      </c>
      <c r="C14" s="18">
        <v>63</v>
      </c>
      <c r="D14" s="18" t="s">
        <v>32</v>
      </c>
      <c r="E14" s="18" t="s">
        <v>25</v>
      </c>
      <c r="F14" s="18" t="s">
        <v>26</v>
      </c>
      <c r="G14" s="18" t="s">
        <v>40</v>
      </c>
      <c r="H14" s="18">
        <v>262</v>
      </c>
      <c r="I14" s="18">
        <v>1</v>
      </c>
      <c r="J14" s="18">
        <v>4</v>
      </c>
      <c r="K14" s="18" t="s">
        <v>36</v>
      </c>
      <c r="L14" s="19" t="s">
        <v>34</v>
      </c>
      <c r="N14" s="19" t="s">
        <v>30</v>
      </c>
      <c r="O14" s="19" t="s">
        <v>30</v>
      </c>
      <c r="P14" s="19" t="s">
        <v>30</v>
      </c>
      <c r="Q14" s="28" t="s">
        <v>30</v>
      </c>
      <c r="R14" s="28" t="s">
        <v>30</v>
      </c>
      <c r="S14" s="28"/>
      <c r="T14" s="20">
        <f>VLOOKUP(B14,'[1]all-12-5'!$C:$M,11,FALSE)</f>
        <v>43.2</v>
      </c>
      <c r="U14" s="19">
        <v>0</v>
      </c>
      <c r="V14" s="20">
        <v>43.3</v>
      </c>
      <c r="W14" s="19">
        <v>0</v>
      </c>
    </row>
    <row r="15" spans="1:23">
      <c r="A15" s="22">
        <v>42</v>
      </c>
      <c r="B15" s="22" t="s">
        <v>50</v>
      </c>
      <c r="C15" s="18">
        <v>62</v>
      </c>
      <c r="D15" s="18" t="s">
        <v>32</v>
      </c>
      <c r="E15" s="18" t="s">
        <v>25</v>
      </c>
      <c r="F15" s="18" t="s">
        <v>26</v>
      </c>
      <c r="G15" s="18" t="s">
        <v>27</v>
      </c>
      <c r="H15" s="18">
        <v>271</v>
      </c>
      <c r="I15" s="18">
        <v>1</v>
      </c>
      <c r="J15" s="18">
        <v>3</v>
      </c>
      <c r="K15" s="18" t="s">
        <v>36</v>
      </c>
      <c r="L15" s="19" t="s">
        <v>34</v>
      </c>
      <c r="N15" s="19" t="s">
        <v>30</v>
      </c>
      <c r="O15" s="19" t="s">
        <v>30</v>
      </c>
      <c r="P15" s="19" t="s">
        <v>30</v>
      </c>
      <c r="Q15" s="28" t="s">
        <v>30</v>
      </c>
      <c r="R15" s="28"/>
      <c r="S15" s="28" t="s">
        <v>30</v>
      </c>
      <c r="T15" s="20">
        <f>VLOOKUP(B15,'[1]all-12-5'!$C:$M,11,FALSE)</f>
        <v>7.53333333333333</v>
      </c>
      <c r="U15" s="19">
        <v>1</v>
      </c>
      <c r="V15" s="20">
        <v>49.2666666666667</v>
      </c>
      <c r="W15" s="19">
        <v>0</v>
      </c>
    </row>
    <row r="16" spans="1:23">
      <c r="A16" s="22">
        <v>43</v>
      </c>
      <c r="B16" s="22" t="s">
        <v>51</v>
      </c>
      <c r="C16" s="18">
        <v>35</v>
      </c>
      <c r="D16" s="18" t="s">
        <v>24</v>
      </c>
      <c r="E16" s="18" t="s">
        <v>52</v>
      </c>
      <c r="F16" s="18" t="s">
        <v>26</v>
      </c>
      <c r="G16" s="18" t="s">
        <v>27</v>
      </c>
      <c r="H16" s="18">
        <v>371</v>
      </c>
      <c r="I16" s="18">
        <v>1</v>
      </c>
      <c r="J16" s="18">
        <v>1</v>
      </c>
      <c r="K16" s="18" t="s">
        <v>36</v>
      </c>
      <c r="L16" s="19" t="s">
        <v>29</v>
      </c>
      <c r="N16" s="19" t="s">
        <v>30</v>
      </c>
      <c r="O16" s="19" t="s">
        <v>30</v>
      </c>
      <c r="P16" s="19" t="s">
        <v>30</v>
      </c>
      <c r="Q16" s="28"/>
      <c r="R16" s="28"/>
      <c r="S16" s="28"/>
      <c r="T16" s="20">
        <f>VLOOKUP(B16,'[1]all-12-5'!$C:$M,11,FALSE)</f>
        <v>6.63333333333333</v>
      </c>
      <c r="U16" s="19">
        <v>1</v>
      </c>
      <c r="V16" s="20">
        <v>23.0333333333333</v>
      </c>
      <c r="W16" s="19">
        <v>0</v>
      </c>
    </row>
    <row r="17" spans="1:23">
      <c r="A17" s="22">
        <v>44</v>
      </c>
      <c r="B17" s="22" t="s">
        <v>53</v>
      </c>
      <c r="C17" s="18">
        <v>66</v>
      </c>
      <c r="D17" s="18" t="s">
        <v>32</v>
      </c>
      <c r="E17" s="18" t="s">
        <v>25</v>
      </c>
      <c r="F17" s="18" t="s">
        <v>26</v>
      </c>
      <c r="G17" s="18" t="s">
        <v>27</v>
      </c>
      <c r="H17" s="18">
        <v>180</v>
      </c>
      <c r="I17" s="18">
        <v>1</v>
      </c>
      <c r="J17" s="18">
        <v>2</v>
      </c>
      <c r="K17" s="18" t="s">
        <v>36</v>
      </c>
      <c r="L17" s="19" t="s">
        <v>34</v>
      </c>
      <c r="N17" s="19" t="s">
        <v>30</v>
      </c>
      <c r="O17" s="19" t="s">
        <v>30</v>
      </c>
      <c r="P17" s="19" t="s">
        <v>30</v>
      </c>
      <c r="Q17" s="28" t="s">
        <v>30</v>
      </c>
      <c r="R17" s="28"/>
      <c r="S17" s="28" t="s">
        <v>30</v>
      </c>
      <c r="T17" s="20">
        <f>VLOOKUP(B17,'[1]all-12-5'!$C:$M,11,FALSE)</f>
        <v>18.6666666666667</v>
      </c>
      <c r="U17" s="19">
        <v>1</v>
      </c>
      <c r="V17" s="20">
        <v>36.8</v>
      </c>
      <c r="W17" s="19">
        <v>1</v>
      </c>
    </row>
    <row r="18" spans="1:23">
      <c r="A18" s="22">
        <v>46</v>
      </c>
      <c r="B18" s="22" t="s">
        <v>54</v>
      </c>
      <c r="C18" s="18">
        <v>62</v>
      </c>
      <c r="D18" s="18" t="s">
        <v>32</v>
      </c>
      <c r="E18" s="18" t="s">
        <v>25</v>
      </c>
      <c r="F18" s="18" t="s">
        <v>26</v>
      </c>
      <c r="G18" s="18" t="s">
        <v>40</v>
      </c>
      <c r="H18" s="18">
        <v>174</v>
      </c>
      <c r="I18" s="18">
        <v>1</v>
      </c>
      <c r="J18" s="18">
        <v>2</v>
      </c>
      <c r="K18" s="18" t="s">
        <v>36</v>
      </c>
      <c r="L18" s="19" t="s">
        <v>29</v>
      </c>
      <c r="N18" s="19" t="s">
        <v>30</v>
      </c>
      <c r="O18" s="19" t="s">
        <v>30</v>
      </c>
      <c r="P18" s="19" t="s">
        <v>30</v>
      </c>
      <c r="Q18" s="28"/>
      <c r="R18" s="28"/>
      <c r="S18" s="28"/>
      <c r="T18" s="20">
        <f>VLOOKUP(B18,'[1]all-12-5'!$C:$M,11,FALSE)</f>
        <v>6.16666666666667</v>
      </c>
      <c r="U18" s="19">
        <v>1</v>
      </c>
      <c r="V18" s="20">
        <v>14.6666666666667</v>
      </c>
      <c r="W18" s="19">
        <v>1</v>
      </c>
    </row>
    <row r="19" spans="1:23">
      <c r="A19" s="22">
        <v>1</v>
      </c>
      <c r="B19" s="22" t="s">
        <v>55</v>
      </c>
      <c r="C19" s="18">
        <v>60</v>
      </c>
      <c r="D19" s="18" t="s">
        <v>32</v>
      </c>
      <c r="E19" s="18" t="s">
        <v>25</v>
      </c>
      <c r="F19" s="18" t="s">
        <v>26</v>
      </c>
      <c r="G19" s="18" t="s">
        <v>27</v>
      </c>
      <c r="H19" s="18">
        <v>469</v>
      </c>
      <c r="I19" s="18">
        <v>1</v>
      </c>
      <c r="J19" s="18">
        <v>3</v>
      </c>
      <c r="K19" s="18" t="s">
        <v>36</v>
      </c>
      <c r="L19" s="19" t="s">
        <v>34</v>
      </c>
      <c r="M19" s="24"/>
      <c r="N19" s="19" t="s">
        <v>30</v>
      </c>
      <c r="T19" s="20">
        <f>VLOOKUP(B19,'[1]all-12-5'!$C:$M,11,FALSE)</f>
        <v>32.2</v>
      </c>
      <c r="U19" s="19">
        <v>0</v>
      </c>
      <c r="V19" s="20">
        <v>33.1</v>
      </c>
      <c r="W19" s="19">
        <v>0</v>
      </c>
    </row>
    <row r="20" spans="1:23">
      <c r="A20" s="22">
        <v>2</v>
      </c>
      <c r="B20" s="22" t="s">
        <v>56</v>
      </c>
      <c r="C20" s="18">
        <v>69</v>
      </c>
      <c r="D20" s="18" t="s">
        <v>32</v>
      </c>
      <c r="E20" s="18" t="s">
        <v>25</v>
      </c>
      <c r="F20" s="18" t="s">
        <v>26</v>
      </c>
      <c r="G20" s="18" t="s">
        <v>27</v>
      </c>
      <c r="H20" s="18">
        <v>681</v>
      </c>
      <c r="I20" s="18">
        <v>0</v>
      </c>
      <c r="J20" s="18">
        <v>3</v>
      </c>
      <c r="K20" s="18" t="s">
        <v>33</v>
      </c>
      <c r="L20" s="19" t="s">
        <v>34</v>
      </c>
      <c r="M20" s="19" t="s">
        <v>30</v>
      </c>
      <c r="N20" s="19" t="s">
        <v>30</v>
      </c>
      <c r="P20" s="19" t="s">
        <v>30</v>
      </c>
      <c r="T20" s="20">
        <f>VLOOKUP(B20,'[1]all-12-5'!$C:$M,11,FALSE)</f>
        <v>30.5666666666667</v>
      </c>
      <c r="U20" s="19">
        <v>0</v>
      </c>
      <c r="V20" s="20">
        <v>31.3666666666667</v>
      </c>
      <c r="W20" s="19">
        <v>0</v>
      </c>
    </row>
    <row r="21" spans="1:23">
      <c r="A21" s="22">
        <v>6</v>
      </c>
      <c r="B21" s="22" t="s">
        <v>57</v>
      </c>
      <c r="C21" s="18">
        <v>81</v>
      </c>
      <c r="D21" s="18" t="s">
        <v>32</v>
      </c>
      <c r="E21" s="18" t="s">
        <v>25</v>
      </c>
      <c r="F21" s="18" t="s">
        <v>58</v>
      </c>
      <c r="G21" s="18" t="s">
        <v>40</v>
      </c>
      <c r="H21" s="18">
        <v>195</v>
      </c>
      <c r="I21" s="18">
        <v>0</v>
      </c>
      <c r="J21" s="18">
        <v>1</v>
      </c>
      <c r="K21" s="18" t="s">
        <v>33</v>
      </c>
      <c r="L21" s="19" t="s">
        <v>34</v>
      </c>
      <c r="M21" s="19" t="s">
        <v>30</v>
      </c>
      <c r="T21" s="20">
        <f>VLOOKUP(B21,'[1]all-12-5'!$C:$M,11,FALSE)</f>
        <v>5.36666666666667</v>
      </c>
      <c r="U21" s="19">
        <v>1</v>
      </c>
      <c r="V21" s="20">
        <v>19.8</v>
      </c>
      <c r="W21" s="19">
        <v>1</v>
      </c>
    </row>
    <row r="22" spans="1:23">
      <c r="A22" s="22">
        <v>7</v>
      </c>
      <c r="B22" s="22" t="s">
        <v>59</v>
      </c>
      <c r="C22" s="18">
        <v>20</v>
      </c>
      <c r="D22" s="18" t="s">
        <v>32</v>
      </c>
      <c r="E22" s="18" t="s">
        <v>25</v>
      </c>
      <c r="F22" s="18" t="s">
        <v>43</v>
      </c>
      <c r="G22" s="18" t="s">
        <v>40</v>
      </c>
      <c r="H22" s="18">
        <v>366</v>
      </c>
      <c r="I22" s="18">
        <v>0</v>
      </c>
      <c r="J22" s="18">
        <v>1</v>
      </c>
      <c r="K22" s="18" t="s">
        <v>28</v>
      </c>
      <c r="L22" s="19" t="s">
        <v>34</v>
      </c>
      <c r="M22" s="19" t="s">
        <v>30</v>
      </c>
      <c r="N22" s="19" t="s">
        <v>30</v>
      </c>
      <c r="O22" s="19" t="s">
        <v>30</v>
      </c>
      <c r="P22" s="19" t="s">
        <v>30</v>
      </c>
      <c r="T22" s="20">
        <f>VLOOKUP(B22,'[1]all-12-5'!$C:$M,11,FALSE)</f>
        <v>30.4666666666667</v>
      </c>
      <c r="U22" s="19">
        <v>0</v>
      </c>
      <c r="V22" s="20">
        <v>31</v>
      </c>
      <c r="W22" s="19">
        <v>0</v>
      </c>
    </row>
    <row r="23" spans="1:23">
      <c r="A23" s="22">
        <v>8</v>
      </c>
      <c r="B23" s="22" t="s">
        <v>60</v>
      </c>
      <c r="C23" s="18">
        <v>59</v>
      </c>
      <c r="D23" s="18" t="s">
        <v>32</v>
      </c>
      <c r="E23" s="18" t="s">
        <v>52</v>
      </c>
      <c r="F23" s="18" t="s">
        <v>26</v>
      </c>
      <c r="G23" s="18" t="s">
        <v>40</v>
      </c>
      <c r="H23" s="18">
        <v>170</v>
      </c>
      <c r="I23" s="18">
        <v>1</v>
      </c>
      <c r="J23" s="18">
        <v>2</v>
      </c>
      <c r="K23" s="18" t="s">
        <v>33</v>
      </c>
      <c r="L23" s="19" t="s">
        <v>34</v>
      </c>
      <c r="M23" s="19" t="s">
        <v>30</v>
      </c>
      <c r="N23" s="19" t="s">
        <v>30</v>
      </c>
      <c r="T23" s="20">
        <f>VLOOKUP(B23,'[1]all-12-5'!$C:$M,11,FALSE)</f>
        <v>41.8666666666667</v>
      </c>
      <c r="U23" s="19">
        <v>0</v>
      </c>
      <c r="V23" s="20">
        <v>43.3</v>
      </c>
      <c r="W23" s="19">
        <v>0</v>
      </c>
    </row>
    <row r="24" spans="1:23">
      <c r="A24" s="22">
        <v>9</v>
      </c>
      <c r="B24" s="22" t="s">
        <v>61</v>
      </c>
      <c r="C24" s="18">
        <v>49</v>
      </c>
      <c r="D24" s="18" t="s">
        <v>32</v>
      </c>
      <c r="E24" s="18" t="s">
        <v>25</v>
      </c>
      <c r="F24" s="18" t="s">
        <v>43</v>
      </c>
      <c r="G24" s="18" t="s">
        <v>40</v>
      </c>
      <c r="H24" s="18">
        <v>150</v>
      </c>
      <c r="I24" s="18">
        <v>1</v>
      </c>
      <c r="J24" s="18">
        <v>0</v>
      </c>
      <c r="K24" s="18" t="s">
        <v>33</v>
      </c>
      <c r="L24" s="19" t="s">
        <v>34</v>
      </c>
      <c r="M24" s="19" t="s">
        <v>30</v>
      </c>
      <c r="T24" s="20">
        <f>VLOOKUP(B24,'[1]all-12-5'!$C:$M,11,FALSE)</f>
        <v>48.9333333333333</v>
      </c>
      <c r="U24" s="19">
        <v>0</v>
      </c>
      <c r="V24" s="20">
        <v>49</v>
      </c>
      <c r="W24" s="19">
        <v>0</v>
      </c>
    </row>
    <row r="25" spans="1:23">
      <c r="A25" s="22">
        <v>11</v>
      </c>
      <c r="B25" s="22" t="s">
        <v>62</v>
      </c>
      <c r="C25" s="18">
        <v>63</v>
      </c>
      <c r="D25" s="18" t="s">
        <v>24</v>
      </c>
      <c r="E25" s="18" t="s">
        <v>25</v>
      </c>
      <c r="F25" s="18" t="s">
        <v>26</v>
      </c>
      <c r="G25" s="18" t="s">
        <v>40</v>
      </c>
      <c r="H25" s="18">
        <v>591</v>
      </c>
      <c r="I25" s="18">
        <v>1</v>
      </c>
      <c r="J25" s="18">
        <v>4</v>
      </c>
      <c r="K25" s="18" t="s">
        <v>36</v>
      </c>
      <c r="L25" s="19" t="s">
        <v>29</v>
      </c>
      <c r="M25" s="19" t="s">
        <v>30</v>
      </c>
      <c r="N25" s="19" t="s">
        <v>30</v>
      </c>
      <c r="O25" s="19" t="s">
        <v>30</v>
      </c>
      <c r="P25" s="19" t="s">
        <v>30</v>
      </c>
      <c r="T25" s="20">
        <f>VLOOKUP(B25,'[1]all-12-5'!$C:$M,11,FALSE)</f>
        <v>4.6</v>
      </c>
      <c r="U25" s="19">
        <v>1</v>
      </c>
      <c r="V25" s="20">
        <v>15.6333333333333</v>
      </c>
      <c r="W25" s="19">
        <v>0</v>
      </c>
    </row>
    <row r="26" spans="1:23">
      <c r="A26" s="22">
        <v>12</v>
      </c>
      <c r="B26" s="22" t="s">
        <v>63</v>
      </c>
      <c r="C26" s="18">
        <v>75</v>
      </c>
      <c r="D26" s="18" t="s">
        <v>24</v>
      </c>
      <c r="E26" s="18" t="s">
        <v>25</v>
      </c>
      <c r="F26" s="18" t="s">
        <v>26</v>
      </c>
      <c r="G26" s="18" t="s">
        <v>27</v>
      </c>
      <c r="H26" s="18">
        <v>537</v>
      </c>
      <c r="I26" s="18">
        <v>1</v>
      </c>
      <c r="J26" s="18">
        <v>4</v>
      </c>
      <c r="K26" s="18" t="s">
        <v>33</v>
      </c>
      <c r="L26" s="19" t="s">
        <v>34</v>
      </c>
      <c r="M26" s="19" t="s">
        <v>30</v>
      </c>
      <c r="T26" s="20">
        <f>VLOOKUP(B26,'[1]all-12-5'!$C:$M,11,FALSE)</f>
        <v>44.0666666666667</v>
      </c>
      <c r="U26" s="19">
        <v>1</v>
      </c>
      <c r="V26" s="20">
        <v>59.2333333333333</v>
      </c>
      <c r="W26" s="19">
        <v>1</v>
      </c>
    </row>
    <row r="27" spans="1:23">
      <c r="A27" s="22">
        <v>13</v>
      </c>
      <c r="B27" s="22" t="s">
        <v>64</v>
      </c>
      <c r="C27" s="18" t="s">
        <v>65</v>
      </c>
      <c r="D27" s="18" t="s">
        <v>24</v>
      </c>
      <c r="E27" s="18" t="s">
        <v>25</v>
      </c>
      <c r="F27" s="18" t="s">
        <v>39</v>
      </c>
      <c r="G27" s="18" t="s">
        <v>40</v>
      </c>
      <c r="H27" s="18">
        <v>490</v>
      </c>
      <c r="I27" s="18">
        <v>1</v>
      </c>
      <c r="J27" s="18">
        <v>3</v>
      </c>
      <c r="K27" s="18" t="s">
        <v>33</v>
      </c>
      <c r="L27" s="19" t="s">
        <v>29</v>
      </c>
      <c r="M27" s="19" t="s">
        <v>30</v>
      </c>
      <c r="N27" s="19" t="s">
        <v>30</v>
      </c>
      <c r="O27" s="19" t="s">
        <v>30</v>
      </c>
      <c r="P27" s="19" t="s">
        <v>30</v>
      </c>
      <c r="T27" s="20">
        <f>VLOOKUP(B27,'[1]all-12-5'!$C:$M,11,FALSE)</f>
        <v>6.46666666666667</v>
      </c>
      <c r="U27" s="19">
        <v>1</v>
      </c>
      <c r="V27" s="20">
        <v>25.8666666666667</v>
      </c>
      <c r="W27" s="19">
        <v>1</v>
      </c>
    </row>
    <row r="28" spans="1:23">
      <c r="A28" s="22">
        <v>14</v>
      </c>
      <c r="B28" s="22" t="s">
        <v>66</v>
      </c>
      <c r="C28" s="18">
        <v>58</v>
      </c>
      <c r="D28" s="18" t="s">
        <v>24</v>
      </c>
      <c r="E28" s="18" t="s">
        <v>25</v>
      </c>
      <c r="F28" s="18" t="s">
        <v>39</v>
      </c>
      <c r="G28" s="18" t="s">
        <v>27</v>
      </c>
      <c r="H28" s="18">
        <v>343</v>
      </c>
      <c r="I28" s="18">
        <v>1</v>
      </c>
      <c r="J28" s="18">
        <v>1</v>
      </c>
      <c r="K28" s="18" t="s">
        <v>36</v>
      </c>
      <c r="L28" s="19" t="s">
        <v>34</v>
      </c>
      <c r="M28" s="19" t="s">
        <v>30</v>
      </c>
      <c r="T28" s="20">
        <f>VLOOKUP(B28,'[1]all-12-5'!$C:$M,11,FALSE)</f>
        <v>38.2</v>
      </c>
      <c r="U28" s="19">
        <v>0</v>
      </c>
      <c r="V28" s="20">
        <v>38.5</v>
      </c>
      <c r="W28" s="19">
        <v>0</v>
      </c>
    </row>
    <row r="29" spans="1:23">
      <c r="A29" s="22">
        <v>15</v>
      </c>
      <c r="B29" s="22" t="s">
        <v>67</v>
      </c>
      <c r="C29" s="18">
        <v>32</v>
      </c>
      <c r="D29" s="18" t="s">
        <v>24</v>
      </c>
      <c r="E29" s="18" t="s">
        <v>25</v>
      </c>
      <c r="F29" s="18" t="s">
        <v>43</v>
      </c>
      <c r="G29" s="18" t="s">
        <v>40</v>
      </c>
      <c r="H29" s="18">
        <v>264</v>
      </c>
      <c r="I29" s="18">
        <v>0</v>
      </c>
      <c r="J29" s="18">
        <v>1</v>
      </c>
      <c r="K29" s="18" t="s">
        <v>36</v>
      </c>
      <c r="L29" s="19" t="s">
        <v>34</v>
      </c>
      <c r="M29" s="19" t="s">
        <v>30</v>
      </c>
      <c r="N29" s="19" t="s">
        <v>30</v>
      </c>
      <c r="P29" s="19" t="s">
        <v>30</v>
      </c>
      <c r="S29" s="19" t="s">
        <v>30</v>
      </c>
      <c r="T29" s="20">
        <f>VLOOKUP(B29,'[1]all-12-5'!$C:$M,11,FALSE)</f>
        <v>56.5</v>
      </c>
      <c r="U29" s="19">
        <v>0</v>
      </c>
      <c r="V29" s="20">
        <v>59.4</v>
      </c>
      <c r="W29" s="19">
        <v>0</v>
      </c>
    </row>
    <row r="30" spans="1:23">
      <c r="A30" s="22">
        <v>16</v>
      </c>
      <c r="B30" s="22" t="s">
        <v>68</v>
      </c>
      <c r="C30" s="18">
        <v>59</v>
      </c>
      <c r="D30" s="18" t="s">
        <v>32</v>
      </c>
      <c r="E30" s="18" t="s">
        <v>65</v>
      </c>
      <c r="F30" s="18" t="s">
        <v>43</v>
      </c>
      <c r="G30" s="18" t="s">
        <v>40</v>
      </c>
      <c r="H30" s="18">
        <v>184</v>
      </c>
      <c r="I30" s="18">
        <v>1</v>
      </c>
      <c r="J30" s="18">
        <v>0</v>
      </c>
      <c r="K30" s="18" t="s">
        <v>33</v>
      </c>
      <c r="L30" s="19" t="s">
        <v>34</v>
      </c>
      <c r="N30" s="19" t="s">
        <v>30</v>
      </c>
      <c r="T30" s="20">
        <f>VLOOKUP(B30,'[1]all-12-5'!$C:$M,11,FALSE)</f>
        <v>45.2333333333333</v>
      </c>
      <c r="U30" s="19">
        <v>0</v>
      </c>
      <c r="V30" s="20">
        <v>45.8</v>
      </c>
      <c r="W30" s="19">
        <v>0</v>
      </c>
    </row>
    <row r="31" spans="1:23">
      <c r="A31" s="22">
        <v>17</v>
      </c>
      <c r="B31" s="22" t="s">
        <v>69</v>
      </c>
      <c r="C31" s="18">
        <v>45</v>
      </c>
      <c r="D31" s="18" t="s">
        <v>24</v>
      </c>
      <c r="E31" s="18" t="s">
        <v>52</v>
      </c>
      <c r="F31" s="18" t="s">
        <v>39</v>
      </c>
      <c r="G31" s="18" t="s">
        <v>40</v>
      </c>
      <c r="H31" s="18">
        <v>179</v>
      </c>
      <c r="I31" s="18">
        <v>1</v>
      </c>
      <c r="J31" s="18">
        <v>1</v>
      </c>
      <c r="K31" s="18" t="s">
        <v>36</v>
      </c>
      <c r="L31" s="19" t="s">
        <v>29</v>
      </c>
      <c r="M31" s="19" t="s">
        <v>30</v>
      </c>
      <c r="O31" s="19" t="s">
        <v>30</v>
      </c>
      <c r="P31" s="19" t="s">
        <v>30</v>
      </c>
      <c r="T31" s="20">
        <f>VLOOKUP(B31,'[1]all-12-5'!$C:$M,11,FALSE)</f>
        <v>4.2</v>
      </c>
      <c r="U31" s="19">
        <v>1</v>
      </c>
      <c r="V31" s="20">
        <v>20.3666666666667</v>
      </c>
      <c r="W31" s="19">
        <v>1</v>
      </c>
    </row>
    <row r="32" spans="1:23">
      <c r="A32" s="22">
        <v>19</v>
      </c>
      <c r="B32" s="22" t="s">
        <v>70</v>
      </c>
      <c r="C32" s="18">
        <v>52</v>
      </c>
      <c r="D32" s="18" t="s">
        <v>24</v>
      </c>
      <c r="E32" s="18" t="s">
        <v>25</v>
      </c>
      <c r="F32" s="18" t="s">
        <v>39</v>
      </c>
      <c r="G32" s="18" t="s">
        <v>40</v>
      </c>
      <c r="H32" s="18">
        <v>197</v>
      </c>
      <c r="I32" s="18">
        <v>1</v>
      </c>
      <c r="J32" s="18">
        <v>1</v>
      </c>
      <c r="K32" s="18" t="s">
        <v>36</v>
      </c>
      <c r="L32" s="19" t="s">
        <v>34</v>
      </c>
      <c r="M32" s="19" t="s">
        <v>30</v>
      </c>
      <c r="S32" s="19" t="s">
        <v>30</v>
      </c>
      <c r="T32" s="20">
        <f>VLOOKUP(B32,'[1]all-12-5'!$C:$M,11,FALSE)</f>
        <v>54.5333333333333</v>
      </c>
      <c r="U32" s="19">
        <v>0</v>
      </c>
      <c r="V32" s="20">
        <v>55.8</v>
      </c>
      <c r="W32" s="19">
        <v>0</v>
      </c>
    </row>
    <row r="33" spans="1:23">
      <c r="A33" s="22">
        <v>21</v>
      </c>
      <c r="B33" s="22" t="s">
        <v>71</v>
      </c>
      <c r="C33" s="18">
        <v>77</v>
      </c>
      <c r="D33" s="18" t="s">
        <v>32</v>
      </c>
      <c r="E33" s="18" t="s">
        <v>52</v>
      </c>
      <c r="F33" s="18" t="s">
        <v>43</v>
      </c>
      <c r="G33" s="18" t="s">
        <v>40</v>
      </c>
      <c r="H33" s="18">
        <v>186</v>
      </c>
      <c r="I33" s="18">
        <v>0</v>
      </c>
      <c r="J33" s="18">
        <v>1</v>
      </c>
      <c r="K33" s="18" t="s">
        <v>33</v>
      </c>
      <c r="L33" s="19" t="s">
        <v>34</v>
      </c>
      <c r="N33" s="19" t="s">
        <v>30</v>
      </c>
      <c r="O33" s="19" t="s">
        <v>30</v>
      </c>
      <c r="P33" s="19" t="s">
        <v>30</v>
      </c>
      <c r="S33" s="19" t="s">
        <v>30</v>
      </c>
      <c r="T33" s="20">
        <f>VLOOKUP(B33,'[1]all-12-5'!$C:$M,11,FALSE)</f>
        <v>32.1666666666667</v>
      </c>
      <c r="U33" s="19">
        <v>0</v>
      </c>
      <c r="V33" s="20">
        <v>33.2</v>
      </c>
      <c r="W33" s="19">
        <v>0</v>
      </c>
    </row>
    <row r="34" spans="1:23">
      <c r="A34" s="22">
        <v>23</v>
      </c>
      <c r="B34" s="22" t="s">
        <v>72</v>
      </c>
      <c r="C34" s="18">
        <v>79</v>
      </c>
      <c r="D34" s="18" t="s">
        <v>32</v>
      </c>
      <c r="E34" s="18" t="s">
        <v>25</v>
      </c>
      <c r="F34" s="18" t="s">
        <v>26</v>
      </c>
      <c r="G34" s="18" t="s">
        <v>40</v>
      </c>
      <c r="H34" s="18">
        <v>386</v>
      </c>
      <c r="I34" s="18">
        <v>0</v>
      </c>
      <c r="J34" s="18">
        <v>3</v>
      </c>
      <c r="K34" s="18" t="s">
        <v>33</v>
      </c>
      <c r="L34" s="19" t="s">
        <v>34</v>
      </c>
      <c r="N34" s="19" t="s">
        <v>30</v>
      </c>
      <c r="O34" s="19" t="s">
        <v>30</v>
      </c>
      <c r="P34" s="19" t="s">
        <v>30</v>
      </c>
      <c r="S34" s="19" t="s">
        <v>30</v>
      </c>
      <c r="T34" s="20">
        <f>VLOOKUP(B34,'[1]all-12-5'!$C:$M,11,FALSE)</f>
        <v>30.0333333333333</v>
      </c>
      <c r="U34" s="19">
        <v>0</v>
      </c>
      <c r="V34" s="20">
        <v>30.9666666666667</v>
      </c>
      <c r="W34" s="19">
        <v>0</v>
      </c>
    </row>
    <row r="35" spans="1:23">
      <c r="A35" s="22">
        <v>24</v>
      </c>
      <c r="B35" s="22" t="s">
        <v>73</v>
      </c>
      <c r="C35" s="18">
        <v>52</v>
      </c>
      <c r="D35" s="18" t="s">
        <v>24</v>
      </c>
      <c r="E35" s="18" t="s">
        <v>25</v>
      </c>
      <c r="F35" s="18" t="s">
        <v>43</v>
      </c>
      <c r="G35" s="18" t="s">
        <v>40</v>
      </c>
      <c r="H35" s="18">
        <v>214</v>
      </c>
      <c r="I35" s="18">
        <v>1</v>
      </c>
      <c r="J35" s="18">
        <v>0</v>
      </c>
      <c r="K35" s="18" t="s">
        <v>36</v>
      </c>
      <c r="L35" s="19" t="s">
        <v>74</v>
      </c>
      <c r="M35" s="19" t="s">
        <v>30</v>
      </c>
      <c r="N35" s="19" t="s">
        <v>30</v>
      </c>
      <c r="O35" s="19" t="s">
        <v>30</v>
      </c>
      <c r="P35" s="19" t="s">
        <v>30</v>
      </c>
      <c r="T35" s="20">
        <f>VLOOKUP(B35,'[1]all-12-5'!$C:$M,11,FALSE)</f>
        <v>38.5</v>
      </c>
      <c r="U35" s="19">
        <v>0</v>
      </c>
      <c r="V35" s="20">
        <v>38.8333333333333</v>
      </c>
      <c r="W35" s="19">
        <v>0</v>
      </c>
    </row>
    <row r="36" spans="1:23">
      <c r="A36" s="22">
        <v>26</v>
      </c>
      <c r="B36" s="22" t="s">
        <v>75</v>
      </c>
      <c r="C36" s="18">
        <v>50</v>
      </c>
      <c r="D36" s="18" t="s">
        <v>32</v>
      </c>
      <c r="E36" s="18" t="s">
        <v>25</v>
      </c>
      <c r="F36" s="18" t="s">
        <v>39</v>
      </c>
      <c r="G36" s="18" t="s">
        <v>27</v>
      </c>
      <c r="H36" s="18">
        <v>165</v>
      </c>
      <c r="I36" s="18">
        <v>0</v>
      </c>
      <c r="J36" s="18">
        <v>1</v>
      </c>
      <c r="K36" s="18" t="s">
        <v>36</v>
      </c>
      <c r="L36" s="19" t="s">
        <v>34</v>
      </c>
      <c r="M36" s="19" t="s">
        <v>30</v>
      </c>
      <c r="P36" s="19" t="s">
        <v>30</v>
      </c>
      <c r="T36" s="20">
        <f>VLOOKUP(B36,'[1]all-12-5'!$C:$M,11,FALSE)</f>
        <v>58.6</v>
      </c>
      <c r="U36" s="19">
        <v>0</v>
      </c>
      <c r="V36" s="20">
        <v>58.6</v>
      </c>
      <c r="W36" s="19">
        <v>0</v>
      </c>
    </row>
    <row r="37" spans="1:23">
      <c r="A37" s="22">
        <v>27</v>
      </c>
      <c r="B37" s="22" t="s">
        <v>76</v>
      </c>
      <c r="C37" s="18">
        <v>39</v>
      </c>
      <c r="D37" s="18" t="s">
        <v>24</v>
      </c>
      <c r="E37" s="18" t="s">
        <v>25</v>
      </c>
      <c r="F37" s="18" t="s">
        <v>39</v>
      </c>
      <c r="G37" s="18" t="s">
        <v>40</v>
      </c>
      <c r="H37" s="18">
        <v>109</v>
      </c>
      <c r="I37" s="18">
        <v>0</v>
      </c>
      <c r="J37" s="18">
        <v>1</v>
      </c>
      <c r="K37" s="18" t="s">
        <v>36</v>
      </c>
      <c r="L37" s="19" t="s">
        <v>34</v>
      </c>
      <c r="M37" s="19" t="s">
        <v>30</v>
      </c>
      <c r="N37" s="19" t="s">
        <v>30</v>
      </c>
      <c r="P37" s="19" t="s">
        <v>30</v>
      </c>
      <c r="T37" s="20">
        <f>VLOOKUP(B37,'[1]all-12-5'!$C:$M,11,FALSE)</f>
        <v>40.4</v>
      </c>
      <c r="U37" s="19">
        <v>0</v>
      </c>
      <c r="V37" s="20">
        <v>40.8666666666667</v>
      </c>
      <c r="W37" s="19">
        <v>0</v>
      </c>
    </row>
    <row r="38" spans="1:23">
      <c r="A38" s="22">
        <v>28</v>
      </c>
      <c r="B38" s="22" t="s">
        <v>77</v>
      </c>
      <c r="C38" s="18">
        <v>55</v>
      </c>
      <c r="D38" s="18" t="s">
        <v>32</v>
      </c>
      <c r="E38" s="18" t="s">
        <v>52</v>
      </c>
      <c r="F38" s="18" t="s">
        <v>43</v>
      </c>
      <c r="G38" s="18" t="s">
        <v>40</v>
      </c>
      <c r="H38" s="18">
        <v>161</v>
      </c>
      <c r="I38" s="18">
        <v>0</v>
      </c>
      <c r="J38" s="18">
        <v>0</v>
      </c>
      <c r="K38" s="18" t="s">
        <v>36</v>
      </c>
      <c r="L38" s="19" t="s">
        <v>34</v>
      </c>
      <c r="M38" s="19" t="s">
        <v>30</v>
      </c>
      <c r="T38" s="20">
        <f>VLOOKUP(B38,'[1]all-12-5'!$C:$M,11,FALSE)</f>
        <v>45.9333333333333</v>
      </c>
      <c r="U38" s="19">
        <v>0</v>
      </c>
      <c r="V38" s="20">
        <v>46.0666666666667</v>
      </c>
      <c r="W38" s="19">
        <v>0</v>
      </c>
    </row>
    <row r="39" spans="1:23">
      <c r="A39" s="22">
        <v>29</v>
      </c>
      <c r="B39" s="22" t="s">
        <v>78</v>
      </c>
      <c r="C39" s="18">
        <v>63</v>
      </c>
      <c r="D39" s="18" t="s">
        <v>32</v>
      </c>
      <c r="E39" s="18" t="s">
        <v>25</v>
      </c>
      <c r="F39" s="18" t="s">
        <v>58</v>
      </c>
      <c r="G39" s="18" t="s">
        <v>40</v>
      </c>
      <c r="H39" s="18">
        <v>370</v>
      </c>
      <c r="I39" s="18">
        <v>0</v>
      </c>
      <c r="J39" s="18">
        <v>2</v>
      </c>
      <c r="K39" s="18" t="s">
        <v>36</v>
      </c>
      <c r="L39" s="19" t="s">
        <v>34</v>
      </c>
      <c r="M39" s="19" t="s">
        <v>30</v>
      </c>
      <c r="T39" s="20">
        <f>VLOOKUP(B39,'[1]all-12-5'!$C:$M,11,FALSE)</f>
        <v>36.6</v>
      </c>
      <c r="U39" s="19">
        <v>0</v>
      </c>
      <c r="V39" s="20">
        <v>36.9333333333333</v>
      </c>
      <c r="W39" s="19">
        <v>0</v>
      </c>
    </row>
    <row r="40" spans="1:23">
      <c r="A40" s="22">
        <v>30</v>
      </c>
      <c r="B40" s="22" t="s">
        <v>79</v>
      </c>
      <c r="C40" s="18">
        <v>38</v>
      </c>
      <c r="D40" s="18" t="s">
        <v>32</v>
      </c>
      <c r="E40" s="18" t="s">
        <v>25</v>
      </c>
      <c r="F40" s="18" t="s">
        <v>26</v>
      </c>
      <c r="G40" s="18" t="s">
        <v>27</v>
      </c>
      <c r="H40" s="18">
        <v>162</v>
      </c>
      <c r="I40" s="18">
        <v>1</v>
      </c>
      <c r="J40" s="18">
        <v>2</v>
      </c>
      <c r="K40" s="18" t="s">
        <v>36</v>
      </c>
      <c r="L40" s="19" t="s">
        <v>80</v>
      </c>
      <c r="M40" s="19" t="s">
        <v>30</v>
      </c>
      <c r="T40" s="20">
        <f>VLOOKUP(B40,'[1]all-12-5'!$C:$M,11,FALSE)</f>
        <v>38.7</v>
      </c>
      <c r="U40" s="19">
        <v>1</v>
      </c>
      <c r="V40" s="20">
        <v>101.233333333333</v>
      </c>
      <c r="W40" s="19">
        <v>0</v>
      </c>
    </row>
    <row r="41" spans="1:23">
      <c r="A41" s="22">
        <v>31</v>
      </c>
      <c r="B41" s="22" t="s">
        <v>81</v>
      </c>
      <c r="C41" s="18">
        <v>72</v>
      </c>
      <c r="D41" s="18" t="s">
        <v>24</v>
      </c>
      <c r="E41" s="18" t="s">
        <v>25</v>
      </c>
      <c r="F41" s="18" t="s">
        <v>39</v>
      </c>
      <c r="G41" s="18" t="s">
        <v>40</v>
      </c>
      <c r="H41" s="18">
        <v>492</v>
      </c>
      <c r="I41" s="18">
        <v>1</v>
      </c>
      <c r="J41" s="18">
        <v>2</v>
      </c>
      <c r="K41" s="18" t="s">
        <v>36</v>
      </c>
      <c r="L41" s="19" t="s">
        <v>29</v>
      </c>
      <c r="M41" s="19" t="s">
        <v>30</v>
      </c>
      <c r="N41" s="19" t="s">
        <v>30</v>
      </c>
      <c r="T41" s="20">
        <f>VLOOKUP(B41,'[1]all-12-5'!$C:$M,11,FALSE)</f>
        <v>1.26666666666667</v>
      </c>
      <c r="U41" s="19">
        <v>1</v>
      </c>
      <c r="V41" s="20">
        <v>11.7</v>
      </c>
      <c r="W41" s="19">
        <v>1</v>
      </c>
    </row>
    <row r="42" spans="1:23">
      <c r="A42" s="22">
        <v>32</v>
      </c>
      <c r="B42" s="22" t="s">
        <v>82</v>
      </c>
      <c r="C42" s="18">
        <v>54</v>
      </c>
      <c r="D42" s="18" t="s">
        <v>32</v>
      </c>
      <c r="E42" s="18" t="s">
        <v>25</v>
      </c>
      <c r="F42" s="18" t="s">
        <v>26</v>
      </c>
      <c r="G42" s="18" t="s">
        <v>40</v>
      </c>
      <c r="H42" s="18">
        <v>338</v>
      </c>
      <c r="I42" s="18">
        <v>1</v>
      </c>
      <c r="J42" s="18">
        <v>2</v>
      </c>
      <c r="K42" s="18" t="s">
        <v>36</v>
      </c>
      <c r="L42" s="19" t="s">
        <v>34</v>
      </c>
      <c r="M42" s="19" t="s">
        <v>30</v>
      </c>
      <c r="T42" s="20">
        <f>VLOOKUP(B42,'[1]all-12-5'!$C:$M,11,FALSE)</f>
        <v>19.3666666666667</v>
      </c>
      <c r="U42" s="19">
        <v>1</v>
      </c>
      <c r="V42" s="20">
        <v>40.9</v>
      </c>
      <c r="W42" s="19">
        <v>0</v>
      </c>
    </row>
    <row r="43" spans="1:23">
      <c r="A43" s="22">
        <v>33</v>
      </c>
      <c r="B43" s="22" t="s">
        <v>83</v>
      </c>
      <c r="C43" s="18">
        <v>47</v>
      </c>
      <c r="D43" s="18" t="s">
        <v>32</v>
      </c>
      <c r="E43" s="18" t="s">
        <v>52</v>
      </c>
      <c r="F43" s="18" t="s">
        <v>39</v>
      </c>
      <c r="G43" s="18" t="s">
        <v>27</v>
      </c>
      <c r="H43" s="18">
        <v>425</v>
      </c>
      <c r="I43" s="18">
        <v>0</v>
      </c>
      <c r="J43" s="18">
        <v>1</v>
      </c>
      <c r="K43" s="18" t="s">
        <v>36</v>
      </c>
      <c r="L43" s="19" t="s">
        <v>74</v>
      </c>
      <c r="M43" s="19" t="s">
        <v>30</v>
      </c>
      <c r="T43" s="20">
        <f>VLOOKUP(B43,'[1]all-12-5'!$C:$M,11,FALSE)</f>
        <v>63.3666666666667</v>
      </c>
      <c r="U43" s="19">
        <v>0</v>
      </c>
      <c r="V43" s="20">
        <v>63.8</v>
      </c>
      <c r="W43" s="19">
        <v>0</v>
      </c>
    </row>
    <row r="44" spans="1:23">
      <c r="A44" s="22">
        <v>35</v>
      </c>
      <c r="B44" s="22" t="s">
        <v>84</v>
      </c>
      <c r="C44" s="18">
        <v>34</v>
      </c>
      <c r="D44" s="18" t="s">
        <v>32</v>
      </c>
      <c r="E44" s="18" t="s">
        <v>25</v>
      </c>
      <c r="F44" s="18" t="s">
        <v>26</v>
      </c>
      <c r="G44" s="18" t="s">
        <v>27</v>
      </c>
      <c r="H44" s="18">
        <v>523</v>
      </c>
      <c r="I44" s="18">
        <v>1</v>
      </c>
      <c r="J44" s="18">
        <v>3</v>
      </c>
      <c r="K44" s="18" t="s">
        <v>36</v>
      </c>
      <c r="L44" s="19" t="s">
        <v>34</v>
      </c>
      <c r="N44" s="19" t="s">
        <v>30</v>
      </c>
      <c r="T44" s="20">
        <f>VLOOKUP(B44,'[1]all-12-5'!$C:$M,11,FALSE)</f>
        <v>67.1333333333333</v>
      </c>
      <c r="U44" s="19">
        <v>0</v>
      </c>
      <c r="V44" s="20">
        <v>67.6</v>
      </c>
      <c r="W44" s="19">
        <v>0</v>
      </c>
    </row>
    <row r="45" spans="1:23">
      <c r="A45" s="22">
        <v>36</v>
      </c>
      <c r="B45" s="22" t="s">
        <v>85</v>
      </c>
      <c r="C45" s="18">
        <v>71</v>
      </c>
      <c r="D45" s="18" t="s">
        <v>24</v>
      </c>
      <c r="E45" s="18" t="s">
        <v>52</v>
      </c>
      <c r="F45" s="18" t="s">
        <v>43</v>
      </c>
      <c r="G45" s="18" t="s">
        <v>40</v>
      </c>
      <c r="H45" s="18">
        <v>397</v>
      </c>
      <c r="I45" s="18">
        <v>1</v>
      </c>
      <c r="J45" s="18">
        <v>2</v>
      </c>
      <c r="K45" s="18" t="s">
        <v>36</v>
      </c>
      <c r="L45" s="19" t="s">
        <v>34</v>
      </c>
      <c r="N45" s="19" t="s">
        <v>30</v>
      </c>
      <c r="O45" s="19" t="s">
        <v>30</v>
      </c>
      <c r="P45" s="19" t="s">
        <v>30</v>
      </c>
      <c r="T45" s="20">
        <f>VLOOKUP(B45,'[1]all-12-5'!$C:$M,11,FALSE)</f>
        <v>27.0333333333333</v>
      </c>
      <c r="U45" s="19">
        <v>0</v>
      </c>
      <c r="V45" s="20">
        <v>27.3666666666667</v>
      </c>
      <c r="W45" s="19">
        <v>0</v>
      </c>
    </row>
    <row r="46" spans="1:23">
      <c r="A46" s="22">
        <v>39</v>
      </c>
      <c r="B46" s="22" t="s">
        <v>86</v>
      </c>
      <c r="C46" s="18">
        <v>68</v>
      </c>
      <c r="D46" s="18" t="s">
        <v>24</v>
      </c>
      <c r="E46" s="18" t="s">
        <v>25</v>
      </c>
      <c r="F46" s="18" t="s">
        <v>43</v>
      </c>
      <c r="G46" s="18" t="s">
        <v>40</v>
      </c>
      <c r="H46" s="18">
        <v>302</v>
      </c>
      <c r="I46" s="18">
        <v>0</v>
      </c>
      <c r="J46" s="18">
        <v>2</v>
      </c>
      <c r="K46" s="18" t="s">
        <v>36</v>
      </c>
      <c r="L46" s="19" t="s">
        <v>29</v>
      </c>
      <c r="M46" s="19" t="s">
        <v>30</v>
      </c>
      <c r="T46" s="20">
        <f>VLOOKUP(B46,'[1]all-12-5'!$C:$M,11,FALSE)</f>
        <v>6.96666666666667</v>
      </c>
      <c r="U46" s="19">
        <v>1</v>
      </c>
      <c r="V46" s="20">
        <v>15.5333333333333</v>
      </c>
      <c r="W46" s="19">
        <v>1</v>
      </c>
    </row>
    <row r="47" spans="1:23">
      <c r="A47" s="22">
        <v>45</v>
      </c>
      <c r="B47" s="22" t="s">
        <v>87</v>
      </c>
      <c r="C47" s="18">
        <v>54</v>
      </c>
      <c r="D47" s="18" t="s">
        <v>32</v>
      </c>
      <c r="E47" s="18" t="s">
        <v>25</v>
      </c>
      <c r="F47" s="18" t="s">
        <v>43</v>
      </c>
      <c r="G47" s="18" t="s">
        <v>40</v>
      </c>
      <c r="H47" s="18">
        <v>137</v>
      </c>
      <c r="I47" s="18">
        <v>0</v>
      </c>
      <c r="J47" s="18">
        <v>0</v>
      </c>
      <c r="K47" s="18" t="s">
        <v>33</v>
      </c>
      <c r="L47" s="19" t="s">
        <v>34</v>
      </c>
      <c r="N47" s="19" t="s">
        <v>30</v>
      </c>
      <c r="P47" s="19" t="s">
        <v>30</v>
      </c>
      <c r="T47" s="20">
        <f>VLOOKUP(B47,'[1]all-12-5'!$C:$M,11,FALSE)</f>
        <v>39.1666666666667</v>
      </c>
      <c r="U47" s="19">
        <v>0</v>
      </c>
      <c r="V47" s="20">
        <v>39.8666666666667</v>
      </c>
      <c r="W47" s="19">
        <v>0</v>
      </c>
    </row>
    <row r="48" spans="1:23">
      <c r="A48" s="22">
        <v>47</v>
      </c>
      <c r="B48" s="22" t="s">
        <v>88</v>
      </c>
      <c r="C48" s="18">
        <v>58</v>
      </c>
      <c r="D48" s="18" t="s">
        <v>24</v>
      </c>
      <c r="E48" s="18" t="s">
        <v>52</v>
      </c>
      <c r="F48" s="18" t="s">
        <v>26</v>
      </c>
      <c r="G48" s="18" t="s">
        <v>27</v>
      </c>
      <c r="H48" s="18">
        <v>960</v>
      </c>
      <c r="I48" s="18">
        <v>1</v>
      </c>
      <c r="J48" s="18">
        <v>2</v>
      </c>
      <c r="K48" s="18" t="s">
        <v>36</v>
      </c>
      <c r="L48" s="19" t="s">
        <v>74</v>
      </c>
      <c r="N48" s="19" t="s">
        <v>30</v>
      </c>
      <c r="O48" s="19" t="s">
        <v>30</v>
      </c>
      <c r="T48" s="20">
        <f>VLOOKUP(B48,'[1]all-12-5'!$C:$M,11,FALSE)</f>
        <v>47.6333333333333</v>
      </c>
      <c r="U48" s="19">
        <v>0</v>
      </c>
      <c r="V48" s="20">
        <v>47.8</v>
      </c>
      <c r="W48" s="19">
        <v>0</v>
      </c>
    </row>
    <row r="49" spans="1:23">
      <c r="A49" s="22">
        <v>48</v>
      </c>
      <c r="B49" s="22" t="s">
        <v>89</v>
      </c>
      <c r="C49" s="18">
        <v>61</v>
      </c>
      <c r="D49" s="18" t="s">
        <v>24</v>
      </c>
      <c r="E49" s="18" t="s">
        <v>25</v>
      </c>
      <c r="F49" s="18" t="s">
        <v>39</v>
      </c>
      <c r="G49" s="18" t="s">
        <v>40</v>
      </c>
      <c r="H49" s="18">
        <v>327</v>
      </c>
      <c r="I49" s="18">
        <v>0</v>
      </c>
      <c r="J49" s="18">
        <v>2</v>
      </c>
      <c r="K49" s="18" t="s">
        <v>33</v>
      </c>
      <c r="L49" s="19" t="s">
        <v>29</v>
      </c>
      <c r="N49" s="19" t="s">
        <v>30</v>
      </c>
      <c r="T49" s="20">
        <f>VLOOKUP(B49,'[1]all-12-5'!$C:$M,11,FALSE)</f>
        <v>17.7</v>
      </c>
      <c r="U49" s="19">
        <v>1</v>
      </c>
      <c r="V49" s="20">
        <v>52</v>
      </c>
      <c r="W49" s="19">
        <v>0</v>
      </c>
    </row>
    <row r="50" spans="1:23">
      <c r="A50" s="22">
        <v>49</v>
      </c>
      <c r="B50" s="22" t="s">
        <v>90</v>
      </c>
      <c r="C50" s="18">
        <v>35</v>
      </c>
      <c r="D50" s="18" t="s">
        <v>24</v>
      </c>
      <c r="E50" s="18" t="s">
        <v>25</v>
      </c>
      <c r="F50" s="18" t="s">
        <v>26</v>
      </c>
      <c r="G50" s="18" t="s">
        <v>40</v>
      </c>
      <c r="H50" s="18">
        <v>302</v>
      </c>
      <c r="I50" s="18">
        <v>1</v>
      </c>
      <c r="J50" s="18">
        <v>2</v>
      </c>
      <c r="K50" s="18" t="s">
        <v>36</v>
      </c>
      <c r="L50" s="19" t="s">
        <v>91</v>
      </c>
      <c r="N50" s="19" t="s">
        <v>30</v>
      </c>
      <c r="T50" s="20">
        <f>VLOOKUP(B50,'[1]all-12-5'!$C:$M,11,FALSE)</f>
        <v>11.9333333333333</v>
      </c>
      <c r="U50" s="19">
        <v>1</v>
      </c>
      <c r="V50" s="20">
        <v>34.9</v>
      </c>
      <c r="W50" s="19">
        <v>1</v>
      </c>
    </row>
    <row r="51" spans="1:23">
      <c r="A51" s="22">
        <v>50</v>
      </c>
      <c r="B51" s="22" t="s">
        <v>92</v>
      </c>
      <c r="C51" s="18">
        <v>68</v>
      </c>
      <c r="D51" s="18" t="s">
        <v>24</v>
      </c>
      <c r="E51" s="18" t="s">
        <v>25</v>
      </c>
      <c r="F51" s="18" t="s">
        <v>26</v>
      </c>
      <c r="G51" s="18" t="s">
        <v>40</v>
      </c>
      <c r="H51" s="18">
        <v>169</v>
      </c>
      <c r="I51" s="18">
        <v>1</v>
      </c>
      <c r="J51" s="18">
        <v>2</v>
      </c>
      <c r="K51" s="18" t="s">
        <v>36</v>
      </c>
      <c r="L51" s="19" t="s">
        <v>34</v>
      </c>
      <c r="N51" s="19" t="s">
        <v>30</v>
      </c>
      <c r="O51" s="19" t="s">
        <v>30</v>
      </c>
      <c r="P51" s="19" t="s">
        <v>30</v>
      </c>
      <c r="T51" s="20">
        <f>VLOOKUP(B51,'[1]all-12-5'!$C:$M,11,FALSE)</f>
        <v>12.5333333333333</v>
      </c>
      <c r="U51" s="19">
        <v>1</v>
      </c>
      <c r="V51" s="20">
        <v>21.9333333333333</v>
      </c>
      <c r="W51" s="19">
        <v>1</v>
      </c>
    </row>
    <row r="52" spans="1:23">
      <c r="A52" s="22">
        <v>51</v>
      </c>
      <c r="B52" s="22" t="s">
        <v>93</v>
      </c>
      <c r="C52" s="18">
        <v>56</v>
      </c>
      <c r="D52" s="18" t="s">
        <v>32</v>
      </c>
      <c r="E52" s="18" t="s">
        <v>52</v>
      </c>
      <c r="F52" s="18" t="s">
        <v>43</v>
      </c>
      <c r="G52" s="18" t="s">
        <v>40</v>
      </c>
      <c r="H52" s="18">
        <v>173</v>
      </c>
      <c r="I52" s="18">
        <v>0</v>
      </c>
      <c r="J52" s="18">
        <v>0</v>
      </c>
      <c r="K52" s="18" t="s">
        <v>36</v>
      </c>
      <c r="L52" s="19" t="s">
        <v>34</v>
      </c>
      <c r="M52" s="19" t="s">
        <v>30</v>
      </c>
      <c r="N52" s="19" t="s">
        <v>30</v>
      </c>
      <c r="T52" s="20" t="s">
        <v>94</v>
      </c>
      <c r="U52" s="19" t="s">
        <v>94</v>
      </c>
      <c r="V52" s="20" t="s">
        <v>94</v>
      </c>
      <c r="W52" s="19" t="s">
        <v>94</v>
      </c>
    </row>
    <row r="53" spans="1:23">
      <c r="A53" s="22">
        <v>52</v>
      </c>
      <c r="B53" s="22" t="s">
        <v>95</v>
      </c>
      <c r="C53" s="18">
        <v>65</v>
      </c>
      <c r="D53" s="18" t="s">
        <v>24</v>
      </c>
      <c r="E53" s="18" t="s">
        <v>25</v>
      </c>
      <c r="F53" s="18" t="s">
        <v>43</v>
      </c>
      <c r="G53" s="18" t="s">
        <v>40</v>
      </c>
      <c r="H53" s="18">
        <v>209</v>
      </c>
      <c r="I53" s="18">
        <v>0</v>
      </c>
      <c r="J53" s="18">
        <v>1</v>
      </c>
      <c r="K53" s="18" t="s">
        <v>36</v>
      </c>
      <c r="L53" s="19" t="s">
        <v>34</v>
      </c>
      <c r="M53" s="19" t="s">
        <v>30</v>
      </c>
      <c r="N53" s="19" t="s">
        <v>30</v>
      </c>
      <c r="O53" s="19" t="s">
        <v>30</v>
      </c>
      <c r="T53" s="20">
        <f>VLOOKUP(B53,'[1]all-12-5'!$C:$M,11,FALSE)</f>
        <v>16.2666666666667</v>
      </c>
      <c r="U53" s="19">
        <v>0</v>
      </c>
      <c r="V53" s="20">
        <v>16.7333333333333</v>
      </c>
      <c r="W53" s="19">
        <v>0</v>
      </c>
    </row>
    <row r="54" spans="1:23">
      <c r="A54" s="22">
        <v>53</v>
      </c>
      <c r="B54" s="22" t="s">
        <v>96</v>
      </c>
      <c r="C54" s="18">
        <v>61</v>
      </c>
      <c r="D54" s="18" t="s">
        <v>24</v>
      </c>
      <c r="E54" s="18" t="s">
        <v>52</v>
      </c>
      <c r="F54" s="18" t="s">
        <v>39</v>
      </c>
      <c r="G54" s="18" t="s">
        <v>40</v>
      </c>
      <c r="H54" s="18">
        <v>179</v>
      </c>
      <c r="I54" s="18">
        <v>0</v>
      </c>
      <c r="J54" s="18">
        <v>2</v>
      </c>
      <c r="K54" s="18" t="s">
        <v>33</v>
      </c>
      <c r="L54" s="19" t="s">
        <v>74</v>
      </c>
      <c r="M54" s="19" t="s">
        <v>30</v>
      </c>
      <c r="O54" s="19" t="s">
        <v>30</v>
      </c>
      <c r="P54" s="19" t="s">
        <v>30</v>
      </c>
      <c r="T54" s="20">
        <f>VLOOKUP(B54,'[1]all-12-5'!$C:$M,11,FALSE)</f>
        <v>41.6666666666667</v>
      </c>
      <c r="U54" s="19">
        <v>0</v>
      </c>
      <c r="V54" s="20">
        <v>43.6666666666667</v>
      </c>
      <c r="W54" s="19">
        <v>1</v>
      </c>
    </row>
    <row r="55" spans="1:23">
      <c r="A55" s="22">
        <v>54</v>
      </c>
      <c r="B55" s="22" t="s">
        <v>97</v>
      </c>
      <c r="C55" s="18">
        <v>53</v>
      </c>
      <c r="D55" s="18" t="s">
        <v>32</v>
      </c>
      <c r="E55" s="18" t="s">
        <v>25</v>
      </c>
      <c r="F55" s="18" t="s">
        <v>43</v>
      </c>
      <c r="G55" s="18" t="s">
        <v>40</v>
      </c>
      <c r="H55" s="18">
        <v>223</v>
      </c>
      <c r="I55" s="18">
        <v>0</v>
      </c>
      <c r="J55" s="18">
        <v>0</v>
      </c>
      <c r="K55" s="18" t="s">
        <v>36</v>
      </c>
      <c r="L55" s="19" t="s">
        <v>34</v>
      </c>
      <c r="M55" s="19" t="s">
        <v>30</v>
      </c>
      <c r="N55" s="19" t="s">
        <v>30</v>
      </c>
      <c r="O55" s="19" t="s">
        <v>30</v>
      </c>
      <c r="P55" s="19" t="s">
        <v>30</v>
      </c>
      <c r="T55" s="20">
        <f>VLOOKUP(B55,'[1]all-12-5'!$C:$M,11,FALSE)</f>
        <v>22.6666666666667</v>
      </c>
      <c r="U55" s="19">
        <v>0</v>
      </c>
      <c r="V55" s="20">
        <v>23.0333333333333</v>
      </c>
      <c r="W55" s="19">
        <v>0</v>
      </c>
    </row>
    <row r="56" spans="1:23">
      <c r="A56" s="22">
        <v>55</v>
      </c>
      <c r="B56" s="22" t="s">
        <v>98</v>
      </c>
      <c r="C56" s="18">
        <v>41</v>
      </c>
      <c r="D56" s="18" t="s">
        <v>32</v>
      </c>
      <c r="E56" s="18" t="s">
        <v>25</v>
      </c>
      <c r="F56" s="18" t="s">
        <v>26</v>
      </c>
      <c r="G56" s="18" t="s">
        <v>27</v>
      </c>
      <c r="H56" s="18">
        <v>218</v>
      </c>
      <c r="I56" s="18">
        <v>1</v>
      </c>
      <c r="J56" s="18">
        <v>1</v>
      </c>
      <c r="K56" s="18" t="s">
        <v>36</v>
      </c>
      <c r="L56" s="19" t="s">
        <v>29</v>
      </c>
      <c r="M56" s="19" t="s">
        <v>30</v>
      </c>
      <c r="N56" s="19" t="s">
        <v>30</v>
      </c>
      <c r="O56" s="19" t="s">
        <v>30</v>
      </c>
      <c r="T56" s="20">
        <f>VLOOKUP(B56,'[1]all-12-5'!$C:$M,11,FALSE)</f>
        <v>1.66666666666667</v>
      </c>
      <c r="U56" s="19">
        <v>1</v>
      </c>
      <c r="V56" s="20">
        <v>3.76666666666667</v>
      </c>
      <c r="W56" s="19">
        <v>1</v>
      </c>
    </row>
    <row r="57" spans="1:23">
      <c r="A57" s="22">
        <v>56</v>
      </c>
      <c r="B57" s="22" t="s">
        <v>99</v>
      </c>
      <c r="C57" s="18">
        <v>53</v>
      </c>
      <c r="D57" s="18" t="s">
        <v>24</v>
      </c>
      <c r="E57" s="18" t="s">
        <v>25</v>
      </c>
      <c r="F57" s="18" t="s">
        <v>39</v>
      </c>
      <c r="G57" s="18" t="s">
        <v>40</v>
      </c>
      <c r="H57" s="18">
        <v>203</v>
      </c>
      <c r="I57" s="18">
        <v>1</v>
      </c>
      <c r="J57" s="18">
        <v>1</v>
      </c>
      <c r="K57" s="18" t="s">
        <v>36</v>
      </c>
      <c r="L57" s="19" t="s">
        <v>34</v>
      </c>
      <c r="M57" s="19" t="s">
        <v>30</v>
      </c>
      <c r="N57" s="19" t="s">
        <v>30</v>
      </c>
      <c r="T57" s="20">
        <f>VLOOKUP(B57,'[1]all-12-5'!$C:$M,11,FALSE)</f>
        <v>40.7333333333333</v>
      </c>
      <c r="U57" s="19">
        <v>0</v>
      </c>
      <c r="V57" s="20">
        <v>28.6666666666667</v>
      </c>
      <c r="W57" s="19">
        <v>0</v>
      </c>
    </row>
    <row r="58" spans="1:23">
      <c r="A58" s="22">
        <v>57</v>
      </c>
      <c r="B58" s="22" t="s">
        <v>100</v>
      </c>
      <c r="C58" s="18">
        <v>65</v>
      </c>
      <c r="D58" s="18" t="s">
        <v>24</v>
      </c>
      <c r="E58" s="18" t="s">
        <v>25</v>
      </c>
      <c r="F58" s="18" t="s">
        <v>26</v>
      </c>
      <c r="G58" s="18" t="s">
        <v>40</v>
      </c>
      <c r="H58" s="18">
        <v>178</v>
      </c>
      <c r="I58" s="18">
        <v>1</v>
      </c>
      <c r="J58" s="18">
        <v>2</v>
      </c>
      <c r="K58" s="18" t="s">
        <v>36</v>
      </c>
      <c r="L58" s="19" t="s">
        <v>29</v>
      </c>
      <c r="M58" s="19" t="s">
        <v>30</v>
      </c>
      <c r="T58" s="20">
        <f>VLOOKUP(B58,'[1]all-12-5'!$C:$M,11,FALSE)</f>
        <v>13.0333333333333</v>
      </c>
      <c r="U58" s="19">
        <v>1</v>
      </c>
      <c r="V58" s="20">
        <v>29.6666666666667</v>
      </c>
      <c r="W58" s="19">
        <v>0</v>
      </c>
    </row>
    <row r="59" spans="1:23">
      <c r="A59" s="22">
        <v>58</v>
      </c>
      <c r="B59" s="22" t="s">
        <v>101</v>
      </c>
      <c r="C59" s="18">
        <v>55</v>
      </c>
      <c r="D59" s="18" t="s">
        <v>24</v>
      </c>
      <c r="E59" s="18" t="s">
        <v>52</v>
      </c>
      <c r="F59" s="18" t="s">
        <v>26</v>
      </c>
      <c r="G59" s="18" t="s">
        <v>27</v>
      </c>
      <c r="H59" s="18">
        <v>553</v>
      </c>
      <c r="I59" s="18">
        <v>1</v>
      </c>
      <c r="J59" s="18">
        <v>2</v>
      </c>
      <c r="K59" s="18" t="s">
        <v>33</v>
      </c>
      <c r="L59" s="19" t="s">
        <v>29</v>
      </c>
      <c r="M59" s="19" t="s">
        <v>30</v>
      </c>
      <c r="O59" s="19" t="s">
        <v>30</v>
      </c>
      <c r="T59" s="20">
        <f>VLOOKUP(B59,'[1]all-12-5'!$C:$M,11,FALSE)</f>
        <v>3.3</v>
      </c>
      <c r="U59" s="19">
        <v>1</v>
      </c>
      <c r="V59" s="20">
        <v>8.13333333333333</v>
      </c>
      <c r="W59" s="19">
        <v>1</v>
      </c>
    </row>
    <row r="60" spans="1:23">
      <c r="A60" s="22">
        <v>59</v>
      </c>
      <c r="B60" s="22" t="s">
        <v>102</v>
      </c>
      <c r="C60" s="18">
        <v>59</v>
      </c>
      <c r="D60" s="18" t="s">
        <v>32</v>
      </c>
      <c r="E60" s="18" t="s">
        <v>25</v>
      </c>
      <c r="F60" s="18" t="s">
        <v>26</v>
      </c>
      <c r="G60" s="18" t="s">
        <v>27</v>
      </c>
      <c r="H60" s="18">
        <v>436</v>
      </c>
      <c r="I60" s="18">
        <v>1</v>
      </c>
      <c r="J60" s="18">
        <v>3</v>
      </c>
      <c r="K60" s="18" t="s">
        <v>33</v>
      </c>
      <c r="L60" s="19" t="s">
        <v>29</v>
      </c>
      <c r="N60" s="19" t="s">
        <v>30</v>
      </c>
      <c r="P60" s="19" t="s">
        <v>30</v>
      </c>
      <c r="T60" s="20">
        <f>VLOOKUP(B60,'[1]all-12-5'!$C:$M,11,FALSE)</f>
        <v>4</v>
      </c>
      <c r="U60" s="19">
        <v>1</v>
      </c>
      <c r="V60" s="20">
        <v>14.2</v>
      </c>
      <c r="W60" s="19">
        <v>1</v>
      </c>
    </row>
    <row r="61" spans="1:23">
      <c r="A61" s="22">
        <v>60</v>
      </c>
      <c r="B61" s="22" t="s">
        <v>103</v>
      </c>
      <c r="C61" s="18">
        <v>59</v>
      </c>
      <c r="D61" s="18" t="s">
        <v>32</v>
      </c>
      <c r="E61" s="18" t="s">
        <v>52</v>
      </c>
      <c r="F61" s="18" t="s">
        <v>58</v>
      </c>
      <c r="G61" s="18" t="s">
        <v>40</v>
      </c>
      <c r="H61" s="18">
        <v>129</v>
      </c>
      <c r="I61" s="18">
        <v>0</v>
      </c>
      <c r="J61" s="18">
        <v>0</v>
      </c>
      <c r="K61" s="18" t="s">
        <v>36</v>
      </c>
      <c r="L61" s="19" t="s">
        <v>34</v>
      </c>
      <c r="M61" s="19" t="s">
        <v>30</v>
      </c>
      <c r="P61" s="19" t="s">
        <v>30</v>
      </c>
      <c r="T61" s="20">
        <f>VLOOKUP(B61,'[1]all-12-5'!$C:$M,11,FALSE)</f>
        <v>57.4333333333333</v>
      </c>
      <c r="U61" s="19">
        <v>0</v>
      </c>
      <c r="V61" s="20">
        <v>57.9666666666667</v>
      </c>
      <c r="W61" s="19">
        <v>0</v>
      </c>
    </row>
    <row r="62" spans="1:23">
      <c r="A62" s="22">
        <v>61</v>
      </c>
      <c r="B62" s="22" t="s">
        <v>104</v>
      </c>
      <c r="C62" s="18">
        <v>51</v>
      </c>
      <c r="D62" s="18" t="s">
        <v>24</v>
      </c>
      <c r="E62" s="18" t="s">
        <v>25</v>
      </c>
      <c r="F62" s="18" t="s">
        <v>26</v>
      </c>
      <c r="G62" s="18" t="s">
        <v>27</v>
      </c>
      <c r="H62" s="18">
        <v>255</v>
      </c>
      <c r="I62" s="18">
        <v>1</v>
      </c>
      <c r="J62" s="18">
        <v>2</v>
      </c>
      <c r="K62" s="18" t="s">
        <v>33</v>
      </c>
      <c r="L62" s="19" t="s">
        <v>29</v>
      </c>
      <c r="M62" s="19" t="s">
        <v>30</v>
      </c>
      <c r="N62" s="19" t="s">
        <v>30</v>
      </c>
      <c r="O62" s="19" t="s">
        <v>30</v>
      </c>
      <c r="T62" s="20">
        <f>VLOOKUP(B62,'[1]all-12-5'!$C:$M,11,FALSE)</f>
        <v>3.76666666666667</v>
      </c>
      <c r="U62" s="19">
        <v>1</v>
      </c>
      <c r="V62" s="20">
        <v>7.5</v>
      </c>
      <c r="W62" s="19">
        <v>0</v>
      </c>
    </row>
    <row r="63" spans="1:23">
      <c r="A63" s="22">
        <v>62</v>
      </c>
      <c r="B63" s="22" t="s">
        <v>105</v>
      </c>
      <c r="C63" s="18">
        <v>56</v>
      </c>
      <c r="D63" s="18" t="s">
        <v>24</v>
      </c>
      <c r="E63" s="18" t="s">
        <v>25</v>
      </c>
      <c r="F63" s="18" t="s">
        <v>58</v>
      </c>
      <c r="G63" s="18" t="s">
        <v>40</v>
      </c>
      <c r="H63" s="18">
        <v>180</v>
      </c>
      <c r="I63" s="18">
        <v>0</v>
      </c>
      <c r="J63" s="18">
        <v>0</v>
      </c>
      <c r="K63" s="18" t="s">
        <v>36</v>
      </c>
      <c r="L63" s="19" t="s">
        <v>34</v>
      </c>
      <c r="M63" s="19" t="s">
        <v>30</v>
      </c>
      <c r="N63" s="19" t="s">
        <v>30</v>
      </c>
      <c r="O63" s="19" t="s">
        <v>30</v>
      </c>
      <c r="T63" s="20">
        <f>VLOOKUP(B63,'[1]all-12-5'!$C:$M,11,FALSE)</f>
        <v>18.5666666666667</v>
      </c>
      <c r="U63" s="19">
        <v>0</v>
      </c>
      <c r="V63" s="20">
        <v>18.9333333333333</v>
      </c>
      <c r="W63" s="19">
        <v>0</v>
      </c>
    </row>
    <row r="64" spans="1:23">
      <c r="A64" s="22">
        <v>63</v>
      </c>
      <c r="B64" s="22" t="s">
        <v>106</v>
      </c>
      <c r="C64" s="18">
        <v>36</v>
      </c>
      <c r="D64" s="18" t="s">
        <v>24</v>
      </c>
      <c r="E64" s="18" t="s">
        <v>25</v>
      </c>
      <c r="F64" s="18" t="s">
        <v>26</v>
      </c>
      <c r="G64" s="18" t="s">
        <v>40</v>
      </c>
      <c r="H64" s="18">
        <v>331</v>
      </c>
      <c r="I64" s="18">
        <v>1</v>
      </c>
      <c r="J64" s="18">
        <v>2</v>
      </c>
      <c r="K64" s="18" t="s">
        <v>33</v>
      </c>
      <c r="L64" s="19" t="s">
        <v>29</v>
      </c>
      <c r="M64" s="19" t="s">
        <v>30</v>
      </c>
      <c r="O64" s="19" t="s">
        <v>30</v>
      </c>
      <c r="P64" s="19" t="s">
        <v>30</v>
      </c>
      <c r="T64" s="20">
        <f>VLOOKUP(B64,'[1]all-12-5'!$C:$M,11,FALSE)</f>
        <v>5.5</v>
      </c>
      <c r="U64" s="19">
        <v>1</v>
      </c>
      <c r="V64" s="20">
        <v>21.7333333333333</v>
      </c>
      <c r="W64" s="19">
        <v>0</v>
      </c>
    </row>
    <row r="65" spans="1:23">
      <c r="A65" s="22">
        <v>64</v>
      </c>
      <c r="B65" s="22" t="s">
        <v>107</v>
      </c>
      <c r="C65" s="18">
        <v>55</v>
      </c>
      <c r="D65" s="18" t="s">
        <v>24</v>
      </c>
      <c r="E65" s="18" t="s">
        <v>52</v>
      </c>
      <c r="F65" s="18" t="s">
        <v>26</v>
      </c>
      <c r="G65" s="18" t="s">
        <v>27</v>
      </c>
      <c r="H65" s="18">
        <v>1440</v>
      </c>
      <c r="I65" s="18">
        <v>1</v>
      </c>
      <c r="J65" s="18">
        <v>2</v>
      </c>
      <c r="K65" s="18" t="s">
        <v>36</v>
      </c>
      <c r="L65" s="19" t="s">
        <v>29</v>
      </c>
      <c r="N65" s="19" t="s">
        <v>30</v>
      </c>
      <c r="T65" s="20">
        <f>VLOOKUP(B65,'[1]all-12-5'!$C:$M,11,FALSE)</f>
        <v>5.1</v>
      </c>
      <c r="U65" s="19">
        <v>1</v>
      </c>
      <c r="V65" s="20">
        <v>5.1</v>
      </c>
      <c r="W65" s="19">
        <v>0</v>
      </c>
    </row>
    <row r="66" spans="1:23">
      <c r="A66" s="22">
        <v>65</v>
      </c>
      <c r="B66" s="22" t="s">
        <v>108</v>
      </c>
      <c r="C66" s="18">
        <v>63</v>
      </c>
      <c r="D66" s="18" t="s">
        <v>32</v>
      </c>
      <c r="E66" s="18" t="s">
        <v>25</v>
      </c>
      <c r="F66" s="18" t="s">
        <v>26</v>
      </c>
      <c r="G66" s="18" t="s">
        <v>40</v>
      </c>
      <c r="H66" s="18">
        <v>671</v>
      </c>
      <c r="I66" s="18">
        <v>1</v>
      </c>
      <c r="J66" s="18">
        <v>3</v>
      </c>
      <c r="K66" s="18" t="s">
        <v>36</v>
      </c>
      <c r="L66" s="19" t="s">
        <v>29</v>
      </c>
      <c r="M66" s="19" t="s">
        <v>30</v>
      </c>
      <c r="N66" s="19" t="s">
        <v>30</v>
      </c>
      <c r="P66" s="19" t="s">
        <v>30</v>
      </c>
      <c r="T66" s="20">
        <f>VLOOKUP(B66,'[1]all-12-5'!$C:$M,11,FALSE)</f>
        <v>4.66666666666667</v>
      </c>
      <c r="U66" s="19">
        <v>1</v>
      </c>
      <c r="V66" s="20">
        <v>18.1666666666667</v>
      </c>
      <c r="W66" s="19">
        <v>0</v>
      </c>
    </row>
    <row r="67" spans="1:23">
      <c r="A67" s="22">
        <v>66</v>
      </c>
      <c r="B67" s="22" t="s">
        <v>109</v>
      </c>
      <c r="C67" s="18">
        <v>74</v>
      </c>
      <c r="D67" s="18" t="s">
        <v>32</v>
      </c>
      <c r="E67" s="18" t="s">
        <v>25</v>
      </c>
      <c r="F67" s="18" t="s">
        <v>43</v>
      </c>
      <c r="G67" s="18" t="s">
        <v>40</v>
      </c>
      <c r="H67" s="18">
        <v>180</v>
      </c>
      <c r="I67" s="18">
        <v>1</v>
      </c>
      <c r="J67" s="18">
        <v>1</v>
      </c>
      <c r="K67" s="18" t="s">
        <v>33</v>
      </c>
      <c r="L67" s="19" t="s">
        <v>74</v>
      </c>
      <c r="M67" s="19" t="s">
        <v>30</v>
      </c>
      <c r="O67" s="19" t="s">
        <v>30</v>
      </c>
      <c r="P67" s="19" t="s">
        <v>30</v>
      </c>
      <c r="T67" s="20">
        <f>VLOOKUP(B67,'[1]all-12-5'!$C:$M,11,FALSE)</f>
        <v>7.43333333333333</v>
      </c>
      <c r="U67" s="19">
        <v>1</v>
      </c>
      <c r="V67" s="20">
        <v>17.3</v>
      </c>
      <c r="W67" s="19">
        <v>1</v>
      </c>
    </row>
    <row r="68" spans="1:23">
      <c r="A68" s="22">
        <v>67</v>
      </c>
      <c r="B68" s="22" t="s">
        <v>110</v>
      </c>
      <c r="C68" s="18">
        <v>71</v>
      </c>
      <c r="D68" s="18" t="s">
        <v>32</v>
      </c>
      <c r="E68" s="18" t="s">
        <v>25</v>
      </c>
      <c r="F68" s="18" t="s">
        <v>39</v>
      </c>
      <c r="G68" s="18" t="s">
        <v>40</v>
      </c>
      <c r="H68" s="18">
        <v>237</v>
      </c>
      <c r="I68" s="18">
        <v>0</v>
      </c>
      <c r="J68" s="18">
        <v>1</v>
      </c>
      <c r="K68" s="18" t="s">
        <v>36</v>
      </c>
      <c r="L68" s="19" t="s">
        <v>34</v>
      </c>
      <c r="M68" s="19" t="s">
        <v>30</v>
      </c>
      <c r="N68" s="19" t="s">
        <v>30</v>
      </c>
      <c r="P68" s="19" t="s">
        <v>30</v>
      </c>
      <c r="T68" s="20">
        <f>VLOOKUP(B68,'[1]all-12-5'!$C:$M,11,FALSE)</f>
        <v>18.8666666666667</v>
      </c>
      <c r="U68" s="19">
        <v>0</v>
      </c>
      <c r="V68" s="20">
        <v>19.7666666666667</v>
      </c>
      <c r="W68" s="19">
        <v>0</v>
      </c>
    </row>
    <row r="69" spans="1:23">
      <c r="A69" s="22">
        <v>68</v>
      </c>
      <c r="B69" s="22" t="s">
        <v>111</v>
      </c>
      <c r="C69" s="18">
        <v>63</v>
      </c>
      <c r="D69" s="18" t="s">
        <v>32</v>
      </c>
      <c r="E69" s="18" t="s">
        <v>25</v>
      </c>
      <c r="F69" s="18" t="s">
        <v>43</v>
      </c>
      <c r="G69" s="18" t="s">
        <v>40</v>
      </c>
      <c r="H69" s="18">
        <v>193</v>
      </c>
      <c r="I69" s="18">
        <v>1</v>
      </c>
      <c r="J69" s="18">
        <v>1</v>
      </c>
      <c r="K69" s="18" t="s">
        <v>36</v>
      </c>
      <c r="L69" s="19" t="s">
        <v>34</v>
      </c>
      <c r="M69" s="19" t="s">
        <v>30</v>
      </c>
      <c r="P69" s="19" t="s">
        <v>30</v>
      </c>
      <c r="T69" s="20">
        <f>VLOOKUP(B69,'[1]all-12-5'!$C:$M,11,FALSE)</f>
        <v>12.1333333333333</v>
      </c>
      <c r="U69" s="19">
        <v>0</v>
      </c>
      <c r="V69" s="20">
        <v>12.5</v>
      </c>
      <c r="W69" s="19">
        <v>0</v>
      </c>
    </row>
    <row r="70" spans="1:23">
      <c r="A70" s="22">
        <v>69</v>
      </c>
      <c r="B70" s="22" t="s">
        <v>112</v>
      </c>
      <c r="C70" s="18">
        <v>58</v>
      </c>
      <c r="D70" s="18" t="s">
        <v>24</v>
      </c>
      <c r="E70" s="18" t="s">
        <v>25</v>
      </c>
      <c r="F70" s="18" t="s">
        <v>43</v>
      </c>
      <c r="G70" s="18" t="s">
        <v>40</v>
      </c>
      <c r="H70" s="18">
        <v>141</v>
      </c>
      <c r="I70" s="18">
        <v>1</v>
      </c>
      <c r="J70" s="18">
        <v>0</v>
      </c>
      <c r="K70" s="18" t="s">
        <v>36</v>
      </c>
      <c r="L70" s="19" t="s">
        <v>34</v>
      </c>
      <c r="M70" s="19" t="s">
        <v>30</v>
      </c>
      <c r="O70" s="19" t="s">
        <v>30</v>
      </c>
      <c r="T70" s="20">
        <f>VLOOKUP(B70,'[1]all-12-5'!$C:$M,11,FALSE)</f>
        <v>42.1666666666667</v>
      </c>
      <c r="U70" s="19">
        <v>0</v>
      </c>
      <c r="V70" s="20">
        <v>42.8666666666667</v>
      </c>
      <c r="W70" s="19">
        <v>0</v>
      </c>
    </row>
    <row r="71" spans="1:23">
      <c r="A71" s="22">
        <v>70</v>
      </c>
      <c r="B71" s="22" t="s">
        <v>113</v>
      </c>
      <c r="C71" s="18">
        <v>60</v>
      </c>
      <c r="D71" s="18" t="s">
        <v>32</v>
      </c>
      <c r="E71" s="18" t="s">
        <v>25</v>
      </c>
      <c r="F71" s="18" t="s">
        <v>26</v>
      </c>
      <c r="G71" s="18" t="s">
        <v>40</v>
      </c>
      <c r="H71" s="18">
        <v>268</v>
      </c>
      <c r="I71" s="18">
        <v>1</v>
      </c>
      <c r="J71" s="18">
        <v>3</v>
      </c>
      <c r="K71" s="18" t="s">
        <v>36</v>
      </c>
      <c r="L71" s="19" t="s">
        <v>34</v>
      </c>
      <c r="M71" s="19" t="s">
        <v>30</v>
      </c>
      <c r="N71" s="19" t="s">
        <v>30</v>
      </c>
      <c r="T71" s="20">
        <f>VLOOKUP(B71,'[1]all-12-5'!$C:$M,11,FALSE)</f>
        <v>29.8666666666667</v>
      </c>
      <c r="U71" s="19">
        <v>0</v>
      </c>
      <c r="V71" s="20">
        <v>29.8666666666667</v>
      </c>
      <c r="W71" s="19">
        <v>0</v>
      </c>
    </row>
    <row r="72" spans="1:23">
      <c r="A72" s="22">
        <v>71</v>
      </c>
      <c r="B72" s="22" t="s">
        <v>114</v>
      </c>
      <c r="C72" s="18">
        <v>53</v>
      </c>
      <c r="D72" s="18" t="s">
        <v>24</v>
      </c>
      <c r="E72" s="18" t="s">
        <v>52</v>
      </c>
      <c r="F72" s="18" t="s">
        <v>26</v>
      </c>
      <c r="G72" s="18" t="s">
        <v>40</v>
      </c>
      <c r="H72" s="18">
        <v>216</v>
      </c>
      <c r="I72" s="18" t="s">
        <v>94</v>
      </c>
      <c r="J72" s="18">
        <v>1</v>
      </c>
      <c r="K72" s="18" t="s">
        <v>36</v>
      </c>
      <c r="L72" s="19" t="s">
        <v>29</v>
      </c>
      <c r="N72" s="19" t="s">
        <v>30</v>
      </c>
      <c r="O72" s="19" t="s">
        <v>30</v>
      </c>
      <c r="T72" s="20">
        <f>VLOOKUP(B72,'[1]all-12-5'!$C:$M,11,FALSE)</f>
        <v>6.33333333333333</v>
      </c>
      <c r="U72" s="19">
        <v>1</v>
      </c>
      <c r="V72" s="20">
        <v>28.5666666666667</v>
      </c>
      <c r="W72" s="19">
        <v>1</v>
      </c>
    </row>
    <row r="73" spans="1:23">
      <c r="A73" s="22">
        <v>72</v>
      </c>
      <c r="B73" s="22" t="s">
        <v>115</v>
      </c>
      <c r="C73" s="18">
        <v>78</v>
      </c>
      <c r="D73" s="18" t="s">
        <v>24</v>
      </c>
      <c r="E73" s="18" t="s">
        <v>25</v>
      </c>
      <c r="F73" s="18" t="s">
        <v>26</v>
      </c>
      <c r="G73" s="18" t="s">
        <v>40</v>
      </c>
      <c r="H73" s="18">
        <v>259</v>
      </c>
      <c r="I73" s="18">
        <v>1</v>
      </c>
      <c r="J73" s="18">
        <v>3</v>
      </c>
      <c r="K73" s="18" t="s">
        <v>33</v>
      </c>
      <c r="L73" s="19" t="s">
        <v>34</v>
      </c>
      <c r="N73" s="19" t="s">
        <v>30</v>
      </c>
      <c r="T73" s="20">
        <f>VLOOKUP(B73,'[1]all-12-5'!$C:$M,11,FALSE)</f>
        <v>9.06666666666667</v>
      </c>
      <c r="U73" s="19">
        <v>1</v>
      </c>
      <c r="V73" s="20">
        <v>23.8333333333333</v>
      </c>
      <c r="W73" s="19">
        <v>0</v>
      </c>
    </row>
    <row r="74" spans="1:23">
      <c r="A74" s="22">
        <v>73</v>
      </c>
      <c r="B74" s="22" t="s">
        <v>116</v>
      </c>
      <c r="C74" s="18">
        <v>67</v>
      </c>
      <c r="D74" s="18" t="s">
        <v>24</v>
      </c>
      <c r="E74" s="18" t="s">
        <v>25</v>
      </c>
      <c r="F74" s="18" t="s">
        <v>26</v>
      </c>
      <c r="G74" s="18" t="s">
        <v>27</v>
      </c>
      <c r="H74" s="18">
        <v>861</v>
      </c>
      <c r="I74" s="18">
        <v>1</v>
      </c>
      <c r="J74" s="18">
        <v>3</v>
      </c>
      <c r="K74" s="18" t="s">
        <v>33</v>
      </c>
      <c r="L74" s="19" t="s">
        <v>29</v>
      </c>
      <c r="M74" s="19" t="s">
        <v>30</v>
      </c>
      <c r="N74" s="19" t="s">
        <v>30</v>
      </c>
      <c r="O74" s="19" t="s">
        <v>30</v>
      </c>
      <c r="P74" s="19" t="s">
        <v>30</v>
      </c>
      <c r="T74" s="20">
        <f>VLOOKUP(B74,'[1]all-12-5'!$C:$M,11,FALSE)</f>
        <v>3.33333333333333</v>
      </c>
      <c r="U74" s="19">
        <v>1</v>
      </c>
      <c r="V74" s="20">
        <v>6.73333333333333</v>
      </c>
      <c r="W74" s="19">
        <v>1</v>
      </c>
    </row>
    <row r="75" spans="1:23">
      <c r="A75" s="29"/>
      <c r="B75" s="22"/>
      <c r="W75" s="20"/>
    </row>
    <row r="76" spans="1:23">
      <c r="A76" s="29"/>
      <c r="B76" s="19"/>
      <c r="E76" s="19"/>
      <c r="F76" s="19"/>
      <c r="J76" s="18"/>
      <c r="K76" s="19"/>
      <c r="W76" s="20"/>
    </row>
    <row r="77" spans="2:11">
      <c r="B77" s="19"/>
      <c r="E77" s="19"/>
      <c r="F77" s="19"/>
      <c r="J77" s="18"/>
      <c r="K77" s="19"/>
    </row>
    <row r="78" spans="2:11">
      <c r="B78" s="19"/>
      <c r="E78" s="19"/>
      <c r="F78" s="19"/>
      <c r="J78" s="18"/>
      <c r="K78" s="19"/>
    </row>
    <row r="79" spans="2:11">
      <c r="B79" s="19"/>
      <c r="E79" s="19"/>
      <c r="F79" s="19"/>
      <c r="J79" s="18"/>
      <c r="K79" s="19"/>
    </row>
    <row r="80" spans="2:11">
      <c r="B80" s="19"/>
      <c r="E80" s="19"/>
      <c r="F80" s="19"/>
      <c r="J80" s="18"/>
      <c r="K80" s="19"/>
    </row>
    <row r="81" spans="2:11">
      <c r="B81" s="19"/>
      <c r="E81" s="19"/>
      <c r="F81" s="19"/>
      <c r="J81" s="18"/>
      <c r="K81" s="19"/>
    </row>
    <row r="82" spans="2:11">
      <c r="B82" s="19"/>
      <c r="E82" s="19"/>
      <c r="F82" s="19"/>
      <c r="J82" s="18"/>
      <c r="K82" s="19"/>
    </row>
    <row r="83" spans="2:11">
      <c r="B83" s="19"/>
      <c r="E83" s="19"/>
      <c r="F83" s="19"/>
      <c r="J83" s="18"/>
      <c r="K83" s="19"/>
    </row>
    <row r="84" spans="2:11">
      <c r="B84" s="19"/>
      <c r="E84" s="19"/>
      <c r="F84" s="19"/>
      <c r="J84" s="18"/>
      <c r="K84" s="19"/>
    </row>
    <row r="85" spans="2:11">
      <c r="B85" s="19"/>
      <c r="E85" s="19"/>
      <c r="F85" s="19"/>
      <c r="J85" s="18"/>
      <c r="K85" s="19"/>
    </row>
    <row r="86" spans="2:11">
      <c r="B86" s="19"/>
      <c r="E86" s="19"/>
      <c r="F86" s="19"/>
      <c r="J86" s="18"/>
      <c r="K86" s="19"/>
    </row>
    <row r="87" spans="2:11">
      <c r="B87" s="19"/>
      <c r="E87" s="19"/>
      <c r="F87" s="19"/>
      <c r="J87" s="18"/>
      <c r="K87" s="19"/>
    </row>
    <row r="88" spans="2:11">
      <c r="B88" s="19"/>
      <c r="E88" s="19"/>
      <c r="F88" s="19"/>
      <c r="J88" s="18"/>
      <c r="K88" s="19"/>
    </row>
    <row r="89" spans="2:11">
      <c r="B89" s="19"/>
      <c r="E89" s="19"/>
      <c r="F89" s="19"/>
      <c r="J89" s="18"/>
      <c r="K89" s="19"/>
    </row>
    <row r="90" spans="2:11">
      <c r="B90" s="19"/>
      <c r="E90" s="19"/>
      <c r="F90" s="19"/>
      <c r="J90" s="18"/>
      <c r="K90" s="19"/>
    </row>
    <row r="91" spans="2:11">
      <c r="B91" s="19"/>
      <c r="E91" s="19"/>
      <c r="F91" s="19"/>
      <c r="J91" s="18"/>
      <c r="K91" s="19"/>
    </row>
    <row r="92" spans="2:11">
      <c r="B92" s="19"/>
      <c r="E92" s="19"/>
      <c r="F92" s="19"/>
      <c r="J92" s="18"/>
      <c r="K92" s="19"/>
    </row>
    <row r="93" spans="2:11">
      <c r="B93" s="19"/>
      <c r="E93" s="19"/>
      <c r="F93" s="19"/>
      <c r="J93" s="18"/>
      <c r="K93" s="19"/>
    </row>
    <row r="94" spans="2:11">
      <c r="B94" s="22"/>
      <c r="D94" s="18"/>
      <c r="F94" s="19"/>
      <c r="J94" s="18"/>
      <c r="K94" s="19"/>
    </row>
    <row r="95" spans="2:11">
      <c r="B95" s="22"/>
      <c r="D95" s="18"/>
      <c r="F95" s="19"/>
      <c r="J95" s="18"/>
      <c r="K95" s="19"/>
    </row>
    <row r="96" spans="2:11">
      <c r="B96" s="22"/>
      <c r="D96" s="18"/>
      <c r="F96" s="19"/>
      <c r="J96" s="18"/>
      <c r="K96" s="19"/>
    </row>
    <row r="97" spans="2:11">
      <c r="B97" s="22"/>
      <c r="D97" s="18"/>
      <c r="F97" s="19"/>
      <c r="J97" s="18"/>
      <c r="K97" s="19"/>
    </row>
    <row r="98" spans="2:11">
      <c r="B98" s="22"/>
      <c r="D98" s="18"/>
      <c r="F98" s="19"/>
      <c r="J98" s="18"/>
      <c r="K98" s="19"/>
    </row>
    <row r="99" spans="2:11">
      <c r="B99" s="22"/>
      <c r="D99" s="18"/>
      <c r="F99" s="19"/>
      <c r="J99" s="18"/>
      <c r="K99" s="19"/>
    </row>
    <row r="100" spans="2:11">
      <c r="B100" s="22"/>
      <c r="D100" s="18"/>
      <c r="F100" s="19"/>
      <c r="J100" s="18"/>
      <c r="K100" s="19"/>
    </row>
    <row r="101" spans="2:11">
      <c r="B101" s="22"/>
      <c r="D101" s="18"/>
      <c r="F101" s="19"/>
      <c r="J101" s="18"/>
      <c r="K101" s="19"/>
    </row>
    <row r="102" spans="2:11">
      <c r="B102" s="22"/>
      <c r="D102" s="18"/>
      <c r="F102" s="19"/>
      <c r="J102" s="18"/>
      <c r="K102" s="19"/>
    </row>
    <row r="103" spans="2:11">
      <c r="B103" s="22"/>
      <c r="D103" s="18"/>
      <c r="F103" s="19"/>
      <c r="J103" s="18"/>
      <c r="K103" s="19"/>
    </row>
    <row r="104" spans="2:11">
      <c r="B104" s="22"/>
      <c r="D104" s="18"/>
      <c r="F104" s="19"/>
      <c r="J104" s="18"/>
      <c r="K104" s="19"/>
    </row>
    <row r="105" spans="2:11">
      <c r="B105" s="22"/>
      <c r="D105" s="18"/>
      <c r="F105" s="19"/>
      <c r="J105" s="18"/>
      <c r="K105" s="19"/>
    </row>
    <row r="106" spans="2:11">
      <c r="B106" s="22"/>
      <c r="D106" s="18"/>
      <c r="F106" s="19"/>
      <c r="J106" s="18"/>
      <c r="K106" s="19"/>
    </row>
    <row r="107" spans="2:11">
      <c r="B107" s="22"/>
      <c r="D107" s="18"/>
      <c r="F107" s="19"/>
      <c r="J107" s="18"/>
      <c r="K107" s="19"/>
    </row>
    <row r="108" spans="2:11">
      <c r="B108" s="22"/>
      <c r="D108" s="18"/>
      <c r="F108" s="19"/>
      <c r="J108" s="18"/>
      <c r="K108" s="19"/>
    </row>
    <row r="109" spans="2:11">
      <c r="B109" s="22"/>
      <c r="D109" s="18"/>
      <c r="F109" s="19"/>
      <c r="J109" s="18"/>
      <c r="K109" s="19"/>
    </row>
    <row r="110" spans="2:11">
      <c r="B110" s="22"/>
      <c r="D110" s="18"/>
      <c r="F110" s="19"/>
      <c r="J110" s="18"/>
      <c r="K110" s="19"/>
    </row>
    <row r="111" spans="2:11">
      <c r="B111" s="22"/>
      <c r="D111" s="18"/>
      <c r="F111" s="19"/>
      <c r="J111" s="18"/>
      <c r="K111" s="19"/>
    </row>
    <row r="112" spans="2:11">
      <c r="B112" s="19"/>
      <c r="D112" s="18"/>
      <c r="F112" s="19"/>
      <c r="J112" s="18"/>
      <c r="K112" s="19"/>
    </row>
    <row r="113" spans="2:11">
      <c r="B113" s="19"/>
      <c r="D113" s="18"/>
      <c r="F113" s="19"/>
      <c r="J113" s="18"/>
      <c r="K113" s="19"/>
    </row>
    <row r="114" spans="2:11">
      <c r="B114" s="19"/>
      <c r="D114" s="18"/>
      <c r="F114" s="19"/>
      <c r="J114" s="18"/>
      <c r="K114" s="19"/>
    </row>
    <row r="115" spans="2:11">
      <c r="B115" s="19"/>
      <c r="D115" s="18"/>
      <c r="F115" s="19"/>
      <c r="J115" s="18"/>
      <c r="K115" s="19"/>
    </row>
    <row r="116" spans="2:11">
      <c r="B116" s="19"/>
      <c r="D116" s="18"/>
      <c r="F116" s="19"/>
      <c r="J116" s="18"/>
      <c r="K116" s="19"/>
    </row>
    <row r="117" spans="2:11">
      <c r="B117" s="19"/>
      <c r="D117" s="18"/>
      <c r="F117" s="19"/>
      <c r="J117" s="18"/>
      <c r="K117" s="19"/>
    </row>
    <row r="118" spans="2:11">
      <c r="B118" s="19"/>
      <c r="D118" s="18"/>
      <c r="F118" s="19"/>
      <c r="J118" s="18"/>
      <c r="K118" s="19"/>
    </row>
    <row r="119" spans="2:11">
      <c r="B119" s="19"/>
      <c r="D119" s="18"/>
      <c r="F119" s="19"/>
      <c r="J119" s="18"/>
      <c r="K119" s="19"/>
    </row>
    <row r="120" spans="2:11">
      <c r="B120" s="19"/>
      <c r="D120" s="18"/>
      <c r="F120" s="19"/>
      <c r="J120" s="18"/>
      <c r="K120" s="19"/>
    </row>
    <row r="121" spans="2:11">
      <c r="B121" s="19"/>
      <c r="D121" s="18"/>
      <c r="F121" s="19"/>
      <c r="J121" s="18"/>
      <c r="K121" s="19"/>
    </row>
    <row r="122" spans="2:11">
      <c r="B122" s="19"/>
      <c r="D122" s="18"/>
      <c r="F122" s="19"/>
      <c r="J122" s="18"/>
      <c r="K122" s="19"/>
    </row>
    <row r="123" spans="2:11">
      <c r="B123" s="19"/>
      <c r="D123" s="18"/>
      <c r="F123" s="19"/>
      <c r="J123" s="18"/>
      <c r="K123" s="19"/>
    </row>
    <row r="124" spans="2:11">
      <c r="B124" s="19"/>
      <c r="D124" s="18"/>
      <c r="F124" s="19"/>
      <c r="J124" s="18"/>
      <c r="K124" s="19"/>
    </row>
    <row r="125" spans="2:11">
      <c r="B125" s="19"/>
      <c r="D125" s="18"/>
      <c r="F125" s="19"/>
      <c r="J125" s="18"/>
      <c r="K125" s="19"/>
    </row>
  </sheetData>
  <conditionalFormatting sqref="A2:A1048576">
    <cfRule type="duplicateValues" dxfId="0" priority="5"/>
  </conditionalFormatting>
  <conditionalFormatting sqref="B2:B1048576">
    <cfRule type="duplicateValues" dxfId="0" priority="9"/>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E36"/>
  <sheetViews>
    <sheetView tabSelected="1" topLeftCell="A19" workbookViewId="0">
      <selection activeCell="I34" sqref="I34"/>
    </sheetView>
  </sheetViews>
  <sheetFormatPr defaultColWidth="9" defaultRowHeight="13.5" outlineLevelCol="4"/>
  <sheetData>
    <row r="2" ht="15.75" spans="2:5">
      <c r="B2" s="1"/>
      <c r="C2" s="2"/>
      <c r="D2" s="3" t="s">
        <v>117</v>
      </c>
      <c r="E2" s="4"/>
    </row>
    <row r="3" ht="15.75" spans="2:5">
      <c r="B3" s="5" t="s">
        <v>118</v>
      </c>
      <c r="C3" s="6"/>
      <c r="D3" s="6" t="s">
        <v>119</v>
      </c>
      <c r="E3" s="7" t="s">
        <v>120</v>
      </c>
    </row>
    <row r="4" ht="15.75" spans="2:5">
      <c r="B4" s="8" t="s">
        <v>3</v>
      </c>
      <c r="C4" s="9"/>
      <c r="D4" s="9"/>
      <c r="E4" s="10"/>
    </row>
    <row r="5" ht="15.75" spans="2:5">
      <c r="B5" s="11" t="s">
        <v>24</v>
      </c>
      <c r="C5" s="9"/>
      <c r="D5" s="9">
        <v>34</v>
      </c>
      <c r="E5" s="10">
        <v>0.465753424657534</v>
      </c>
    </row>
    <row r="6" ht="15.75" spans="2:5">
      <c r="B6" s="11" t="s">
        <v>32</v>
      </c>
      <c r="C6" s="9"/>
      <c r="D6" s="9">
        <v>39</v>
      </c>
      <c r="E6" s="10">
        <v>0.534246575342466</v>
      </c>
    </row>
    <row r="7" ht="15.75" spans="2:5">
      <c r="B7" s="8" t="s">
        <v>2</v>
      </c>
      <c r="C7" s="9"/>
      <c r="D7" s="9"/>
      <c r="E7" s="10"/>
    </row>
    <row r="8" ht="15.75" spans="2:5">
      <c r="B8" s="11" t="s">
        <v>121</v>
      </c>
      <c r="C8" s="9"/>
      <c r="D8" s="9">
        <v>43</v>
      </c>
      <c r="E8" s="10">
        <v>0.589041095890411</v>
      </c>
    </row>
    <row r="9" ht="15.75" spans="2:5">
      <c r="B9" s="11" t="s">
        <v>122</v>
      </c>
      <c r="C9" s="9"/>
      <c r="D9" s="9">
        <v>30</v>
      </c>
      <c r="E9" s="10">
        <v>0.410958904109589</v>
      </c>
    </row>
    <row r="10" ht="15.75" spans="2:5">
      <c r="B10" s="8" t="s">
        <v>4</v>
      </c>
      <c r="C10" s="9"/>
      <c r="D10" s="9"/>
      <c r="E10" s="10"/>
    </row>
    <row r="11" ht="15.75" spans="2:5">
      <c r="B11" s="11" t="s">
        <v>52</v>
      </c>
      <c r="C11" s="9"/>
      <c r="D11" s="9">
        <v>14</v>
      </c>
      <c r="E11" s="10">
        <v>0.191780821917808</v>
      </c>
    </row>
    <row r="12" ht="15.75" spans="2:5">
      <c r="B12" s="11" t="s">
        <v>25</v>
      </c>
      <c r="C12" s="9"/>
      <c r="D12" s="9">
        <v>58</v>
      </c>
      <c r="E12" s="10">
        <v>0.794520547945205</v>
      </c>
    </row>
    <row r="13" ht="15.75" spans="2:5">
      <c r="B13" s="11" t="s">
        <v>94</v>
      </c>
      <c r="C13" s="9"/>
      <c r="D13" s="9">
        <v>1</v>
      </c>
      <c r="E13" s="10">
        <v>0.0136986301369863</v>
      </c>
    </row>
    <row r="14" ht="15.75" spans="2:5">
      <c r="B14" s="8" t="s">
        <v>6</v>
      </c>
      <c r="C14" s="9"/>
      <c r="D14" s="9"/>
      <c r="E14" s="10"/>
    </row>
    <row r="15" ht="15.75" spans="2:5">
      <c r="B15" s="11" t="s">
        <v>123</v>
      </c>
      <c r="C15" s="9"/>
      <c r="D15" s="9">
        <v>24</v>
      </c>
      <c r="E15" s="10">
        <v>0.328767123287671</v>
      </c>
    </row>
    <row r="16" ht="15.75" spans="2:5">
      <c r="B16" s="11" t="s">
        <v>124</v>
      </c>
      <c r="C16" s="9"/>
      <c r="D16" s="9">
        <v>49</v>
      </c>
      <c r="E16" s="10">
        <v>0.671232876712329</v>
      </c>
    </row>
    <row r="17" ht="15.75" spans="2:5">
      <c r="B17" s="8" t="s">
        <v>125</v>
      </c>
      <c r="C17" s="9"/>
      <c r="D17" s="9"/>
      <c r="E17" s="10"/>
    </row>
    <row r="18" ht="15.75" spans="2:5">
      <c r="B18" s="11" t="s">
        <v>126</v>
      </c>
      <c r="C18" s="9"/>
      <c r="D18" s="9">
        <v>33</v>
      </c>
      <c r="E18" s="10">
        <v>0.452054794520548</v>
      </c>
    </row>
    <row r="19" ht="15.75" spans="2:5">
      <c r="B19" s="11" t="s">
        <v>127</v>
      </c>
      <c r="C19" s="9"/>
      <c r="D19" s="9">
        <v>40</v>
      </c>
      <c r="E19" s="10">
        <v>0.547945205479452</v>
      </c>
    </row>
    <row r="20" ht="15.75" spans="2:5">
      <c r="B20" s="8" t="s">
        <v>5</v>
      </c>
      <c r="C20" s="9"/>
      <c r="D20" s="9"/>
      <c r="E20" s="10"/>
    </row>
    <row r="21" ht="15.75" spans="2:5">
      <c r="B21" s="11" t="s">
        <v>128</v>
      </c>
      <c r="C21" s="9"/>
      <c r="D21" s="9">
        <v>23</v>
      </c>
      <c r="E21" s="10">
        <v>0.315068493150685</v>
      </c>
    </row>
    <row r="22" ht="15.75" spans="2:5">
      <c r="B22" s="11" t="s">
        <v>129</v>
      </c>
      <c r="C22" s="9"/>
      <c r="D22" s="9">
        <v>50</v>
      </c>
      <c r="E22" s="10">
        <v>0.684931506849315</v>
      </c>
    </row>
    <row r="23" ht="15.75" spans="2:5">
      <c r="B23" s="8" t="s">
        <v>9</v>
      </c>
      <c r="C23" s="9"/>
      <c r="D23" s="9"/>
      <c r="E23" s="10"/>
    </row>
    <row r="24" ht="15.75" spans="2:5">
      <c r="B24" s="11" t="s">
        <v>130</v>
      </c>
      <c r="C24" s="9"/>
      <c r="D24" s="9">
        <v>54</v>
      </c>
      <c r="E24" s="10">
        <v>0.73972602739726</v>
      </c>
    </row>
    <row r="25" ht="15.75" spans="2:5">
      <c r="B25" s="12" t="s">
        <v>131</v>
      </c>
      <c r="C25" s="9"/>
      <c r="D25" s="9">
        <v>19</v>
      </c>
      <c r="E25" s="10">
        <v>0.26027397260274</v>
      </c>
    </row>
    <row r="26" ht="15.75" spans="2:5">
      <c r="B26" s="8" t="s">
        <v>132</v>
      </c>
      <c r="C26" s="9"/>
      <c r="D26" s="9"/>
      <c r="E26" s="10"/>
    </row>
    <row r="27" ht="15.75" spans="2:5">
      <c r="B27" s="11" t="s">
        <v>133</v>
      </c>
      <c r="C27" s="9"/>
      <c r="D27" s="9">
        <v>45</v>
      </c>
      <c r="E27" s="10">
        <v>0.616438356164384</v>
      </c>
    </row>
    <row r="28" ht="15.75" spans="2:5">
      <c r="B28" s="11" t="s">
        <v>134</v>
      </c>
      <c r="C28" s="9"/>
      <c r="D28" s="9">
        <v>28</v>
      </c>
      <c r="E28" s="10">
        <v>0.383561643835616</v>
      </c>
    </row>
    <row r="29" ht="15.75" spans="2:5">
      <c r="B29" s="8" t="s">
        <v>10</v>
      </c>
      <c r="C29" s="9"/>
      <c r="D29" s="9"/>
      <c r="E29" s="10"/>
    </row>
    <row r="30" ht="15.75" spans="2:5">
      <c r="B30" s="11" t="s">
        <v>36</v>
      </c>
      <c r="C30" s="9"/>
      <c r="D30" s="9">
        <v>47</v>
      </c>
      <c r="E30" s="13">
        <v>0.643</v>
      </c>
    </row>
    <row r="31" ht="15.75" spans="2:5">
      <c r="B31" s="11" t="s">
        <v>135</v>
      </c>
      <c r="C31" s="9"/>
      <c r="D31" s="9">
        <f>73-D30</f>
        <v>26</v>
      </c>
      <c r="E31" s="10">
        <f>1-E30</f>
        <v>0.357</v>
      </c>
    </row>
    <row r="32" ht="15.75" spans="2:5">
      <c r="B32" s="8" t="s">
        <v>11</v>
      </c>
      <c r="C32" s="9"/>
      <c r="D32" s="9"/>
      <c r="E32" s="10"/>
    </row>
    <row r="33" ht="15.75" spans="2:5">
      <c r="B33" s="11" t="s">
        <v>34</v>
      </c>
      <c r="C33" s="9"/>
      <c r="D33" s="9">
        <v>44</v>
      </c>
      <c r="E33" s="10">
        <f>D33/73</f>
        <v>0.602739726027397</v>
      </c>
    </row>
    <row r="34" ht="15.75" spans="2:5">
      <c r="B34" s="11" t="s">
        <v>74</v>
      </c>
      <c r="C34" s="9"/>
      <c r="D34" s="9">
        <v>5</v>
      </c>
      <c r="E34" s="10">
        <f>D34/73</f>
        <v>0.0684931506849315</v>
      </c>
    </row>
    <row r="35" ht="15.75" spans="2:5">
      <c r="B35" s="11" t="s">
        <v>29</v>
      </c>
      <c r="C35" s="9"/>
      <c r="D35" s="9">
        <v>23</v>
      </c>
      <c r="E35" s="10">
        <f>D35/73</f>
        <v>0.315068493150685</v>
      </c>
    </row>
    <row r="36" ht="15.75" spans="2:5">
      <c r="B36" s="14" t="s">
        <v>80</v>
      </c>
      <c r="C36" s="15"/>
      <c r="D36" s="15">
        <v>1</v>
      </c>
      <c r="E36" s="16">
        <f>D36/73</f>
        <v>0.0136986301369863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 Patient Information</vt:lpstr>
      <vt:lpstr>2. Patients Characteristics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Genetronhealth</dc:creator>
  <cp:lastModifiedBy>XIAO ☂</cp:lastModifiedBy>
  <dcterms:created xsi:type="dcterms:W3CDTF">2022-01-24T06:20:00Z</dcterms:created>
  <dcterms:modified xsi:type="dcterms:W3CDTF">2022-03-17T09:16:49Z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AE1850340DC44C2083BD69EEA5216E9C</vt:lpwstr>
  </property>
  <property fmtid="{D5CDD505-2E9C-101B-9397-08002B2CF9AE}" pid="3" name="KSOProductBuildVer">
    <vt:lpwstr>2052-11.1.0.11365</vt:lpwstr>
  </property>
</Properties>
</file>