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50" yWindow="615" windowWidth="9255" windowHeight="5070"/>
  </bookViews>
  <sheets>
    <sheet name="OVERALL" sheetId="1" r:id="rId1"/>
    <sheet name="Reject" sheetId="2" r:id="rId2"/>
    <sheet name="Accept" sheetId="3" r:id="rId3"/>
    <sheet name="NOS Cohort " sheetId="4" r:id="rId4"/>
    <sheet name="NOS Case Control" sheetId="5" r:id="rId5"/>
    <sheet name="ROB Case" sheetId="6" r:id="rId6"/>
    <sheet name="ROB Cross Section" sheetId="7" r:id="rId7"/>
    <sheet name="Dettorre" sheetId="8" r:id="rId8"/>
    <sheet name="Reference Search " sheetId="9" r:id="rId9"/>
    <sheet name="MEDXRIV" sheetId="10" r:id="rId10"/>
    <sheet name="Oncovid Registry" sheetId="11" r:id="rId11"/>
    <sheet name="Kwon" sheetId="12" r:id="rId12"/>
    <sheet name="Li" sheetId="13" r:id="rId13"/>
    <sheet name="Roel" sheetId="14" r:id="rId14"/>
    <sheet name="Shi" sheetId="15" r:id="rId15"/>
    <sheet name="Roel2" sheetId="16" state="hidden" r:id="rId16"/>
    <sheet name="Summary" sheetId="17" r:id="rId17"/>
    <sheet name="Outdated Data" sheetId="18" r:id="rId18"/>
    <sheet name="Olivia Lara " sheetId="19" r:id="rId19"/>
    <sheet name="Angelis" sheetId="20" r:id="rId20"/>
    <sheet name="Quan" sheetId="21" r:id="rId21"/>
    <sheet name="Summary " sheetId="22" r:id="rId22"/>
    <sheet name="Sensitivity Analysis " sheetId="23" r:id="rId23"/>
    <sheet name="Prisma Checklist" sheetId="24" r:id="rId24"/>
  </sheets>
  <definedNames>
    <definedName name="_xlnm._FilterDatabase" localSheetId="21" hidden="1">'Summary '!$A$1:$Z$50</definedName>
  </definedNames>
  <calcPr calcId="144525"/>
  <extLst>
    <ext uri="GoogleSheetsCustomDataVersion1">
      <go:sheetsCustomData xmlns:go="http://customooxmlschemas.google.com/" r:id="rId27" roundtripDataSignature="AMtx7mh/wuVBZE3HrAhlCirSnA+pLxv3Qg=="/>
    </ext>
  </extLst>
</workbook>
</file>

<file path=xl/calcChain.xml><?xml version="1.0" encoding="utf-8"?>
<calcChain xmlns="http://schemas.openxmlformats.org/spreadsheetml/2006/main">
  <c r="I51" i="22" l="1"/>
  <c r="G51" i="22"/>
  <c r="F51" i="22"/>
  <c r="D18" i="21"/>
  <c r="B18" i="21"/>
  <c r="D14" i="21"/>
  <c r="C14" i="21"/>
  <c r="D17" i="21" s="1"/>
  <c r="B14" i="21"/>
  <c r="A14" i="21"/>
  <c r="B17" i="21" s="1"/>
  <c r="G13" i="21"/>
  <c r="F13" i="21"/>
  <c r="G12" i="21"/>
  <c r="F12" i="21"/>
  <c r="G11" i="21"/>
  <c r="F11" i="21"/>
  <c r="G10" i="21"/>
  <c r="F10" i="21"/>
  <c r="G9" i="21"/>
  <c r="F9" i="21"/>
  <c r="G8" i="21"/>
  <c r="F8" i="21"/>
  <c r="G7" i="21"/>
  <c r="F7" i="21"/>
  <c r="G6" i="21"/>
  <c r="F6" i="21"/>
  <c r="G5" i="21"/>
  <c r="F5" i="21"/>
  <c r="G4" i="21"/>
  <c r="F4" i="21"/>
  <c r="G18" i="21" s="1"/>
  <c r="G3" i="21"/>
  <c r="F3" i="21"/>
  <c r="G2" i="21"/>
  <c r="F2" i="21"/>
  <c r="F14" i="21" s="1"/>
  <c r="G17" i="21" s="1"/>
  <c r="G1" i="21"/>
  <c r="G14" i="21" s="1"/>
  <c r="F1" i="21"/>
  <c r="B13" i="20"/>
  <c r="A13" i="20"/>
  <c r="C12" i="20"/>
  <c r="C11" i="20"/>
  <c r="C10" i="20"/>
  <c r="C9" i="20"/>
  <c r="C8" i="20"/>
  <c r="C7" i="20"/>
  <c r="C6" i="20"/>
  <c r="C5" i="20"/>
  <c r="C4" i="20"/>
  <c r="C3" i="20"/>
  <c r="C2" i="20"/>
  <c r="C1" i="20"/>
  <c r="C13" i="20" s="1"/>
  <c r="J17" i="19"/>
  <c r="I17" i="19"/>
  <c r="H17" i="19"/>
  <c r="G17" i="19"/>
  <c r="E16" i="19"/>
  <c r="D16" i="19"/>
  <c r="C16" i="19"/>
  <c r="B16" i="19"/>
  <c r="J8" i="19"/>
  <c r="I8" i="19"/>
  <c r="H8" i="19"/>
  <c r="G8" i="19"/>
  <c r="J7" i="19"/>
  <c r="I7" i="19"/>
  <c r="H7" i="19"/>
  <c r="G7" i="19"/>
  <c r="J6" i="19"/>
  <c r="I6" i="19"/>
  <c r="H6" i="19"/>
  <c r="G6" i="19"/>
  <c r="J5" i="19"/>
  <c r="I5" i="19"/>
  <c r="H5" i="19"/>
  <c r="G5" i="19"/>
  <c r="J4" i="19"/>
  <c r="I4" i="19"/>
  <c r="H4" i="19"/>
  <c r="G4" i="19"/>
  <c r="J3" i="19"/>
  <c r="I3" i="19"/>
  <c r="H3" i="19"/>
  <c r="G3" i="19"/>
  <c r="J2" i="19"/>
  <c r="I2" i="19"/>
  <c r="H2" i="19"/>
  <c r="G2" i="19"/>
  <c r="I62" i="16"/>
  <c r="G62" i="16"/>
  <c r="C62" i="16"/>
  <c r="A62" i="16"/>
  <c r="N55" i="16"/>
  <c r="J55" i="16"/>
  <c r="F55" i="16"/>
  <c r="B55" i="16"/>
  <c r="P54" i="16"/>
  <c r="P55" i="16" s="1"/>
  <c r="N54" i="16"/>
  <c r="L54" i="16"/>
  <c r="L55" i="16" s="1"/>
  <c r="J54" i="16"/>
  <c r="H54" i="16"/>
  <c r="H55" i="16" s="1"/>
  <c r="F54" i="16"/>
  <c r="D54" i="16"/>
  <c r="D55" i="16" s="1"/>
  <c r="B54" i="16"/>
  <c r="Q53" i="16"/>
  <c r="O53" i="16"/>
  <c r="M53" i="16"/>
  <c r="K53" i="16"/>
  <c r="I53" i="16"/>
  <c r="G53" i="16"/>
  <c r="E53" i="16"/>
  <c r="C53" i="16"/>
  <c r="Q52" i="16"/>
  <c r="O52" i="16"/>
  <c r="M52" i="16"/>
  <c r="K52" i="16"/>
  <c r="I52" i="16"/>
  <c r="G52" i="16"/>
  <c r="E52" i="16"/>
  <c r="C52" i="16"/>
  <c r="Q51" i="16"/>
  <c r="O51" i="16"/>
  <c r="M51" i="16"/>
  <c r="K51" i="16"/>
  <c r="I51" i="16"/>
  <c r="G51" i="16"/>
  <c r="E51" i="16"/>
  <c r="C51" i="16"/>
  <c r="Q50" i="16"/>
  <c r="O50" i="16"/>
  <c r="M50" i="16"/>
  <c r="K50" i="16"/>
  <c r="I50" i="16"/>
  <c r="G50" i="16"/>
  <c r="E50" i="16"/>
  <c r="C50" i="16"/>
  <c r="Q49" i="16"/>
  <c r="O49" i="16"/>
  <c r="M49" i="16"/>
  <c r="K49" i="16"/>
  <c r="I49" i="16"/>
  <c r="G49" i="16"/>
  <c r="E49" i="16"/>
  <c r="C49" i="16"/>
  <c r="Q48" i="16"/>
  <c r="O48" i="16"/>
  <c r="M48" i="16"/>
  <c r="K48" i="16"/>
  <c r="I48" i="16"/>
  <c r="G48" i="16"/>
  <c r="E48" i="16"/>
  <c r="C48" i="16"/>
  <c r="Q47" i="16"/>
  <c r="O47" i="16"/>
  <c r="M47" i="16"/>
  <c r="K47" i="16"/>
  <c r="I47" i="16"/>
  <c r="G47" i="16"/>
  <c r="E47" i="16"/>
  <c r="A47" i="16" s="1"/>
  <c r="C47" i="16"/>
  <c r="Q46" i="16"/>
  <c r="O46" i="16"/>
  <c r="M46" i="16"/>
  <c r="K46" i="16"/>
  <c r="I46" i="16"/>
  <c r="G46" i="16"/>
  <c r="E46" i="16"/>
  <c r="C46" i="16"/>
  <c r="Q45" i="16"/>
  <c r="O45" i="16"/>
  <c r="M45" i="16"/>
  <c r="K45" i="16"/>
  <c r="I45" i="16"/>
  <c r="G45" i="16"/>
  <c r="E45" i="16"/>
  <c r="C45" i="16"/>
  <c r="Q44" i="16"/>
  <c r="O44" i="16"/>
  <c r="M44" i="16"/>
  <c r="K44" i="16"/>
  <c r="I44" i="16"/>
  <c r="G44" i="16"/>
  <c r="E44" i="16"/>
  <c r="A44" i="16" s="1"/>
  <c r="C44" i="16"/>
  <c r="Q43" i="16"/>
  <c r="O43" i="16"/>
  <c r="M43" i="16"/>
  <c r="K43" i="16"/>
  <c r="I43" i="16"/>
  <c r="G43" i="16"/>
  <c r="E43" i="16"/>
  <c r="C43" i="16"/>
  <c r="Q42" i="16"/>
  <c r="O42" i="16"/>
  <c r="M42" i="16"/>
  <c r="K42" i="16"/>
  <c r="I42" i="16"/>
  <c r="G42" i="16"/>
  <c r="E42" i="16"/>
  <c r="C42" i="16"/>
  <c r="Q41" i="16"/>
  <c r="O41" i="16"/>
  <c r="M41" i="16"/>
  <c r="K41" i="16"/>
  <c r="I41" i="16"/>
  <c r="G41" i="16"/>
  <c r="E41" i="16"/>
  <c r="C41" i="16"/>
  <c r="Q40" i="16"/>
  <c r="O40" i="16"/>
  <c r="M40" i="16"/>
  <c r="K40" i="16"/>
  <c r="I40" i="16"/>
  <c r="G40" i="16"/>
  <c r="E40" i="16"/>
  <c r="C40" i="16"/>
  <c r="Q39" i="16"/>
  <c r="O39" i="16"/>
  <c r="M39" i="16"/>
  <c r="K39" i="16"/>
  <c r="A39" i="16" s="1"/>
  <c r="I39" i="16"/>
  <c r="G39" i="16"/>
  <c r="E39" i="16"/>
  <c r="C39" i="16"/>
  <c r="Q38" i="16"/>
  <c r="O38" i="16"/>
  <c r="M38" i="16"/>
  <c r="K38" i="16"/>
  <c r="I38" i="16"/>
  <c r="G38" i="16"/>
  <c r="E38" i="16"/>
  <c r="C38" i="16"/>
  <c r="Q37" i="16"/>
  <c r="O37" i="16"/>
  <c r="M37" i="16"/>
  <c r="K37" i="16"/>
  <c r="I37" i="16"/>
  <c r="G37" i="16"/>
  <c r="E37" i="16"/>
  <c r="C37" i="16"/>
  <c r="Q36" i="16"/>
  <c r="O36" i="16"/>
  <c r="M36" i="16"/>
  <c r="K36" i="16"/>
  <c r="I36" i="16"/>
  <c r="G36" i="16"/>
  <c r="E36" i="16"/>
  <c r="C36" i="16"/>
  <c r="Q35" i="16"/>
  <c r="O35" i="16"/>
  <c r="M35" i="16"/>
  <c r="K35" i="16"/>
  <c r="I35" i="16"/>
  <c r="G35" i="16"/>
  <c r="E35" i="16"/>
  <c r="C35" i="16"/>
  <c r="Q34" i="16"/>
  <c r="O34" i="16"/>
  <c r="M34" i="16"/>
  <c r="K34" i="16"/>
  <c r="I34" i="16"/>
  <c r="G34" i="16"/>
  <c r="E34" i="16"/>
  <c r="C34" i="16"/>
  <c r="Q33" i="16"/>
  <c r="O33" i="16"/>
  <c r="M33" i="16"/>
  <c r="K33" i="16"/>
  <c r="I33" i="16"/>
  <c r="G33" i="16"/>
  <c r="E33" i="16"/>
  <c r="C33" i="16"/>
  <c r="Q32" i="16"/>
  <c r="O32" i="16"/>
  <c r="M32" i="16"/>
  <c r="K32" i="16"/>
  <c r="I32" i="16"/>
  <c r="G32" i="16"/>
  <c r="E32" i="16"/>
  <c r="C32" i="16"/>
  <c r="Q31" i="16"/>
  <c r="Q55" i="16" s="1"/>
  <c r="O31" i="16"/>
  <c r="O55" i="16" s="1"/>
  <c r="M31" i="16"/>
  <c r="M55" i="16" s="1"/>
  <c r="K31" i="16"/>
  <c r="K55" i="16" s="1"/>
  <c r="I31" i="16"/>
  <c r="I55" i="16" s="1"/>
  <c r="G31" i="16"/>
  <c r="G55" i="16" s="1"/>
  <c r="E31" i="16"/>
  <c r="E55" i="16" s="1"/>
  <c r="A55" i="16" s="1"/>
  <c r="S32" i="16" s="1"/>
  <c r="C31" i="16"/>
  <c r="C55" i="16" s="1"/>
  <c r="A30" i="16"/>
  <c r="P27" i="16"/>
  <c r="H27" i="16"/>
  <c r="P26" i="16"/>
  <c r="N26" i="16"/>
  <c r="N27" i="16" s="1"/>
  <c r="L26" i="16"/>
  <c r="L27" i="16" s="1"/>
  <c r="J26" i="16"/>
  <c r="J27" i="16" s="1"/>
  <c r="H26" i="16"/>
  <c r="F26" i="16"/>
  <c r="F27" i="16" s="1"/>
  <c r="D26" i="16"/>
  <c r="D27" i="16" s="1"/>
  <c r="B26" i="16"/>
  <c r="B27" i="16" s="1"/>
  <c r="Q25" i="16"/>
  <c r="O25" i="16"/>
  <c r="M25" i="16"/>
  <c r="K25" i="16"/>
  <c r="I25" i="16"/>
  <c r="G25" i="16"/>
  <c r="E25" i="16"/>
  <c r="C25" i="16"/>
  <c r="Q24" i="16"/>
  <c r="O24" i="16"/>
  <c r="M24" i="16"/>
  <c r="K24" i="16"/>
  <c r="I24" i="16"/>
  <c r="G24" i="16"/>
  <c r="E24" i="16"/>
  <c r="C24" i="16"/>
  <c r="Q23" i="16"/>
  <c r="O23" i="16"/>
  <c r="M23" i="16"/>
  <c r="K23" i="16"/>
  <c r="I23" i="16"/>
  <c r="G23" i="16"/>
  <c r="E23" i="16"/>
  <c r="C23" i="16"/>
  <c r="Q22" i="16"/>
  <c r="O22" i="16"/>
  <c r="M22" i="16"/>
  <c r="K22" i="16"/>
  <c r="I22" i="16"/>
  <c r="G22" i="16"/>
  <c r="E22" i="16"/>
  <c r="C22" i="16"/>
  <c r="Q21" i="16"/>
  <c r="O21" i="16"/>
  <c r="M21" i="16"/>
  <c r="K21" i="16"/>
  <c r="I21" i="16"/>
  <c r="G21" i="16"/>
  <c r="E21" i="16"/>
  <c r="C21" i="16"/>
  <c r="Q20" i="16"/>
  <c r="O20" i="16"/>
  <c r="M20" i="16"/>
  <c r="K20" i="16"/>
  <c r="I20" i="16"/>
  <c r="G20" i="16"/>
  <c r="E20" i="16"/>
  <c r="C20" i="16"/>
  <c r="Q19" i="16"/>
  <c r="O19" i="16"/>
  <c r="M19" i="16"/>
  <c r="K19" i="16"/>
  <c r="I19" i="16"/>
  <c r="G19" i="16"/>
  <c r="E19" i="16"/>
  <c r="A19" i="16" s="1"/>
  <c r="C19" i="16"/>
  <c r="Q18" i="16"/>
  <c r="O18" i="16"/>
  <c r="M18" i="16"/>
  <c r="K18" i="16"/>
  <c r="I18" i="16"/>
  <c r="G18" i="16"/>
  <c r="E18" i="16"/>
  <c r="C18" i="16"/>
  <c r="Q17" i="16"/>
  <c r="O17" i="16"/>
  <c r="M17" i="16"/>
  <c r="K17" i="16"/>
  <c r="I17" i="16"/>
  <c r="G17" i="16"/>
  <c r="E17" i="16"/>
  <c r="C17" i="16"/>
  <c r="Q16" i="16"/>
  <c r="O16" i="16"/>
  <c r="M16" i="16"/>
  <c r="K16" i="16"/>
  <c r="I16" i="16"/>
  <c r="G16" i="16"/>
  <c r="E16" i="16"/>
  <c r="A16" i="16" s="1"/>
  <c r="C16" i="16"/>
  <c r="Q15" i="16"/>
  <c r="O15" i="16"/>
  <c r="M15" i="16"/>
  <c r="K15" i="16"/>
  <c r="I15" i="16"/>
  <c r="G15" i="16"/>
  <c r="E15" i="16"/>
  <c r="C15" i="16"/>
  <c r="Q14" i="16"/>
  <c r="O14" i="16"/>
  <c r="M14" i="16"/>
  <c r="K14" i="16"/>
  <c r="I14" i="16"/>
  <c r="G14" i="16"/>
  <c r="E14" i="16"/>
  <c r="C14" i="16"/>
  <c r="Q13" i="16"/>
  <c r="O13" i="16"/>
  <c r="M13" i="16"/>
  <c r="K13" i="16"/>
  <c r="I13" i="16"/>
  <c r="G13" i="16"/>
  <c r="E13" i="16"/>
  <c r="C13" i="16"/>
  <c r="Q12" i="16"/>
  <c r="O12" i="16"/>
  <c r="M12" i="16"/>
  <c r="K12" i="16"/>
  <c r="I12" i="16"/>
  <c r="G12" i="16"/>
  <c r="E12" i="16"/>
  <c r="C12" i="16"/>
  <c r="Q11" i="16"/>
  <c r="O11" i="16"/>
  <c r="M11" i="16"/>
  <c r="K11" i="16"/>
  <c r="I11" i="16"/>
  <c r="G11" i="16"/>
  <c r="E11" i="16"/>
  <c r="C11" i="16"/>
  <c r="A11" i="16"/>
  <c r="Q10" i="16"/>
  <c r="O10" i="16"/>
  <c r="M10" i="16"/>
  <c r="K10" i="16"/>
  <c r="I10" i="16"/>
  <c r="G10" i="16"/>
  <c r="E10" i="16"/>
  <c r="C10" i="16"/>
  <c r="Q9" i="16"/>
  <c r="O9" i="16"/>
  <c r="M9" i="16"/>
  <c r="K9" i="16"/>
  <c r="I9" i="16"/>
  <c r="G9" i="16"/>
  <c r="E9" i="16"/>
  <c r="C9" i="16"/>
  <c r="Q8" i="16"/>
  <c r="O8" i="16"/>
  <c r="M8" i="16"/>
  <c r="K8" i="16"/>
  <c r="I8" i="16"/>
  <c r="G8" i="16"/>
  <c r="E8" i="16"/>
  <c r="C8" i="16"/>
  <c r="Q7" i="16"/>
  <c r="O7" i="16"/>
  <c r="M7" i="16"/>
  <c r="K7" i="16"/>
  <c r="I7" i="16"/>
  <c r="G7" i="16"/>
  <c r="E7" i="16"/>
  <c r="C7" i="16"/>
  <c r="Q6" i="16"/>
  <c r="O6" i="16"/>
  <c r="M6" i="16"/>
  <c r="K6" i="16"/>
  <c r="I6" i="16"/>
  <c r="G6" i="16"/>
  <c r="E6" i="16"/>
  <c r="C6" i="16"/>
  <c r="Q5" i="16"/>
  <c r="Q26" i="16" s="1"/>
  <c r="O5" i="16"/>
  <c r="M5" i="16"/>
  <c r="K5" i="16"/>
  <c r="I5" i="16"/>
  <c r="I26" i="16" s="1"/>
  <c r="G5" i="16"/>
  <c r="E5" i="16"/>
  <c r="C5" i="16"/>
  <c r="Q4" i="16"/>
  <c r="O4" i="16"/>
  <c r="M4" i="16"/>
  <c r="K4" i="16"/>
  <c r="I4" i="16"/>
  <c r="G4" i="16"/>
  <c r="E4" i="16"/>
  <c r="C4" i="16"/>
  <c r="Q3" i="16"/>
  <c r="O3" i="16"/>
  <c r="O26" i="16" s="1"/>
  <c r="M3" i="16"/>
  <c r="M26" i="16" s="1"/>
  <c r="K3" i="16"/>
  <c r="K26" i="16" s="1"/>
  <c r="I3" i="16"/>
  <c r="G3" i="16"/>
  <c r="G26" i="16" s="1"/>
  <c r="E3" i="16"/>
  <c r="E26" i="16" s="1"/>
  <c r="A26" i="16" s="1"/>
  <c r="S4" i="16" s="1"/>
  <c r="C3" i="16"/>
  <c r="C26" i="16" s="1"/>
  <c r="A2" i="16"/>
  <c r="D61" i="15"/>
  <c r="C61" i="15"/>
  <c r="B61" i="15"/>
  <c r="A61" i="15"/>
  <c r="D60" i="15"/>
  <c r="D59" i="15"/>
  <c r="D58" i="15"/>
  <c r="D57" i="15"/>
  <c r="D56" i="15"/>
  <c r="D55" i="15"/>
  <c r="D54" i="15"/>
  <c r="D53" i="15"/>
  <c r="D52" i="15"/>
  <c r="D51" i="15"/>
  <c r="D50" i="15"/>
  <c r="D49" i="15"/>
  <c r="D48" i="15"/>
  <c r="D47" i="15"/>
  <c r="C46" i="15"/>
  <c r="B46" i="15"/>
  <c r="A46" i="15"/>
  <c r="D46" i="15" s="1"/>
  <c r="D45" i="15"/>
  <c r="D44" i="15"/>
  <c r="D43" i="15"/>
  <c r="C42" i="15"/>
  <c r="B42" i="15"/>
  <c r="A42" i="15"/>
  <c r="D42" i="15" s="1"/>
  <c r="D41" i="15"/>
  <c r="D40" i="15"/>
  <c r="C39" i="15"/>
  <c r="B39" i="15"/>
  <c r="D39" i="15" s="1"/>
  <c r="A39" i="15"/>
  <c r="D38" i="15"/>
  <c r="D37" i="15"/>
  <c r="D36" i="15"/>
  <c r="D35" i="15"/>
  <c r="C34" i="15"/>
  <c r="B34" i="15"/>
  <c r="D34" i="15" s="1"/>
  <c r="A34" i="15"/>
  <c r="D33" i="15"/>
  <c r="D32" i="15"/>
  <c r="D31" i="15"/>
  <c r="C30" i="15"/>
  <c r="B30" i="15"/>
  <c r="F6" i="15" s="1"/>
  <c r="A30" i="15"/>
  <c r="D30" i="15" s="1"/>
  <c r="D29" i="15"/>
  <c r="D28" i="15"/>
  <c r="D27" i="15"/>
  <c r="D26" i="15"/>
  <c r="D25" i="15"/>
  <c r="D24" i="15"/>
  <c r="D23" i="15"/>
  <c r="C23" i="15"/>
  <c r="B23" i="15"/>
  <c r="A23" i="15"/>
  <c r="D22" i="15"/>
  <c r="D21" i="15"/>
  <c r="D20" i="15"/>
  <c r="D19" i="15"/>
  <c r="D18" i="15"/>
  <c r="C17" i="15"/>
  <c r="B17" i="15"/>
  <c r="A17" i="15"/>
  <c r="D17" i="15" s="1"/>
  <c r="D16" i="15"/>
  <c r="D15" i="15"/>
  <c r="D14" i="15"/>
  <c r="D13" i="15"/>
  <c r="C12" i="15"/>
  <c r="B12" i="15"/>
  <c r="A12" i="15"/>
  <c r="E3" i="15" s="1"/>
  <c r="D11" i="15"/>
  <c r="D10" i="15"/>
  <c r="D9" i="15"/>
  <c r="D8" i="15"/>
  <c r="D7" i="15"/>
  <c r="G6" i="15"/>
  <c r="D6" i="15"/>
  <c r="D5" i="15"/>
  <c r="D4" i="15"/>
  <c r="G3" i="15"/>
  <c r="G8" i="15" s="1"/>
  <c r="D3" i="15"/>
  <c r="D2" i="15"/>
  <c r="G48" i="14"/>
  <c r="G43" i="14"/>
  <c r="F43" i="14"/>
  <c r="E43" i="14"/>
  <c r="E48" i="14" s="1"/>
  <c r="D43" i="14"/>
  <c r="C43" i="14"/>
  <c r="B43" i="14"/>
  <c r="A43" i="14"/>
  <c r="B47" i="14" s="1"/>
  <c r="F35" i="14"/>
  <c r="E35" i="14"/>
  <c r="B35" i="14"/>
  <c r="A35" i="14"/>
  <c r="B40" i="14" s="1"/>
  <c r="E33" i="14"/>
  <c r="E45" i="14" s="1"/>
  <c r="A33" i="14"/>
  <c r="G9" i="14"/>
  <c r="F9" i="14"/>
  <c r="E9" i="14"/>
  <c r="D9" i="14"/>
  <c r="D33" i="14" s="1"/>
  <c r="D45" i="14" s="1"/>
  <c r="C9" i="14"/>
  <c r="B9" i="14"/>
  <c r="A9" i="14"/>
  <c r="G3" i="14"/>
  <c r="G33" i="14" s="1"/>
  <c r="G45" i="14" s="1"/>
  <c r="F3" i="14"/>
  <c r="F33" i="14" s="1"/>
  <c r="E3" i="14"/>
  <c r="D3" i="14"/>
  <c r="D35" i="14" s="1"/>
  <c r="C3" i="14"/>
  <c r="C33" i="14" s="1"/>
  <c r="B3" i="14"/>
  <c r="B33" i="14" s="1"/>
  <c r="B45" i="14" s="1"/>
  <c r="A3" i="14"/>
  <c r="E23" i="13"/>
  <c r="C23" i="13"/>
  <c r="E24" i="13" s="1"/>
  <c r="V18" i="13"/>
  <c r="U18" i="13"/>
  <c r="I18" i="13"/>
  <c r="H18" i="13"/>
  <c r="B18" i="13"/>
  <c r="H19" i="13" s="1"/>
  <c r="A18" i="13"/>
  <c r="C18" i="13" s="1"/>
  <c r="I19" i="13" s="1"/>
  <c r="V17" i="13"/>
  <c r="U17" i="13"/>
  <c r="P17" i="13"/>
  <c r="P18" i="13" s="1"/>
  <c r="O17" i="13"/>
  <c r="O18" i="13" s="1"/>
  <c r="N17" i="13"/>
  <c r="P16" i="13"/>
  <c r="I16" i="13"/>
  <c r="I17" i="13" s="1"/>
  <c r="H16" i="13"/>
  <c r="H17" i="13" s="1"/>
  <c r="B16" i="13"/>
  <c r="L17" i="13" s="1"/>
  <c r="A16" i="13"/>
  <c r="P15" i="13"/>
  <c r="F15" i="13"/>
  <c r="C15" i="13"/>
  <c r="G15" i="13" s="1"/>
  <c r="P14" i="13"/>
  <c r="F14" i="13"/>
  <c r="C14" i="13"/>
  <c r="G14" i="13" s="1"/>
  <c r="P13" i="13"/>
  <c r="F13" i="13"/>
  <c r="C13" i="13"/>
  <c r="G13" i="13" s="1"/>
  <c r="G12" i="13"/>
  <c r="F12" i="13"/>
  <c r="C12" i="13"/>
  <c r="G11" i="13"/>
  <c r="F11" i="13"/>
  <c r="C11" i="13"/>
  <c r="F10" i="13"/>
  <c r="C10" i="13"/>
  <c r="G10" i="13" s="1"/>
  <c r="F9" i="13"/>
  <c r="C9" i="13"/>
  <c r="G9" i="13" s="1"/>
  <c r="O8" i="13"/>
  <c r="G8" i="13"/>
  <c r="F8" i="13"/>
  <c r="C8" i="13"/>
  <c r="V7" i="13"/>
  <c r="V8" i="13" s="1"/>
  <c r="U7" i="13"/>
  <c r="U8" i="13" s="1"/>
  <c r="O7" i="13"/>
  <c r="N7" i="13"/>
  <c r="F7" i="13"/>
  <c r="C7" i="13"/>
  <c r="G7" i="13" s="1"/>
  <c r="S6" i="13"/>
  <c r="P6" i="13"/>
  <c r="T6" i="13" s="1"/>
  <c r="G6" i="13"/>
  <c r="F6" i="13"/>
  <c r="C6" i="13"/>
  <c r="T5" i="13"/>
  <c r="S5" i="13"/>
  <c r="P5" i="13"/>
  <c r="F5" i="13"/>
  <c r="C5" i="13"/>
  <c r="G5" i="13" s="1"/>
  <c r="S4" i="13"/>
  <c r="P4" i="13"/>
  <c r="T4" i="13" s="1"/>
  <c r="G4" i="13"/>
  <c r="F4" i="13"/>
  <c r="C4" i="13"/>
  <c r="T3" i="13"/>
  <c r="S3" i="13"/>
  <c r="S7" i="13" s="1"/>
  <c r="P3" i="13"/>
  <c r="F3" i="13"/>
  <c r="C3" i="13"/>
  <c r="C16" i="13" s="1"/>
  <c r="B26" i="12"/>
  <c r="B27" i="12" s="1"/>
  <c r="A26" i="12"/>
  <c r="C25" i="12"/>
  <c r="C24" i="12"/>
  <c r="C23" i="12"/>
  <c r="C22" i="12"/>
  <c r="C21" i="12"/>
  <c r="C20" i="12"/>
  <c r="C19" i="12"/>
  <c r="C18" i="12"/>
  <c r="C17" i="12"/>
  <c r="C16" i="12"/>
  <c r="C15" i="12"/>
  <c r="C14" i="12"/>
  <c r="C13" i="12"/>
  <c r="D13" i="12" s="1"/>
  <c r="C12" i="12"/>
  <c r="C11" i="12"/>
  <c r="C10" i="12"/>
  <c r="C9" i="12"/>
  <c r="C8" i="12"/>
  <c r="C7" i="12"/>
  <c r="C6" i="12"/>
  <c r="C5" i="12"/>
  <c r="C26" i="12" s="1"/>
  <c r="C27" i="12" s="1"/>
  <c r="C4" i="12"/>
  <c r="C3" i="12"/>
  <c r="C2" i="12"/>
  <c r="C25" i="11"/>
  <c r="C24" i="11"/>
  <c r="F21" i="11"/>
  <c r="F24" i="11" s="1"/>
  <c r="E21" i="11"/>
  <c r="D21" i="11"/>
  <c r="B21" i="11"/>
  <c r="A21" i="11"/>
  <c r="F22" i="11" s="1"/>
  <c r="F25" i="11" s="1"/>
  <c r="I20" i="11"/>
  <c r="G20" i="11"/>
  <c r="I19" i="11"/>
  <c r="G19" i="11"/>
  <c r="I18" i="11"/>
  <c r="G18" i="11"/>
  <c r="I17" i="11"/>
  <c r="G17" i="11"/>
  <c r="I16" i="11"/>
  <c r="G16" i="11"/>
  <c r="I15" i="11"/>
  <c r="G15" i="11"/>
  <c r="I14" i="11"/>
  <c r="G14" i="11"/>
  <c r="I13" i="11"/>
  <c r="G13" i="11"/>
  <c r="I12" i="11"/>
  <c r="G12" i="11"/>
  <c r="I11" i="11"/>
  <c r="G11" i="11"/>
  <c r="I10" i="11"/>
  <c r="G10" i="11"/>
  <c r="I9" i="11"/>
  <c r="G9" i="11"/>
  <c r="I8" i="11"/>
  <c r="G8" i="11"/>
  <c r="I7" i="11"/>
  <c r="G7" i="11"/>
  <c r="I6" i="11"/>
  <c r="G6" i="11"/>
  <c r="I5" i="11"/>
  <c r="G5" i="11"/>
  <c r="I4" i="11"/>
  <c r="G4" i="11"/>
  <c r="I3" i="11"/>
  <c r="I21" i="11" s="1"/>
  <c r="G3" i="11"/>
  <c r="G21" i="11" s="1"/>
  <c r="J21" i="11" s="1"/>
  <c r="F25" i="8"/>
  <c r="D25" i="8"/>
  <c r="D28" i="8" s="1"/>
  <c r="E24" i="8"/>
  <c r="C24" i="8"/>
  <c r="E23" i="8"/>
  <c r="C23" i="8"/>
  <c r="C22" i="8"/>
  <c r="C21" i="8"/>
  <c r="E20" i="8"/>
  <c r="C20" i="8"/>
  <c r="E19" i="8"/>
  <c r="C19" i="8"/>
  <c r="C18" i="8"/>
  <c r="C17" i="8"/>
  <c r="E16" i="8"/>
  <c r="C16" i="8"/>
  <c r="E15" i="8"/>
  <c r="C15" i="8"/>
  <c r="C14" i="8"/>
  <c r="C25" i="8" s="1"/>
  <c r="B12" i="8"/>
  <c r="B28" i="8" s="1"/>
  <c r="E11" i="8"/>
  <c r="E10" i="8"/>
  <c r="E9" i="8"/>
  <c r="E22" i="8" s="1"/>
  <c r="E8" i="8"/>
  <c r="E21" i="8" s="1"/>
  <c r="E7" i="8"/>
  <c r="E6" i="8"/>
  <c r="E5" i="8"/>
  <c r="E18" i="8" s="1"/>
  <c r="E4" i="8"/>
  <c r="E17" i="8" s="1"/>
  <c r="E3" i="8"/>
  <c r="E2" i="8"/>
  <c r="E1" i="8"/>
  <c r="E14" i="8" s="1"/>
  <c r="E25" i="8" l="1"/>
  <c r="C45" i="14"/>
  <c r="E50" i="14" s="1"/>
  <c r="E38" i="14"/>
  <c r="C17" i="13"/>
  <c r="M18" i="13"/>
  <c r="T7" i="13"/>
  <c r="F45" i="14"/>
  <c r="G50" i="14" s="1"/>
  <c r="G38" i="14"/>
  <c r="K16" i="13"/>
  <c r="B38" i="14"/>
  <c r="S2" i="16"/>
  <c r="S30" i="16"/>
  <c r="P7" i="13"/>
  <c r="P8" i="13" s="1"/>
  <c r="A45" i="14"/>
  <c r="B49" i="14" s="1"/>
  <c r="F3" i="15"/>
  <c r="F8" i="15" s="1"/>
  <c r="D12" i="15"/>
  <c r="H3" i="15" s="1"/>
  <c r="G3" i="13"/>
  <c r="J16" i="13"/>
  <c r="B17" i="13"/>
  <c r="C35" i="14"/>
  <c r="E40" i="14" s="1"/>
  <c r="G35" i="14"/>
  <c r="G40" i="14" s="1"/>
  <c r="E6" i="15"/>
  <c r="E8" i="15" s="1"/>
  <c r="A17" i="13"/>
</calcChain>
</file>

<file path=xl/sharedStrings.xml><?xml version="1.0" encoding="utf-8"?>
<sst xmlns="http://schemas.openxmlformats.org/spreadsheetml/2006/main" count="2840" uniqueCount="647">
  <si>
    <t xml:space="preserve">Study </t>
  </si>
  <si>
    <t xml:space="preserve">Year </t>
  </si>
  <si>
    <t>ONKOGYN</t>
  </si>
  <si>
    <t>Onko Gyn Non Covid</t>
  </si>
  <si>
    <t>Onko Gyn Covid</t>
  </si>
  <si>
    <t xml:space="preserve">Control </t>
  </si>
  <si>
    <t>ONKOGYN ICU</t>
  </si>
  <si>
    <t xml:space="preserve">ONKOGYN Severe Events </t>
  </si>
  <si>
    <t xml:space="preserve">ONKOGYN Non Severe Events </t>
  </si>
  <si>
    <t>Comment</t>
  </si>
  <si>
    <r>
      <rPr>
        <b/>
        <sz val="11"/>
        <color theme="1"/>
        <rFont val="Calibri"/>
      </rPr>
      <t>Covid -19</t>
    </r>
    <r>
      <rPr>
        <sz val="11"/>
        <color theme="1"/>
        <rFont val="Calibri"/>
      </rPr>
      <t xml:space="preserve"> </t>
    </r>
  </si>
  <si>
    <t xml:space="preserve">Non Covid </t>
  </si>
  <si>
    <t xml:space="preserve">Other Cancer Type Covid </t>
  </si>
  <si>
    <t>Other Cancer Type Non Covid</t>
  </si>
  <si>
    <t>Total Death</t>
  </si>
  <si>
    <t>Total Alive</t>
  </si>
  <si>
    <t>Total ICU/ Severe</t>
  </si>
  <si>
    <r>
      <rPr>
        <sz val="12"/>
        <color rgb="FF333333"/>
        <rFont val="Quattrocento Sans"/>
      </rPr>
      <t>Cabrera Villegas</t>
    </r>
    <r>
      <rPr>
        <sz val="12"/>
        <color rgb="FF333333"/>
        <rFont val="Segoe UI"/>
      </rPr>
      <t>[</t>
    </r>
    <r>
      <rPr>
        <vertAlign val="superscript"/>
        <sz val="11"/>
        <color rgb="FF333333"/>
        <rFont val="Segoe UI"/>
      </rPr>
      <t>18</t>
    </r>
    <r>
      <rPr>
        <sz val="12"/>
        <color rgb="FF333333"/>
        <rFont val="Segoe UI"/>
      </rPr>
      <t>F]-FDG PET/CT in oncologic patients with unsuspected asymptomatic infection with SARS-CoV-2. </t>
    </r>
    <r>
      <rPr>
        <i/>
        <sz val="12"/>
        <color rgb="FF333333"/>
        <rFont val="Segoe UI"/>
      </rPr>
      <t>Eur J Nucl Med Mol Imaging</t>
    </r>
    <r>
      <rPr>
        <sz val="12"/>
        <color rgb="FF333333"/>
        <rFont val="Segoe UI"/>
      </rPr>
      <t> </t>
    </r>
    <r>
      <rPr>
        <b/>
        <sz val="12"/>
        <color rgb="FF333333"/>
        <rFont val="Segoe UI"/>
      </rPr>
      <t>48, </t>
    </r>
    <r>
      <rPr>
        <sz val="12"/>
        <color rgb="FF333333"/>
        <rFont val="Segoe UI"/>
      </rPr>
      <t xml:space="preserve">786–793 (2021). </t>
    </r>
  </si>
  <si>
    <t>FDG for covid detection</t>
  </si>
  <si>
    <t>A Statewide Multi-Institutional Study of Asymptomatic Pretreatment Testing of Radiation Therapy Patients for SARS-CoV-2 in a High-Incidence Region of the United States Modi, Chirag</t>
  </si>
  <si>
    <t>n/a</t>
  </si>
  <si>
    <t>radioterapy</t>
  </si>
  <si>
    <t xml:space="preserve"> 1704P COVID-19 mortality in patients receiving anti-cancer therapy in a UK national cancer centre Wu</t>
  </si>
  <si>
    <t xml:space="preserve">n/a </t>
  </si>
  <si>
    <t xml:space="preserve">anti cancer terapi </t>
  </si>
  <si>
    <t>Analysis of worldwide surgical outcomes in COVID-19-infected patients: a gynecological oncology perspective Phelps</t>
  </si>
  <si>
    <t>case report died vs no in surgical</t>
  </si>
  <si>
    <t>61 non cancer surgery</t>
  </si>
  <si>
    <t>1712P Risk of SARS-CoV-2 infection and outcome after infection: Experience from the day-care unit at CHU Liège in Belgium
M.Lecocq1</t>
  </si>
  <si>
    <t>chemotheraphy</t>
  </si>
  <si>
    <t>1718P A French experience on COVID-19 and cancer from an academic general hospital in Paris area
P.A.Laurain1</t>
  </si>
  <si>
    <t>cohort</t>
  </si>
  <si>
    <t>1776P Analysis of potencial drug interactions in oncologic patients diagnosed with COVID-19 X.Fernandez Sala1D</t>
  </si>
  <si>
    <t>pddi</t>
  </si>
  <si>
    <t>COVID-19 outcomes of patients with gynecologic cancer in New York City: An updated analysis from the initial surge of the pandemic.</t>
  </si>
  <si>
    <t>193 , 106 hospital</t>
  </si>
  <si>
    <t xml:space="preserve">34 died out of 39 severe </t>
  </si>
  <si>
    <t xml:space="preserve">mild vs moderate vs severe vs cancer theraphy </t>
  </si>
  <si>
    <t>Elective Cancer Surgery in COVID-19–FreeSurgical Pathways During the SARS-CoV-2Pandemic: An International, Multicenter,Comparative Cohort StudyJames C</t>
  </si>
  <si>
    <t>covid and non covid pathway</t>
  </si>
  <si>
    <t>A double-edged sword: Prolonged detection of SARS-COV-2 in patients receiving cancer directed therapy Wong</t>
  </si>
  <si>
    <t>prolonged covid</t>
  </si>
  <si>
    <t xml:space="preserve"> nomogram for predicting mortality in patients with COVID-19 and solid tumors: a multicenter retrospective cohort study Chao Liu</t>
  </si>
  <si>
    <t xml:space="preserve">survivor and non </t>
  </si>
  <si>
    <t>Acute and late toxicities of patients infected with SARS-CoV-2 and treated for cancer with radiation therapy during the COVID-19 pandemic Arnaud Beddok</t>
  </si>
  <si>
    <t xml:space="preserve">radioterapi toxicity </t>
  </si>
  <si>
    <t>An analysis of cancer patients with asymptomatic infection of SARS-CoV-2 in a cancer center in Wuhan, China Yin, P</t>
  </si>
  <si>
    <t xml:space="preserve">not clear corelation , severe outcome not reported </t>
  </si>
  <si>
    <t>Analyses of Risk, Racial Disparity, and Outcomes Among US Patients With Cancer and COVID-19 Infection Wang, QuanQiu</t>
  </si>
  <si>
    <t xml:space="preserve">gyn outcome not clear </t>
  </si>
  <si>
    <t>Clinical characteristics, outcomes, and risk factors for mortality in patients with cancer and COVID-19 in Hubei, China: a multicentre, retrospective, cohort study Kunyu</t>
  </si>
  <si>
    <t>live vs dead</t>
  </si>
  <si>
    <t>Clinical characteristics and risk factors associated with COVID-19 disease severity in patients with cancer in Wuhan, China: a multicentre, retrospective, cohort study Jianbo</t>
  </si>
  <si>
    <t>8 severe and 1 dead</t>
  </si>
  <si>
    <t xml:space="preserve">cancer vs non </t>
  </si>
  <si>
    <t xml:space="preserve">46 cancer and 56 non </t>
  </si>
  <si>
    <t>186 cancer and 463 non</t>
  </si>
  <si>
    <t xml:space="preserve">84 cancer and 166 non </t>
  </si>
  <si>
    <t>Case fatality rate of cancer patients with COVID-19 in a New York Hospital system Mehta</t>
  </si>
  <si>
    <t>dead vs alive</t>
  </si>
  <si>
    <t>61 cancer and 149 non</t>
  </si>
  <si>
    <t xml:space="preserve">157 cancer and 941 non </t>
  </si>
  <si>
    <t>COVID-19 mortality in patients with cancer on chemotherapy or other anticancer treatments: A prospective cohort study Lee</t>
  </si>
  <si>
    <t>Clinical characteristics and outcomes of cancer patients with COVID‐19 Yang</t>
  </si>
  <si>
    <t>mild vs severe</t>
  </si>
  <si>
    <t>Clinical characteristics of COVID-19-infected cancer patients: a retrospective case study in three hospitals within Wuhan, China Zhang</t>
  </si>
  <si>
    <t>severe vs non</t>
  </si>
  <si>
    <t>Evaluation of COVID-19 Mortality and Adverse Outcomes in US Patients With or Without Cancer Chavez-MacGregor</t>
  </si>
  <si>
    <t>1.32 ( 0.91 - 1.92 )</t>
  </si>
  <si>
    <t>1.32 ( 0.79 - 2.18 )</t>
  </si>
  <si>
    <t>Association between recent oncologic treatment and mortality among patients with carcinoma who are hospitalized with COVID-19: A multicenter study, Song</t>
  </si>
  <si>
    <t>cancer died vs alive</t>
  </si>
  <si>
    <t>Association of clinical factors and recent anticancer therapy with COVID-19 severity among patients with cancer: a report from the COVID-19 and Cancer Consortium ,Grivas</t>
  </si>
  <si>
    <t>Characteristics and outcome of SARS-CoV-2 infection in cancer patients Basse</t>
  </si>
  <si>
    <t xml:space="preserve">gyn vs other cancer </t>
  </si>
  <si>
    <t>Chemotherapy resumption in ovarian cancer patient diagnosed with COVID-19 Liontos</t>
  </si>
  <si>
    <t>case</t>
  </si>
  <si>
    <t>Choriocarcinoma with uterine rupture in a patient with confirmed COVID-19 infection: A rare case report Ghasemian Dizaj Mehr</t>
  </si>
  <si>
    <t>Clinical characteristics and risk factors for mortality in cancer patients with COVID-19 Liang</t>
  </si>
  <si>
    <t>Clinical characteristics, outcomes and follow-up of COVID-19 infection in cancer patients Fang</t>
  </si>
  <si>
    <t>Comparison of Cancer Patients to Non-Cancer Patients among COVID-19 Inpatients at a National Level Bernard</t>
  </si>
  <si>
    <t>Continuity of Cancer Care: The Surgical Experience of Two Large Cancer Hubs in London and Milan Monroy-Iglesias</t>
  </si>
  <si>
    <t>1 severe 1 dead</t>
  </si>
  <si>
    <t>cancer covid vs cancer non covid</t>
  </si>
  <si>
    <t>COVID-19 in cancer patients on active systemic therapy–Outcomes from LMIC scenario with an emphasis on need for active treatment Ramaswamy</t>
  </si>
  <si>
    <t>COVID-19 mortality in cancer patients in a Madrid hospital during the first 3 weeks of the epidemic Lara Álvarez</t>
  </si>
  <si>
    <t>cancer covid died</t>
  </si>
  <si>
    <t>COVID-19 Risk Factors for Cancer Patients: A First Report with Comparator Data from COVID-19 Negative Cancer Patients Russell,</t>
  </si>
  <si>
    <t>Chemotherapy and COVID-19 Outcomes in Patients with Cancer Jee,</t>
  </si>
  <si>
    <t>1 dead 1 icu</t>
  </si>
  <si>
    <t>Anosmia but not ageusia as a covid-19-related symptom among cancer patients—first results from the papesco-19 cohort study</t>
  </si>
  <si>
    <t>symptoms</t>
  </si>
  <si>
    <t>1 covid related 23 cancer related</t>
  </si>
  <si>
    <t>Determinants of the outcomes of patients with cancer infected with SARS-CoV-2: results from the Gustave Roussy cohort Albiges</t>
  </si>
  <si>
    <t>Differences in mortality of cancer patients with COVID-19 in a Brazilian cancer center Fernandes</t>
  </si>
  <si>
    <t>Does systemic anti-tumor therapy increase COVID-19 risk in patients with cancer? Ayhan</t>
  </si>
  <si>
    <t>hospital 3</t>
  </si>
  <si>
    <t>ambulatory 1</t>
  </si>
  <si>
    <t>covid non covid</t>
  </si>
  <si>
    <t>71 hospital</t>
  </si>
  <si>
    <t>13 ambulatory</t>
  </si>
  <si>
    <t>Effect of COVID-19 Pandemic on Gynecological Cancer Radiation During Complete Nationwide Lockdown: Observations and Reflections From Tertiary Care Institute in India Shinghal</t>
  </si>
  <si>
    <t xml:space="preserve">radiotherpy </t>
  </si>
  <si>
    <t>Factors affecting the mortality rate of patients with cancer hospitalized with COVID-19: a single center’s experience Ayhan</t>
  </si>
  <si>
    <t>cancer died vs alive cancer vs non</t>
  </si>
  <si>
    <t>141 non cancer 22 cancer</t>
  </si>
  <si>
    <t>70 cancer 2148 non cncer</t>
  </si>
  <si>
    <t>Feasibility of hyperthermic intraperitoneal chemotherapy (HIPEC) in ovarian cancer during COVID-19 pandemic Ayhan</t>
  </si>
  <si>
    <t>1 covid 1 non</t>
  </si>
  <si>
    <t>Gynecologic oncology care during the COVID-19 pandemic at three affiliated New York City hospitals Frey</t>
  </si>
  <si>
    <t>Cancer patients affected by COVID-19: Experience from Milan, Lombardy Bogani</t>
  </si>
  <si>
    <t>2 icu 3 died</t>
  </si>
  <si>
    <t>High mortality among hospital-acquired COVID-19 infection in patients with cancer: A multicentre observational cohort study Elkrief</t>
  </si>
  <si>
    <t>covid HA vs CA</t>
  </si>
  <si>
    <t>Impact of the COVID-19 epidemic at a high-volume facility in gynecological oncology in Tokyo, Japan: a single-center experience Nogami</t>
  </si>
  <si>
    <t xml:space="preserve">case </t>
  </si>
  <si>
    <t>Inflammatory markers in gynecologic oncology patients hospitalized with COVID-19 infection Smith</t>
  </si>
  <si>
    <t>25 died</t>
  </si>
  <si>
    <t>Is elective cancer surgery feasible during the lock-down period of the COVID-19 pandemic? Analysis of a single institutional experience of 404 consecutive patients Kulle</t>
  </si>
  <si>
    <t>surgery patients</t>
  </si>
  <si>
    <t>Is it safe to perform elective gynaecologic surgery during the two peaks of COVID‐19 pandemic? Kuru</t>
  </si>
  <si>
    <t>gyn surgeries</t>
  </si>
  <si>
    <t>Maintaining surgical care delivery during the COVID-19 pandemic: a comparative cohort study at a tertiary gynecological cancer centre Leung</t>
  </si>
  <si>
    <t>Managing a Locally Advanced Cervix Cancer Patient With COVID-19: Lessons Learned D'Souza</t>
  </si>
  <si>
    <t>Medical treatment of patients with gynecologic cancer during the COVID-19 pandemic Palluzzi</t>
  </si>
  <si>
    <t>Negative Effects On Cancer Care Due To COVID-19 Implications: Observations From A Cancer Center In The UAE Dawood</t>
  </si>
  <si>
    <t>Outcomes of covid-19 patients under cytotoxic cancer chemotherapy in brazil Duarte</t>
  </si>
  <si>
    <t>cancer and chemo</t>
  </si>
  <si>
    <t>14255 non cancer 265 chemo 177 no chemo</t>
  </si>
  <si>
    <t>24213 non cancer 166 chemo 73 no chemo</t>
  </si>
  <si>
    <t>Patients with cancer appear more vulnerable to SARS-COV-2: a multi-center study during the COVID-19 outbreak Dai</t>
  </si>
  <si>
    <t>Performing gynecologic cancer surgery during the COVID‐19 pandemic in Turkey: A multicenter retrospective observational study Dursun</t>
  </si>
  <si>
    <t>Perioperative SARS-CoV-2 infection among women undergoing major gynecologic cancer surgery in the COVID-19 era: A nationwide, cohort study from Turkey Ayhan</t>
  </si>
  <si>
    <t>Prevalence of COVID-19 Infection in Asymptomatic Cancer Patients in a District With High Prevalence of SARS-CoV-2 in Italy Cavanna</t>
  </si>
  <si>
    <t>Rationalizing treatment for gynecological cancers during the covid-19 pandemic: An indian experience Srinivasa</t>
  </si>
  <si>
    <t>Rectorrhagia revealing colonic metastasis from an ovarian primary, an exceptional case report. Jabi</t>
  </si>
  <si>
    <t>Safe Gynecological Laparoscopic Surgery during COVID Times. Trivedi</t>
  </si>
  <si>
    <t>Six Gynecological Cancer Patients Infected With SARS-CoV-2 After Surgery or Radio-/Chemo-Therapy Treatment: Case Series Liu</t>
  </si>
  <si>
    <t>case series</t>
  </si>
  <si>
    <t>Symptomatic COVID-19 in advanced-cancer patients treated with immune-checkpoint inhibitors: prospective analysis from a multicentre observational trial by FICOG. Bersanelli</t>
  </si>
  <si>
    <t xml:space="preserve">cancer died </t>
  </si>
  <si>
    <t>Systemic pro-inflammatory response identifies patients with cancer with adverse outcomes from SARS-CoV-2 infection: the OnCovid Inflammatory Score Dettorre</t>
  </si>
  <si>
    <t>cancer died</t>
  </si>
  <si>
    <t>The Impact of COVID-19 on Brachytherapy During the Pandemic: A Rutgers-Robert Wood Johnson Barnabas Health Multisite Experience</t>
  </si>
  <si>
    <t xml:space="preserve">brachytheraphy </t>
  </si>
  <si>
    <t>The impact of COVID-19 pandemic on the rate of newly diagnosed gynecological and breast cancers: a tertiary center perspective Knoll,</t>
  </si>
  <si>
    <t>pre op screen</t>
  </si>
  <si>
    <t>The impact of the COVID-19 coronavirus pandemic on the surgical management of gynecological cancers: Analysis of the multicenter database of the French SCGP and the FRANCOGYN group Jouen</t>
  </si>
  <si>
    <t>gyn cancer</t>
  </si>
  <si>
    <t>7 icu 9 CD above 3</t>
  </si>
  <si>
    <t>An online tool for predicting the prognosis of cancer patients
with SARS‑CoV‑2 infection: a multi‑center study Congkuan Song</t>
  </si>
  <si>
    <t>survivor non survivor</t>
  </si>
  <si>
    <t>Cancer surgery during the COVID-19 pandemic: The experience of a comprehensive cancer center performing preoperative screening by RT-PCR and chest CT scan
Joanne Guerlain</t>
  </si>
  <si>
    <t>surgery procedure</t>
  </si>
  <si>
    <t>COVID-19 in Cancer Patients, Risk Factors for Disease and Adverse Outcome, a Population-Based Study From Norway Johannesen</t>
  </si>
  <si>
    <t>covid 19 infection rate</t>
  </si>
  <si>
    <t>160 cancer 854 cancer free</t>
  </si>
  <si>
    <t>Time-Dependent COVID-19 Mortality in Patients With Cancer
An Updated Analysis of the OnCovid Registry Pinato  Alessio Cortellini,OnCovid Study Group</t>
  </si>
  <si>
    <t>CFR</t>
  </si>
  <si>
    <t>Clinical characteristics and outcomes of patients undergoing surgeriesduring the incubation period of COVID-19 infectionShaoqing Lei</t>
  </si>
  <si>
    <t xml:space="preserve"> n /a</t>
  </si>
  <si>
    <t>Clinical Characteristics of COVID-19 After Gynecologic OncologySurgery in Three Women: A Retrospective Review ofMedical RecordsSHOUHUAYANG</t>
  </si>
  <si>
    <t>benign vs malign surgery</t>
  </si>
  <si>
    <t>32 malign 155 benign</t>
  </si>
  <si>
    <t>COVID-19 Outcomes in Patients with Cancer: Findings from the University of California Health D. H. Kwon 1</t>
  </si>
  <si>
    <t>covid 19 rate</t>
  </si>
  <si>
    <t>COVID-19 increases age- and sex-controlled 21-day fatality rates for patients with melanoma, hematologic malignancies, uterine cancer, or kidney cancer Haiquan Li</t>
  </si>
  <si>
    <t>17 vs 222</t>
  </si>
  <si>
    <t>5 vs 9</t>
  </si>
  <si>
    <t>12 vs 213</t>
  </si>
  <si>
    <t xml:space="preserve">fatalities cov non cov and METAstasis </t>
  </si>
  <si>
    <t>64 vs 143</t>
  </si>
  <si>
    <t>225 vs 4018</t>
  </si>
  <si>
    <t>Cumulative COVID-19 incidence, mortality, and prognosis in cancer survivors: a population-based study in Reggio Emilia, Northern Italy Lucia Mangone</t>
  </si>
  <si>
    <t xml:space="preserve">hospitalization death outcome not clear yet </t>
  </si>
  <si>
    <t>Cancer and the risk of COVID-19 diagnosis, hospitalisation, and death: a population-based multi-state cohort study including 4,618,377 adults in Catalonia, Spain Elena Roel</t>
  </si>
  <si>
    <t>102 hospital vs 61 death</t>
  </si>
  <si>
    <t>334 vs 375</t>
  </si>
  <si>
    <t xml:space="preserve">hospital and death </t>
  </si>
  <si>
    <t xml:space="preserve">5393 cancerv vs 93558 non </t>
  </si>
  <si>
    <t>255274 cancer vs 4264152</t>
  </si>
  <si>
    <t>1037 cancer vs 4203 non</t>
  </si>
  <si>
    <t>Characteristics and outcomes of 118,155 COVID-19 individuals with a history of cancer in the United States and Spain  View ORCID ProfileElena Roel</t>
  </si>
  <si>
    <t xml:space="preserve">858 hospital </t>
  </si>
  <si>
    <t xml:space="preserve">hospitalization </t>
  </si>
  <si>
    <t>Association of Cancer with Risk and Mortality of COVID-19: Results from the UK Biobank Zhuqing Shi</t>
  </si>
  <si>
    <t>cancer dead</t>
  </si>
  <si>
    <t>Cancer inpatients with COVID-19: A report from the Brazilian National Cancer Institute  Andreia C. de Melo </t>
  </si>
  <si>
    <t>COVID-19 and cancer: A comparative case series Author links open overlay panelSeied AsadollahMousavi</t>
  </si>
  <si>
    <t>Mitigating the impact of COVID-19 on oncology: Clinical and operational lessons from a prospective radiation oncology cohort tested for COVID-19 Matthew S. Ning</t>
  </si>
  <si>
    <t>Defining the true impact of coronavirus disease 2019 in the at-risk population of patients with cancer Vasileios Angelis</t>
  </si>
  <si>
    <r>
      <rPr>
        <b/>
        <sz val="11"/>
        <color theme="1"/>
        <rFont val="Calibri"/>
      </rPr>
      <t>Covid -19</t>
    </r>
    <r>
      <rPr>
        <sz val="11"/>
        <color theme="1"/>
        <rFont val="Calibri"/>
      </rPr>
      <t xml:space="preserve"> </t>
    </r>
  </si>
  <si>
    <t>Feasibility of hyperthermic intraperitoneal chemotherapy (HIPEC) in ovarian cancer during COVID-19 pandemic Ayhan (4)</t>
  </si>
  <si>
    <t>Characteristics and outcomes of 118,155 COVID-19 individuals with a history of cancer in the United States and Spain  View ORCID ProfileElena Roel (2)</t>
  </si>
  <si>
    <r>
      <rPr>
        <b/>
        <sz val="11"/>
        <color theme="1"/>
        <rFont val="Calibri"/>
      </rPr>
      <t>Covid -19</t>
    </r>
    <r>
      <rPr>
        <sz val="11"/>
        <color theme="1"/>
        <rFont val="Calibri"/>
      </rPr>
      <t xml:space="preserve"> </t>
    </r>
  </si>
  <si>
    <t>Clinical characteristics and outcomes of cancer patients with COVID‐19 Fan Yang</t>
  </si>
  <si>
    <r>
      <rPr>
        <sz val="12"/>
        <color rgb="FF333333"/>
        <rFont val="Quattrocento Sans"/>
      </rPr>
      <t>Cabrera Villegas</t>
    </r>
    <r>
      <rPr>
        <sz val="12"/>
        <color rgb="FF333333"/>
        <rFont val="Segoe UI"/>
      </rPr>
      <t>[</t>
    </r>
    <r>
      <rPr>
        <vertAlign val="superscript"/>
        <sz val="11"/>
        <color rgb="FF333333"/>
        <rFont val="Segoe UI"/>
      </rPr>
      <t>18</t>
    </r>
    <r>
      <rPr>
        <sz val="12"/>
        <color rgb="FF333333"/>
        <rFont val="Segoe UI"/>
      </rPr>
      <t>F]-FDG PET/CT in oncologic patients with unsuspected asymptomatic infection with SARS-CoV-2. </t>
    </r>
    <r>
      <rPr>
        <i/>
        <sz val="12"/>
        <color rgb="FF333333"/>
        <rFont val="Segoe UI"/>
      </rPr>
      <t>Eur J Nucl Med Mol Imaging</t>
    </r>
    <r>
      <rPr>
        <sz val="12"/>
        <color rgb="FF333333"/>
        <rFont val="Segoe UI"/>
      </rPr>
      <t> </t>
    </r>
    <r>
      <rPr>
        <b/>
        <sz val="12"/>
        <color rgb="FF333333"/>
        <rFont val="Segoe UI"/>
      </rPr>
      <t>48, </t>
    </r>
    <r>
      <rPr>
        <sz val="12"/>
        <color rgb="FF333333"/>
        <rFont val="Segoe UI"/>
      </rPr>
      <t xml:space="preserve">786–793 (2021). </t>
    </r>
  </si>
  <si>
    <t>Factors affecting the mortality rate of patients with cancer hospitalized with COVID-19: a single center’s experience Ayhan (2)</t>
  </si>
  <si>
    <t>Association between recent oncologic treatment and mortality among patients with carcinoma who are hospitalized with COVID-19: A multicenter study, Kehaan Song</t>
  </si>
  <si>
    <t>Clinical characteristics, outcomes, and risk factors for mortality in patients with cancer and COVID-19 in Hubei, China: a multicentre, retrospective, cohort study Kunyu Yang</t>
  </si>
  <si>
    <t>Time-Dependent COVID-19 Mortality in Patients With Cancer
An Updated Analysis of the OnCovid Registry Pinato,   Alessio Cortellini,OnCovid Study Group</t>
  </si>
  <si>
    <t>COVID-19 outcomes of patients with gynecologic cancer in New York City: An updated analysis from the initial surge of the pandemic. Lara</t>
  </si>
  <si>
    <t xml:space="preserve">mild vs moderate vs severe vs cancer theraphy vs hospital </t>
  </si>
  <si>
    <t>Anosmia but not ageusia as a covid-19-related symptom among cancer patients—first results from the papesco-19 cohort study Ke Zhou</t>
  </si>
  <si>
    <t>The Impact of COVID-19 on Brachytherapy During the Pandemic: A Rutgers-Robert Wood Johnson Barnabas Health Multisite Experience Hathout</t>
  </si>
  <si>
    <t>Perioperative SARS-CoV-2 infection among women undergoing major gynecologic cancer surgery in the COVID-19 era: A nationwide, cohort study from Turkey Ayhan (3)</t>
  </si>
  <si>
    <t>The Newcastle-Ottawa Scale (NOS) for cohort study</t>
  </si>
  <si>
    <t>Selection</t>
  </si>
  <si>
    <t>Comparability</t>
  </si>
  <si>
    <t xml:space="preserve">Outcome </t>
  </si>
  <si>
    <r>
      <rPr>
        <sz val="11"/>
        <color theme="1"/>
        <rFont val="Calibri"/>
      </rPr>
      <t>*</t>
    </r>
    <r>
      <rPr>
        <sz val="11"/>
        <color theme="1"/>
        <rFont val="Calibri"/>
      </rPr>
      <t>***</t>
    </r>
  </si>
  <si>
    <t>*</t>
  </si>
  <si>
    <t>***</t>
  </si>
  <si>
    <t>****</t>
  </si>
  <si>
    <t>**</t>
  </si>
  <si>
    <t>Determinants of enhanced vulnerability to coronavirus disease 2019 in UK patients with cancer: a European study Pinato</t>
  </si>
  <si>
    <r>
      <rPr>
        <sz val="12"/>
        <color rgb="FF333333"/>
        <rFont val="Quattrocento Sans"/>
      </rPr>
      <t>Cabrera Villegas</t>
    </r>
    <r>
      <rPr>
        <sz val="12"/>
        <color rgb="FF333333"/>
        <rFont val="Segoe UI"/>
      </rPr>
      <t>[</t>
    </r>
    <r>
      <rPr>
        <vertAlign val="superscript"/>
        <sz val="11"/>
        <color rgb="FF333333"/>
        <rFont val="Segoe UI"/>
      </rPr>
      <t>18</t>
    </r>
    <r>
      <rPr>
        <sz val="12"/>
        <color rgb="FF333333"/>
        <rFont val="Segoe UI"/>
      </rPr>
      <t>F]-FDG PET/CT in oncologic patients with unsuspected asymptomatic infection with SARS-CoV-2. </t>
    </r>
    <r>
      <rPr>
        <i/>
        <sz val="12"/>
        <color rgb="FF333333"/>
        <rFont val="Segoe UI"/>
      </rPr>
      <t>Eur J Nucl Med Mol Imaging</t>
    </r>
    <r>
      <rPr>
        <sz val="12"/>
        <color rgb="FF333333"/>
        <rFont val="Segoe UI"/>
      </rPr>
      <t> </t>
    </r>
    <r>
      <rPr>
        <b/>
        <sz val="12"/>
        <color rgb="FF333333"/>
        <rFont val="Segoe UI"/>
      </rPr>
      <t>48, </t>
    </r>
    <r>
      <rPr>
        <sz val="12"/>
        <color rgb="FF333333"/>
        <rFont val="Segoe UI"/>
      </rPr>
      <t xml:space="preserve">786–793 (2021). </t>
    </r>
  </si>
  <si>
    <t>Time-Dependent COVID-19 Mortality in Patients With Cancer
An Updated Analysis of the OnCovid Registry  Alessio Cortellini,OnCovid Study Group</t>
  </si>
  <si>
    <t>The Newcastle-Ottawa Scale (NOS) for case control study</t>
  </si>
  <si>
    <t xml:space="preserve">Exposure </t>
  </si>
  <si>
    <t>The Joanna Briggs Institute (JBI) Critical Appraisal Checklist for Case Reports (last amended in 2017)</t>
  </si>
  <si>
    <r>
      <rPr>
        <b/>
        <sz val="10"/>
        <color theme="1"/>
        <rFont val="Times New Roman"/>
      </rPr>
      <t>Website:</t>
    </r>
    <r>
      <rPr>
        <sz val="10"/>
        <color theme="1"/>
        <rFont val="Times New Roman"/>
      </rPr>
      <t xml:space="preserve"> https://joannabriggs.org/critical_appraisal_tools</t>
    </r>
  </si>
  <si>
    <t>https://wiki.joannabriggs.org/display/MANUAL/Appendix+7.4+Critical+appraisal+checklist+for+case+reports</t>
  </si>
  <si>
    <t>Major Components</t>
  </si>
  <si>
    <t>Response options</t>
  </si>
  <si>
    <t>1. Were patient’s demographic characteristics clearly described?</t>
  </si>
  <si>
    <t>Yes</t>
  </si>
  <si>
    <t>No</t>
  </si>
  <si>
    <t>Unclear</t>
  </si>
  <si>
    <t>Not applicable</t>
  </si>
  <si>
    <t>2. Was the patient’s history clearly described and presented as a timeline?</t>
  </si>
  <si>
    <t>3. Was the current clinical condition of the patient on presentation clearly described?</t>
  </si>
  <si>
    <t>4. Were diagnostic tests or assessment methods and the results clearly described?</t>
  </si>
  <si>
    <t>5. Was the intervention(s) or treatment procedure(s) clearly described?</t>
  </si>
  <si>
    <t>6. Was the post-intervention clinical condition clearly described?</t>
  </si>
  <si>
    <t>7. Were adverse events (harms) or unanticipated events identified and described?</t>
  </si>
  <si>
    <t>8. Does the case report provide takeaway lessons?</t>
  </si>
  <si>
    <r>
      <rPr>
        <sz val="10"/>
        <color theme="1"/>
        <rFont val="Times New Roman"/>
      </rPr>
      <t xml:space="preserve">Overall appraisal:  Include </t>
    </r>
    <r>
      <rPr>
        <sz val="10"/>
        <color theme="1"/>
        <rFont val="SimSun"/>
      </rPr>
      <t>□</t>
    </r>
    <r>
      <rPr>
        <sz val="10"/>
        <color theme="1"/>
        <rFont val="Times New Roman"/>
      </rPr>
      <t xml:space="preserve">       Exclude </t>
    </r>
    <r>
      <rPr>
        <sz val="10"/>
        <color theme="1"/>
        <rFont val="SimSun"/>
      </rPr>
      <t>□</t>
    </r>
    <r>
      <rPr>
        <sz val="10"/>
        <color theme="1"/>
        <rFont val="Times New Roman"/>
      </rPr>
      <t xml:space="preserve">       Seek further info </t>
    </r>
    <r>
      <rPr>
        <sz val="10"/>
        <color theme="1"/>
        <rFont val="SimSun"/>
      </rPr>
      <t>□</t>
    </r>
  </si>
  <si>
    <t>STUDY</t>
  </si>
  <si>
    <t>YEAR</t>
  </si>
  <si>
    <t xml:space="preserve">conclusion </t>
  </si>
  <si>
    <t>Y</t>
  </si>
  <si>
    <t xml:space="preserve">Include </t>
  </si>
  <si>
    <t>The Joanna Briggs Institute (JBI) Critical Appraisal Checklist for analytical cross-sectional study (last amended in 2017)</t>
  </si>
  <si>
    <r>
      <rPr>
        <b/>
        <sz val="10"/>
        <color theme="1"/>
        <rFont val="Times New Roman"/>
      </rPr>
      <t>Website:</t>
    </r>
    <r>
      <rPr>
        <sz val="10"/>
        <color theme="1"/>
        <rFont val="Times New Roman"/>
      </rPr>
      <t xml:space="preserve"> https://joannabriggs.org/critical_appraisal_tools</t>
    </r>
  </si>
  <si>
    <t>https://wiki.joannabriggs.org/display/MANUAL/Appendix+7.5+Critical+appraisal+checklist+for+analytical+cross-sectional+studies</t>
  </si>
  <si>
    <t>1. Were the criteria for inclusion in the sample clearly defined?</t>
  </si>
  <si>
    <t>2. Were the study subjects and the setting described in detail?</t>
  </si>
  <si>
    <t>3. Was the exposure measured in a valid and reliable way?</t>
  </si>
  <si>
    <t>4. Were objective, standard criteria used for measurement of the condition?</t>
  </si>
  <si>
    <t>5. Were confounding factors identified?</t>
  </si>
  <si>
    <t>6. Were strategies to deal with confounding factors stated?</t>
  </si>
  <si>
    <t>7. Were the outcomes measured in a valid and reliable way?</t>
  </si>
  <si>
    <t>8. Was appropriate statistical analysis used?</t>
  </si>
  <si>
    <r>
      <rPr>
        <sz val="10"/>
        <color theme="1"/>
        <rFont val="Times New Roman"/>
      </rPr>
      <t xml:space="preserve">Overall appraisal:  Include </t>
    </r>
    <r>
      <rPr>
        <sz val="10"/>
        <color theme="1"/>
        <rFont val="SimSun"/>
      </rPr>
      <t>□</t>
    </r>
    <r>
      <rPr>
        <sz val="10"/>
        <color theme="1"/>
        <rFont val="Times New Roman"/>
      </rPr>
      <t xml:space="preserve">       Exclude </t>
    </r>
    <r>
      <rPr>
        <sz val="10"/>
        <color theme="1"/>
        <rFont val="SimSun"/>
      </rPr>
      <t>□</t>
    </r>
    <r>
      <rPr>
        <sz val="10"/>
        <color theme="1"/>
        <rFont val="Times New Roman"/>
      </rPr>
      <t xml:space="preserve">       Seek further info </t>
    </r>
    <r>
      <rPr>
        <sz val="10"/>
        <color theme="1"/>
        <rFont val="SimSun"/>
      </rPr>
      <t>□</t>
    </r>
  </si>
  <si>
    <t xml:space="preserve">Differences in mortality of cancer patients with COVID-19 in a Brazilian cancer center Fernandes </t>
  </si>
  <si>
    <t>U</t>
  </si>
  <si>
    <t xml:space="preserve">H&amp;N </t>
  </si>
  <si>
    <t>L&amp;T</t>
  </si>
  <si>
    <t>GE</t>
  </si>
  <si>
    <t>Hep</t>
  </si>
  <si>
    <t>Duo&amp; Lower GI</t>
  </si>
  <si>
    <t>Breast</t>
  </si>
  <si>
    <t>Gyn</t>
  </si>
  <si>
    <t>Genitouri</t>
  </si>
  <si>
    <t>Skin</t>
  </si>
  <si>
    <t>Lymph</t>
  </si>
  <si>
    <t>Other</t>
  </si>
  <si>
    <t xml:space="preserve">Total </t>
  </si>
  <si>
    <t>Died</t>
  </si>
  <si>
    <t>Alive</t>
  </si>
  <si>
    <t>Total</t>
  </si>
  <si>
    <t>Without GYN</t>
  </si>
  <si>
    <r>
      <rPr>
        <b/>
        <sz val="11"/>
        <color theme="1"/>
        <rFont val="Calibri"/>
      </rPr>
      <t>Covid -19</t>
    </r>
    <r>
      <rPr>
        <sz val="11"/>
        <color theme="1"/>
        <rFont val="Calibri"/>
      </rPr>
      <t xml:space="preserve"> </t>
    </r>
  </si>
  <si>
    <r>
      <rPr>
        <b/>
        <sz val="11"/>
        <color theme="1"/>
        <rFont val="Calibri"/>
      </rPr>
      <t>Covid -19</t>
    </r>
    <r>
      <rPr>
        <sz val="11"/>
        <color theme="1"/>
        <rFont val="Calibri"/>
      </rPr>
      <t xml:space="preserve"> </t>
    </r>
  </si>
  <si>
    <t>1st Outbreak</t>
  </si>
  <si>
    <t>2nd Outbreak</t>
  </si>
  <si>
    <t>GYN</t>
  </si>
  <si>
    <t>OTHER</t>
  </si>
  <si>
    <t>CANCER</t>
  </si>
  <si>
    <t>COVID</t>
  </si>
  <si>
    <t>NON COVID</t>
  </si>
  <si>
    <t xml:space="preserve">Cov 19 + </t>
  </si>
  <si>
    <t>Cov 19 -</t>
  </si>
  <si>
    <t xml:space="preserve">Fatalities </t>
  </si>
  <si>
    <t xml:space="preserve">Metastasis </t>
  </si>
  <si>
    <t>Cov 19 +</t>
  </si>
  <si>
    <t>LOCALIZED</t>
  </si>
  <si>
    <t xml:space="preserve">Non Cancer </t>
  </si>
  <si>
    <t xml:space="preserve">Covid </t>
  </si>
  <si>
    <t xml:space="preserve">covid - </t>
  </si>
  <si>
    <t xml:space="preserve">fatalities covid + </t>
  </si>
  <si>
    <t>General Pop</t>
  </si>
  <si>
    <t>Covid 19</t>
  </si>
  <si>
    <t xml:space="preserve">Hospitalized Covid 1 </t>
  </si>
  <si>
    <t>Non Covid Death</t>
  </si>
  <si>
    <t>Hospitalized Covid 2</t>
  </si>
  <si>
    <t xml:space="preserve">Covid Death 1 </t>
  </si>
  <si>
    <t xml:space="preserve">Covid Death 2 in Hospital </t>
  </si>
  <si>
    <t>Cancer Pop</t>
  </si>
  <si>
    <t>Cancer Cov</t>
  </si>
  <si>
    <t>Cancer Cov Hospital</t>
  </si>
  <si>
    <t>Cancer Non Cov Death</t>
  </si>
  <si>
    <t>Cancer Cov Death</t>
  </si>
  <si>
    <t>Non Cancer Pop</t>
  </si>
  <si>
    <t>Non Cancer Cov</t>
  </si>
  <si>
    <t>Non Cancer Cov Hospital</t>
  </si>
  <si>
    <t>Non Cancer Non Cov Death</t>
  </si>
  <si>
    <t>Non Cancer Cov Death</t>
  </si>
  <si>
    <t xml:space="preserve">Cancer Non Cov </t>
  </si>
  <si>
    <t>Total Cancer Cov Hospital</t>
  </si>
  <si>
    <t>Total Cancer Cov Death</t>
  </si>
  <si>
    <t>Non Cancer Non Cov</t>
  </si>
  <si>
    <t>Total Non Cancer Cov Hospital</t>
  </si>
  <si>
    <t>Total Non Cancer Cov Death</t>
  </si>
  <si>
    <t>Non Gyn</t>
  </si>
  <si>
    <t xml:space="preserve">Gyn Non Cov </t>
  </si>
  <si>
    <t>Total Gyn Cov Hospital</t>
  </si>
  <si>
    <t>Total Gyn Cov Death</t>
  </si>
  <si>
    <t xml:space="preserve">Non Gyn Non Cov </t>
  </si>
  <si>
    <t>Total Non Gyn Cov Hospital</t>
  </si>
  <si>
    <t>Total Non Gyn Cov Death</t>
  </si>
  <si>
    <t>Tested</t>
  </si>
  <si>
    <t xml:space="preserve">Test + </t>
  </si>
  <si>
    <t xml:space="preserve">Deaths </t>
  </si>
  <si>
    <t xml:space="preserve">Test - </t>
  </si>
  <si>
    <t xml:space="preserve">Total + </t>
  </si>
  <si>
    <t xml:space="preserve">Total Covid Deaths </t>
  </si>
  <si>
    <t xml:space="preserve">Total - </t>
  </si>
  <si>
    <t>Gyn +</t>
  </si>
  <si>
    <t>Gyn Death</t>
  </si>
  <si>
    <t>Non Gyn +</t>
  </si>
  <si>
    <t xml:space="preserve">Non Gyn Death </t>
  </si>
  <si>
    <t>Covid +</t>
  </si>
  <si>
    <t>Total GYN</t>
  </si>
  <si>
    <t xml:space="preserve">Total Non Gyn </t>
  </si>
  <si>
    <t xml:space="preserve">Hospitalization </t>
  </si>
  <si>
    <t xml:space="preserve">non cancer covid </t>
  </si>
  <si>
    <t xml:space="preserve">non cancer covid  hospitalized </t>
  </si>
  <si>
    <t>Abstrak Yes</t>
  </si>
  <si>
    <t xml:space="preserve">Abstrak NO </t>
  </si>
  <si>
    <t>Non English</t>
  </si>
  <si>
    <t>Irellevant</t>
  </si>
  <si>
    <t xml:space="preserve">Reference </t>
  </si>
  <si>
    <t>COVID-19 outcomes of patients with gynecologic cancer in New York City Lara</t>
  </si>
  <si>
    <t>Surg</t>
  </si>
  <si>
    <t>Citotoxic</t>
  </si>
  <si>
    <t>imuno</t>
  </si>
  <si>
    <t>Targeted</t>
  </si>
  <si>
    <t xml:space="preserve">Hormone </t>
  </si>
  <si>
    <t>Radio</t>
  </si>
  <si>
    <t xml:space="preserve">Surg in 60 d </t>
  </si>
  <si>
    <t>Old cancer</t>
  </si>
  <si>
    <t>New Cancer</t>
  </si>
  <si>
    <t>Old Cancer Covid</t>
  </si>
  <si>
    <t xml:space="preserve">New Cancer Covid </t>
  </si>
  <si>
    <t>Old Cancer -</t>
  </si>
  <si>
    <t xml:space="preserve">New Cancer - </t>
  </si>
  <si>
    <t xml:space="preserve">Author </t>
  </si>
  <si>
    <t xml:space="preserve">Location </t>
  </si>
  <si>
    <t xml:space="preserve">Type of Study </t>
  </si>
  <si>
    <t xml:space="preserve">Time of Study </t>
  </si>
  <si>
    <t xml:space="preserve">Publication Year </t>
  </si>
  <si>
    <t>Non Cancer Covid Patients (n)</t>
  </si>
  <si>
    <t xml:space="preserve">Gynecology Oncology Covid  Patients (n) </t>
  </si>
  <si>
    <t>Other Oncology Covid  Patients (n)</t>
  </si>
  <si>
    <t xml:space="preserve">Cancer Non Covid Patients (n) </t>
  </si>
  <si>
    <t>Outcome</t>
  </si>
  <si>
    <t>Angelis V et al.</t>
  </si>
  <si>
    <t>United Kingdom</t>
  </si>
  <si>
    <t xml:space="preserve">Multi center , prospective cohort </t>
  </si>
  <si>
    <t xml:space="preserve">March-April 2020 </t>
  </si>
  <si>
    <t>NA</t>
  </si>
  <si>
    <t>107 ( Lung 15 , Breast 18 , Hematological 18 , Other 56 )</t>
  </si>
  <si>
    <t xml:space="preserve">Covid Infection &amp; Covid Death </t>
  </si>
  <si>
    <t>Ayhan A et al (3).</t>
  </si>
  <si>
    <t>Turkey</t>
  </si>
  <si>
    <t xml:space="preserve">Multi center , retrospective cohort </t>
  </si>
  <si>
    <t xml:space="preserve">Covid Death </t>
  </si>
  <si>
    <t>Ayhan M et al (1).</t>
  </si>
  <si>
    <t xml:space="preserve">Single center, retrospective cohort </t>
  </si>
  <si>
    <t>March-June 2020</t>
  </si>
  <si>
    <t>80 ( Lung 27 , Breast 18 , Other 35 )</t>
  </si>
  <si>
    <t xml:space="preserve">Covid Hospitalization </t>
  </si>
  <si>
    <t>Ayhan M et al (2).</t>
  </si>
  <si>
    <t>March - May 2020</t>
  </si>
  <si>
    <t>85 ( Lung 26 , Breast 17 , Other 42 )</t>
  </si>
  <si>
    <t>Basse C et al.</t>
  </si>
  <si>
    <t>France</t>
  </si>
  <si>
    <t xml:space="preserve">Single center, prospective  cohort </t>
  </si>
  <si>
    <t xml:space="preserve">March 2020 </t>
  </si>
  <si>
    <t>129 ( Lung 18 , Breast 57 , Hematological 19, Other 35 )</t>
  </si>
  <si>
    <t>Bernard A et al.</t>
  </si>
  <si>
    <t xml:space="preserve">Multi center, retrospective cohort </t>
  </si>
  <si>
    <t>5537 ( Lung 873 , Breast 561 , Hematological 1389, Other 2714 )</t>
  </si>
  <si>
    <t>Bersanelli M et al.</t>
  </si>
  <si>
    <t xml:space="preserve">Italy </t>
  </si>
  <si>
    <t>January-April 2020</t>
  </si>
  <si>
    <t>13  ( Lung 9 , Breast 1,  Other 3)</t>
  </si>
  <si>
    <t xml:space="preserve">Bogani G et al. </t>
  </si>
  <si>
    <t>February-March 2020</t>
  </si>
  <si>
    <t>Cavanna L et al.</t>
  </si>
  <si>
    <t>April-June 2020</t>
  </si>
  <si>
    <t>10 ( Lung 2 , Other 8)</t>
  </si>
  <si>
    <t>Covid Infection</t>
  </si>
  <si>
    <t xml:space="preserve">Dai M et al. </t>
  </si>
  <si>
    <t>China</t>
  </si>
  <si>
    <t>January-February 2020</t>
  </si>
  <si>
    <t>97 ( Lung 22 , Breast 11 , Hematological 8, Other 56 )</t>
  </si>
  <si>
    <t>Covid Death and Severe Covid</t>
  </si>
  <si>
    <t>de Melo AC et al.</t>
  </si>
  <si>
    <t>Brazil</t>
  </si>
  <si>
    <t>April-May 2020</t>
  </si>
  <si>
    <t>159 ( Lung 7 , Breast 40 , Hematological 34 , Other 78 )</t>
  </si>
  <si>
    <t>Dettore G et al.</t>
  </si>
  <si>
    <t>OnCovid-Europe</t>
  </si>
  <si>
    <t>February-June 2020</t>
  </si>
  <si>
    <t>1014 ( Lung 154 , Breast 177 , Hematological 87, Other 596 )</t>
  </si>
  <si>
    <t>Duarte M et al.</t>
  </si>
  <si>
    <t>January-September 2020</t>
  </si>
  <si>
    <t>606  ( Lung 51 , Breast 90 , Hematological 155, Other 310 )</t>
  </si>
  <si>
    <t>Fang M et al.</t>
  </si>
  <si>
    <t>February-April 2020</t>
  </si>
  <si>
    <t>pre-prints</t>
  </si>
  <si>
    <t>52  ( Lung 9 , Breast 4 , Hematological 10, Other 29)</t>
  </si>
  <si>
    <t>Fernandes G et al.</t>
  </si>
  <si>
    <t xml:space="preserve">Cross sectional </t>
  </si>
  <si>
    <t>April-August 2020</t>
  </si>
  <si>
    <t>385 ( Lung 18 , Breast 93, Hematological 47, Other 227)</t>
  </si>
  <si>
    <t>Glasbey J et al.</t>
  </si>
  <si>
    <t xml:space="preserve">International </t>
  </si>
  <si>
    <t>263 ( Lung 25 , Breast 24,  Other 214)</t>
  </si>
  <si>
    <t xml:space="preserve">Grivas P et al. </t>
  </si>
  <si>
    <t>CCC19-International</t>
  </si>
  <si>
    <t>March-November 2020</t>
  </si>
  <si>
    <t>4796  ( Lung 409 , Breast 967 , Hematological 1097, Other 2323)</t>
  </si>
  <si>
    <t xml:space="preserve">Covid Hospitalization  &amp; Covid Death </t>
  </si>
  <si>
    <t xml:space="preserve">Hathout L et al. </t>
  </si>
  <si>
    <t>United States of America</t>
  </si>
  <si>
    <t xml:space="preserve">Jee J et al. </t>
  </si>
  <si>
    <t>294 ( Lung 29 , Breast 56, Hematological 71, Other 138)</t>
  </si>
  <si>
    <t xml:space="preserve">Johannesen T et al. </t>
  </si>
  <si>
    <t>Norway</t>
  </si>
  <si>
    <t>January-May 2020</t>
  </si>
  <si>
    <t>514 ( Lung 13 , Breast 85 , Hematological 54, Other 362)</t>
  </si>
  <si>
    <t>Kulle C et al.</t>
  </si>
  <si>
    <t xml:space="preserve">Kuru B et al. </t>
  </si>
  <si>
    <t>March-October 2020</t>
  </si>
  <si>
    <t xml:space="preserve">Kwon D et al. </t>
  </si>
  <si>
    <t xml:space="preserve">February-December 2020 </t>
  </si>
  <si>
    <t>1662 ( Lung 33 , Breast 241 , Hematological 321, Other 1067)</t>
  </si>
  <si>
    <t xml:space="preserve">Lara O et al. </t>
  </si>
  <si>
    <t xml:space="preserve">Covid Hospitalization , Severe Covid  &amp; Covid Death </t>
  </si>
  <si>
    <t xml:space="preserve">Lee L et al. </t>
  </si>
  <si>
    <t>755  ( Lung 90 , Breast 102 , Hematological 169, Other 394)</t>
  </si>
  <si>
    <t>Lei S et al.</t>
  </si>
  <si>
    <t>Li H et al.</t>
  </si>
  <si>
    <t>272 ( Lung 18 , Breast 42 , Hematological 53, Other 159)</t>
  </si>
  <si>
    <t xml:space="preserve">Liang J et al. </t>
  </si>
  <si>
    <t>99 ( Lung 14 , Breast 11 , Hematological 12, Other 62)</t>
  </si>
  <si>
    <t>Liu C et al.</t>
  </si>
  <si>
    <t>December 2019 -March 2020</t>
  </si>
  <si>
    <t>199 ( Lung 49 , Breast 34 , Other 116)</t>
  </si>
  <si>
    <t xml:space="preserve">Mehta V et al. </t>
  </si>
  <si>
    <t>206 ( Lung 11 , Breast 29, Hematological 108, Other 58)</t>
  </si>
  <si>
    <t>Modi C et al.</t>
  </si>
  <si>
    <t>April-July 2020</t>
  </si>
  <si>
    <t>4 ( Lung 1 , Breast 1 , Other 2 )</t>
  </si>
  <si>
    <t xml:space="preserve">Monroy-Iglesias MJ et al. </t>
  </si>
  <si>
    <t>March-September 2020</t>
  </si>
  <si>
    <t xml:space="preserve">Mousavi S et al. </t>
  </si>
  <si>
    <t xml:space="preserve">Iran </t>
  </si>
  <si>
    <t>30 ( Lung 4 , Breast 6 , Other 20 )</t>
  </si>
  <si>
    <t xml:space="preserve">Ning M et al. </t>
  </si>
  <si>
    <t xml:space="preserve">5 ( Breast 1 , Other 4 ) </t>
  </si>
  <si>
    <t>OnCovid Study Group</t>
  </si>
  <si>
    <t>February 2020-February 2021</t>
  </si>
  <si>
    <t>2413  ( Lung 11 , Breast 29, Hematological 108, Other 58)</t>
  </si>
  <si>
    <t xml:space="preserve">Ramaswamy A et al. </t>
  </si>
  <si>
    <t xml:space="preserve">India </t>
  </si>
  <si>
    <t>217 ( Lung 12 , Breast 30, Hematological 90, Other 85)</t>
  </si>
  <si>
    <t xml:space="preserve">Roel E et al. </t>
  </si>
  <si>
    <t>Spain</t>
  </si>
  <si>
    <t>March-May 2020</t>
  </si>
  <si>
    <t>4957  ( Lung 159 , Breast 1236, Hematological 513, Other 3049)</t>
  </si>
  <si>
    <t xml:space="preserve">Russell B et al. </t>
  </si>
  <si>
    <t>180 ( Lung 22 , Breast 27, Hematological 33, Other 98)</t>
  </si>
  <si>
    <t>Shi Z et al.</t>
  </si>
  <si>
    <t>June 2020</t>
  </si>
  <si>
    <t>409  ( Lung 10 , Breast 47, Hematological 49, Other 303)</t>
  </si>
  <si>
    <t xml:space="preserve">Song C et al. </t>
  </si>
  <si>
    <t xml:space="preserve">China </t>
  </si>
  <si>
    <t>206  ( Lung 39 , Breast 31, Hematological 15, Other 121)</t>
  </si>
  <si>
    <t xml:space="preserve">Song K et al. </t>
  </si>
  <si>
    <t>January-July 2020</t>
  </si>
  <si>
    <t>238 ( Lung 61 , Breast 37,  Other 140)</t>
  </si>
  <si>
    <t xml:space="preserve">Tian J et al. </t>
  </si>
  <si>
    <t>January-March 2020</t>
  </si>
  <si>
    <t>217 ( Lung 23 , Breast 31 , Hematological 12, Other 151)</t>
  </si>
  <si>
    <t xml:space="preserve">Villegas A et al. </t>
  </si>
  <si>
    <t xml:space="preserve">Wang Q et al. </t>
  </si>
  <si>
    <t xml:space="preserve">Multi center , Case control </t>
  </si>
  <si>
    <t>August 2020</t>
  </si>
  <si>
    <t>2300 ( Lung 250 , Breast 550, Hematological 390, Other 1110)</t>
  </si>
  <si>
    <t>Yang F et al.</t>
  </si>
  <si>
    <t>46 ( Lung 10 , Breast 9,  Other 27)</t>
  </si>
  <si>
    <t>Yang K et.al</t>
  </si>
  <si>
    <t>142 ( Lung 24 , Breast 40 , Hematological 22, Other 56)</t>
  </si>
  <si>
    <t xml:space="preserve">Yang S et al. </t>
  </si>
  <si>
    <t>January 2020</t>
  </si>
  <si>
    <t>Zhang L et al.</t>
  </si>
  <si>
    <t>25 ( Lung 7 , Breast 3 , Other 15)</t>
  </si>
  <si>
    <t xml:space="preserve">Zhou K et al. </t>
  </si>
  <si>
    <t>June-November 2020</t>
  </si>
  <si>
    <t>65 ( Lung 8 , Breast 36,  Other 21)</t>
  </si>
  <si>
    <t xml:space="preserve">No. of Non Cancer Covid Patients </t>
  </si>
  <si>
    <t xml:space="preserve">No. of Gynecology Oncology Covid  Patients </t>
  </si>
  <si>
    <t xml:space="preserve">No. of Other Oncology Covid  Patients </t>
  </si>
  <si>
    <t xml:space="preserve">No. of Cancer Non Covid Patients </t>
  </si>
  <si>
    <t>Ayhan M et al. (2)</t>
  </si>
  <si>
    <t>Ayhan M et al. (1)</t>
  </si>
  <si>
    <t>Dettore G et al</t>
  </si>
  <si>
    <t>Glasbey J et.al</t>
  </si>
  <si>
    <t>Ayhan A et al. (3)</t>
  </si>
  <si>
    <t xml:space="preserve">Angelis V et al. </t>
  </si>
  <si>
    <t xml:space="preserve">Section and Topic </t>
  </si>
  <si>
    <t>Item #</t>
  </si>
  <si>
    <t xml:space="preserve">Checklist item </t>
  </si>
  <si>
    <t xml:space="preserve">Location where item is reported </t>
  </si>
  <si>
    <t xml:space="preserve">TITLE </t>
  </si>
  <si>
    <t xml:space="preserve">Title </t>
  </si>
  <si>
    <t>Identify the report as a systematic review.</t>
  </si>
  <si>
    <t xml:space="preserve">ABSTRACT </t>
  </si>
  <si>
    <t xml:space="preserve">Abstract </t>
  </si>
  <si>
    <t>See the PRISMA 2020 for Abstracts checklist.</t>
  </si>
  <si>
    <t xml:space="preserve">INTRODUCTION </t>
  </si>
  <si>
    <t xml:space="preserve">Rationale </t>
  </si>
  <si>
    <t>Describe the rationale for the review in the context of existing knowledge.</t>
  </si>
  <si>
    <t xml:space="preserve">Objectives </t>
  </si>
  <si>
    <t>Provide an explicit statement of the objective(s) or question(s) the review addresses.</t>
  </si>
  <si>
    <t xml:space="preserve">METHODS </t>
  </si>
  <si>
    <t xml:space="preserve">Eligibility criteria </t>
  </si>
  <si>
    <t>Specify the inclusion and exclusion criteria for the review and how studies were grouped for the syntheses.</t>
  </si>
  <si>
    <t xml:space="preserve">Information sources </t>
  </si>
  <si>
    <t>Specify all databases, registers, websites, organisations, reference lists and other sources searched or consulted to identify studies. Specify the date when each source was last searched or consulted.</t>
  </si>
  <si>
    <t>Search strategy</t>
  </si>
  <si>
    <t>Present the full search strategies for all databases, registers and websites, including any filters and limits used.</t>
  </si>
  <si>
    <t>Selection process</t>
  </si>
  <si>
    <t>Specify the methods used to decide whether a study met the inclusion criteria of the review, including how many reviewers screened each record and each report retrieved, whether they worked independently, and if applicable, details of automation tools used in the process.</t>
  </si>
  <si>
    <t xml:space="preserve">Data collection process </t>
  </si>
  <si>
    <t>Specify the methods used to collect data from reports, including how many reviewers collected data from each report, whether they worked independently, any processes for obtaining or confirming data from study investigators, and if applicable, details of automation tools used in the process.</t>
  </si>
  <si>
    <t xml:space="preserve">Data items </t>
  </si>
  <si>
    <t>10a</t>
  </si>
  <si>
    <t>List and define all outcomes for which data were sought. Specify whether all results that were compatible with each outcome domain in each study were sought (e.g. for all measures, time points, analyses), and if not, the methods used to decide which results to collect.</t>
  </si>
  <si>
    <t>10b</t>
  </si>
  <si>
    <t>List and define all other variables for which data were sought (e.g. participant and intervention characteristics, funding sources). Describe any assumptions made about any missing or unclear information.</t>
  </si>
  <si>
    <t>Study risk of bias assessment</t>
  </si>
  <si>
    <t>Specify the methods used to assess risk of bias in the included studies, including details of the tool(s) used, how many reviewers assessed each study and whether they worked independently, and if applicable, details of automation tools used in the process.</t>
  </si>
  <si>
    <t xml:space="preserve">Effect measures </t>
  </si>
  <si>
    <t>Specify for each outcome the effect measure(s) (e.g. risk ratio, mean difference) used in the synthesis or presentation of results.</t>
  </si>
  <si>
    <t>Synthesis methods</t>
  </si>
  <si>
    <t>13a</t>
  </si>
  <si>
    <t>Describe the processes used to decide which studies were eligible for each synthesis (e.g. tabulating the study intervention characteristics and comparing against the planned groups for each synthesis (item #5)).</t>
  </si>
  <si>
    <t>13b</t>
  </si>
  <si>
    <t>Describe any methods required to prepare the data for presentation or synthesis, such as handling of missing summary statistics, or data conversions.</t>
  </si>
  <si>
    <t>13c</t>
  </si>
  <si>
    <t>Describe any methods used to tabulate or visually display results of individual studies and syntheses.</t>
  </si>
  <si>
    <t>13d</t>
  </si>
  <si>
    <t>Describe any methods used to synthesize results and provide a rationale for the choice(s). If meta-analysis was performed, describe the model(s), method(s) to identify the presence and extent of statistical heterogeneity, and software package(s) used.</t>
  </si>
  <si>
    <t>13e</t>
  </si>
  <si>
    <t>Describe any methods used to explore possible causes of heterogeneity among study results (e.g. subgroup analysis, meta-regression).</t>
  </si>
  <si>
    <t>13f</t>
  </si>
  <si>
    <t>Describe any sensitivity analyses conducted to assess robustness of the synthesized results.</t>
  </si>
  <si>
    <t>Reporting bias assessment</t>
  </si>
  <si>
    <t>Describe any methods used to assess risk of bias due to missing results in a synthesis (arising from reporting biases).</t>
  </si>
  <si>
    <t>Certainty assessment</t>
  </si>
  <si>
    <t>Describe any methods used to assess certainty (or confidence) in the body of evidence for an outcome.</t>
  </si>
  <si>
    <t xml:space="preserve">RESULTS </t>
  </si>
  <si>
    <t xml:space="preserve">Study selection </t>
  </si>
  <si>
    <t>16a</t>
  </si>
  <si>
    <t>Describe the results of the search and selection process, from the number of records identified in the search to the number of studies included in the review, ideally using a flow diagram.</t>
  </si>
  <si>
    <t>16b</t>
  </si>
  <si>
    <t>Cite studies that might appear to meet the inclusion criteria, but which were excluded, and explain why they were excluded.</t>
  </si>
  <si>
    <t xml:space="preserve">Study characteristics </t>
  </si>
  <si>
    <t>Cite each included study and present its characteristics.</t>
  </si>
  <si>
    <t xml:space="preserve">Risk of bias in studies </t>
  </si>
  <si>
    <t>Present assessments of risk of bias for each included study.</t>
  </si>
  <si>
    <t xml:space="preserve">Results of individual studies </t>
  </si>
  <si>
    <t>For all outcomes, present, for each study: (a) summary statistics for each group (where appropriate) and (b) an effect estimate and its precision (e.g. confidence/credible interval), ideally using structured tables or plots.</t>
  </si>
  <si>
    <t>Results of syntheses</t>
  </si>
  <si>
    <t>20a</t>
  </si>
  <si>
    <t>For each synthesis, briefly summarise the characteristics and risk of bias among contributing studies.</t>
  </si>
  <si>
    <t>20b</t>
  </si>
  <si>
    <t>Present results of all statistical syntheses conducted. If meta-analysis was done, present for each the summary estimate and its precision (e.g. confidence/credible interval) and measures of statistical heterogeneity. If comparing groups, describe the direction of the effect.</t>
  </si>
  <si>
    <t>20c</t>
  </si>
  <si>
    <t>Present results of all investigations of possible causes of heterogeneity among study results.</t>
  </si>
  <si>
    <t>20d</t>
  </si>
  <si>
    <t>Present results of all sensitivity analyses conducted to assess the robustness of the synthesized results.</t>
  </si>
  <si>
    <t>Reporting biases</t>
  </si>
  <si>
    <t>Present assessments of risk of bias due to missing results (arising from reporting biases) for each synthesis assessed.</t>
  </si>
  <si>
    <t xml:space="preserve">Certainty of evidence </t>
  </si>
  <si>
    <t>Present assessments of certainty (or confidence) in the body of evidence for each outcome assessed.</t>
  </si>
  <si>
    <t xml:space="preserve">DISCUSSION </t>
  </si>
  <si>
    <t xml:space="preserve">Discussion </t>
  </si>
  <si>
    <t>23a</t>
  </si>
  <si>
    <t>Provide a general interpretation of the results in the context of other evidence.</t>
  </si>
  <si>
    <t>23b</t>
  </si>
  <si>
    <t>Discuss any limitations of the evidence included in the review.</t>
  </si>
  <si>
    <t>23c</t>
  </si>
  <si>
    <t>Discuss any limitations of the review processes used.</t>
  </si>
  <si>
    <t>23d</t>
  </si>
  <si>
    <t>Discuss implications of the results for practice, policy, and future research.</t>
  </si>
  <si>
    <t>OTHER INFORMATION</t>
  </si>
  <si>
    <t>Registration and protocol</t>
  </si>
  <si>
    <t>24a</t>
  </si>
  <si>
    <t>Provide registration information for the review, including register name and registration number, or state that the review was not registered.</t>
  </si>
  <si>
    <t>24b</t>
  </si>
  <si>
    <t>Indicate where the review protocol can be accessed, or state that a protocol was not prepared.</t>
  </si>
  <si>
    <t>24c</t>
  </si>
  <si>
    <t>Describe and explain any amendments to information provided at registration or in the protocol.</t>
  </si>
  <si>
    <t>Support</t>
  </si>
  <si>
    <t>Describe sources of financial or non-financial support for the review, and the role of the funders or sponsors in the review.</t>
  </si>
  <si>
    <t>Competing interests</t>
  </si>
  <si>
    <t>Declare any competing interests of review authors.</t>
  </si>
  <si>
    <t>Availability of data, code and other materials</t>
  </si>
  <si>
    <t>Report which of the following are publicly available and where they can be found: template data collection forms; data extracted from included studies; data used for all analyses; analytic code; any other materials used in the review.</t>
  </si>
  <si>
    <t>Title Page</t>
  </si>
  <si>
    <t>Abstract</t>
  </si>
  <si>
    <t>Introduction Page 3</t>
  </si>
  <si>
    <t>Eligiblity Criteria Page 4</t>
  </si>
  <si>
    <t>Database &amp; Literature Search Page 4</t>
  </si>
  <si>
    <t>Data Extraction &amp; Quality Assessment Page 4</t>
  </si>
  <si>
    <t>Meta Analysis Outcome Page 4</t>
  </si>
  <si>
    <t>Data Analysis &amp; Synthesis Page 5</t>
  </si>
  <si>
    <t>Result Page 5</t>
  </si>
  <si>
    <t xml:space="preserve">Table 1. </t>
  </si>
  <si>
    <t xml:space="preserve">Result Page 5, Figure 1. </t>
  </si>
  <si>
    <t>Result Page 5, Figure 1.</t>
  </si>
  <si>
    <t>Fig. S1 and Fig. S2.</t>
  </si>
  <si>
    <t>Result Page 5-8</t>
  </si>
  <si>
    <t>Senisitvity Analysis Page 7-8</t>
  </si>
  <si>
    <t>Publicaton Bias Page 8</t>
  </si>
  <si>
    <t>Discussion Page 8-9</t>
  </si>
  <si>
    <t>Material &amp; Methods Page 3</t>
  </si>
  <si>
    <t>Page 10</t>
  </si>
  <si>
    <t>One-Year and Consequences of COVID-19 in Cancer Patients: a Cohort Study Chen Chai</t>
  </si>
  <si>
    <t>Characteristics and outcomes of coronavirus disease 2019 (COVID-19) patients with cancer: a single-center retrospective observational study in Tokyo, Japan Shohei Nakamura,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</si>
</sst>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numFmts>
  <fonts count="56">
    <font>
      <sz val="11"/>
      <color theme="1"/>
      <name val="Calibri"/>
    </font>
    <font>
      <b/>
      <sz val="11"/>
      <color theme="1"/>
      <name val="Calibri"/>
    </font>
    <font>
      <sz val="12"/>
      <color rgb="FF333333"/>
      <name val="Quattrocento Sans"/>
    </font>
    <font>
      <sz val="11"/>
      <color theme="1"/>
      <name val="Calibri"/>
    </font>
    <font>
      <sz val="11"/>
      <color rgb="FF2E2E2E"/>
      <name val="Arial"/>
    </font>
    <font>
      <sz val="14"/>
      <color rgb="FF505050"/>
      <name val="Georgia"/>
    </font>
    <font>
      <sz val="11"/>
      <color rgb="FF131313"/>
      <name val="Calibri"/>
    </font>
    <font>
      <sz val="20"/>
      <color rgb="FF202020"/>
      <name val="Arial"/>
    </font>
    <font>
      <sz val="24"/>
      <color theme="1"/>
      <name val="Georgia"/>
    </font>
    <font>
      <sz val="24"/>
      <color theme="1"/>
      <name val="Arial"/>
    </font>
    <font>
      <sz val="11"/>
      <color rgb="FFFF0000"/>
      <name val="Calibri"/>
    </font>
    <font>
      <sz val="11"/>
      <color rgb="FFFF0000"/>
      <name val="Arial"/>
    </font>
    <font>
      <sz val="14"/>
      <color rgb="FFFF0000"/>
      <name val="Georgia"/>
    </font>
    <font>
      <sz val="11"/>
      <color rgb="FFC00000"/>
      <name val="Calibri"/>
    </font>
    <font>
      <sz val="11"/>
      <color rgb="FF00B050"/>
      <name val="Calibri"/>
    </font>
    <font>
      <b/>
      <sz val="10"/>
      <color theme="1"/>
      <name val="Times New Roman"/>
    </font>
    <font>
      <sz val="10"/>
      <color theme="1"/>
      <name val="Times New Roman"/>
    </font>
    <font>
      <sz val="11"/>
      <name val="Calibri"/>
    </font>
    <font>
      <b/>
      <sz val="11"/>
      <color rgb="FF00B050"/>
      <name val="Calibri"/>
    </font>
    <font>
      <sz val="20"/>
      <color rgb="FFFF0000"/>
      <name val="Arial"/>
    </font>
    <font>
      <b/>
      <i/>
      <sz val="14"/>
      <color theme="1"/>
      <name val="Calibri"/>
    </font>
    <font>
      <b/>
      <sz val="11"/>
      <color rgb="FFFF0000"/>
      <name val="Calibri"/>
    </font>
    <font>
      <b/>
      <sz val="11"/>
      <color rgb="FFFFC000"/>
      <name val="Calibri"/>
    </font>
    <font>
      <sz val="11"/>
      <color rgb="FFFFC000"/>
      <name val="Calibri"/>
    </font>
    <font>
      <b/>
      <sz val="11"/>
      <color rgb="FF92D050"/>
      <name val="Calibri"/>
    </font>
    <font>
      <sz val="11"/>
      <color rgb="FF92D050"/>
      <name val="Calibri"/>
    </font>
    <font>
      <b/>
      <sz val="11"/>
      <color rgb="FF00B0F0"/>
      <name val="Calibri"/>
    </font>
    <font>
      <sz val="11"/>
      <color rgb="FF00B0F0"/>
      <name val="Calibri"/>
    </font>
    <font>
      <b/>
      <sz val="11"/>
      <color rgb="FF002060"/>
      <name val="Calibri"/>
    </font>
    <font>
      <sz val="11"/>
      <color rgb="FF002060"/>
      <name val="Calibri"/>
    </font>
    <font>
      <b/>
      <sz val="11"/>
      <color rgb="FF7030A0"/>
      <name val="Calibri"/>
    </font>
    <font>
      <sz val="11"/>
      <color rgb="FF7030A0"/>
      <name val="Calibri"/>
    </font>
    <font>
      <b/>
      <i/>
      <sz val="14"/>
      <color rgb="FFFF0000"/>
      <name val="Calibri"/>
    </font>
    <font>
      <b/>
      <i/>
      <sz val="14"/>
      <color rgb="FFFFC000"/>
      <name val="Calibri"/>
    </font>
    <font>
      <b/>
      <i/>
      <sz val="14"/>
      <color rgb="FF92D050"/>
      <name val="Calibri"/>
    </font>
    <font>
      <b/>
      <i/>
      <sz val="14"/>
      <color rgb="FF00B050"/>
      <name val="Calibri"/>
    </font>
    <font>
      <b/>
      <i/>
      <sz val="14"/>
      <color rgb="FF00B0F0"/>
      <name val="Calibri"/>
    </font>
    <font>
      <b/>
      <i/>
      <sz val="14"/>
      <color rgb="FF002060"/>
      <name val="Calibri"/>
    </font>
    <font>
      <b/>
      <i/>
      <sz val="14"/>
      <color rgb="FF7030A0"/>
      <name val="Calibri"/>
    </font>
    <font>
      <b/>
      <sz val="14"/>
      <color theme="1"/>
      <name val="Calibri"/>
    </font>
    <font>
      <sz val="12"/>
      <color rgb="FF333333"/>
      <name val="Segoe UI"/>
    </font>
    <font>
      <vertAlign val="superscript"/>
      <sz val="11"/>
      <color rgb="FF333333"/>
      <name val="Segoe UI"/>
    </font>
    <font>
      <i/>
      <sz val="12"/>
      <color rgb="FF333333"/>
      <name val="Segoe UI"/>
    </font>
    <font>
      <b/>
      <sz val="12"/>
      <color rgb="FF333333"/>
      <name val="Segoe UI"/>
    </font>
    <font>
      <sz val="10"/>
      <color theme="1"/>
      <name val="SimSun"/>
    </font>
    <font>
      <b/>
      <sz val="9"/>
      <color rgb="FFFFFFFF"/>
      <name val="Arial"/>
      <family val="2"/>
    </font>
    <font>
      <b/>
      <sz val="9"/>
      <color rgb="FF000000"/>
      <name val="Arial"/>
      <family val="2"/>
    </font>
    <font>
      <sz val="9"/>
      <color rgb="FF000000"/>
      <name val="Arial"/>
      <family val="2"/>
    </font>
    <font>
      <sz val="9"/>
      <name val="Arial"/>
      <family val="2"/>
    </font>
    <font>
      <sz val="11"/>
      <color rgb="FF00B050"/>
      <name val="Calibri"/>
      <family val="2"/>
    </font>
    <font>
      <sz val="10"/>
      <color theme="1"/>
      <name val="Calibri"/>
      <family val="2"/>
    </font>
    <font>
      <sz val="10"/>
      <color rgb="FF202020"/>
      <name val="Times New Roman"/>
      <family val="1"/>
    </font>
    <font>
      <sz val="10"/>
      <color theme="1"/>
      <name val="Times New Roman"/>
      <family val="1"/>
    </font>
    <font>
      <b/>
      <sz val="10"/>
      <color rgb="FF4A4A4A"/>
      <name val="Segoe UI"/>
      <family val="2"/>
    </font>
    <font>
      <u/>
      <sz val="11"/>
      <color theme="10"/>
      <name val="Calibri"/>
      <family val="2"/>
    </font>
    <font>
      <sz val="10"/>
      <color rgb="FF333333"/>
      <name val="Georgia"/>
      <family val="1"/>
    </font>
  </fonts>
  <fills count="6">
    <fill>
      <patternFill patternType="none"/>
    </fill>
    <fill>
      <patternFill patternType="gray125"/>
    </fill>
    <fill>
      <patternFill patternType="solid">
        <fgColor theme="0"/>
        <bgColor theme="0"/>
      </patternFill>
    </fill>
    <fill>
      <patternFill patternType="solid">
        <fgColor rgb="FFFF0000"/>
        <bgColor rgb="FFFF0000"/>
      </patternFill>
    </fill>
    <fill>
      <patternFill patternType="solid">
        <fgColor rgb="FF63639A"/>
        <bgColor indexed="64"/>
      </patternFill>
    </fill>
    <fill>
      <patternFill patternType="solid">
        <fgColor rgb="FFFFFFCC"/>
        <bgColor indexed="64"/>
      </patternFill>
    </fill>
  </fills>
  <borders count="32">
    <border>
      <left/>
      <right/>
      <top/>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000000"/>
      </right>
      <top style="thin">
        <color rgb="FF000000"/>
      </top>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000000"/>
      </left>
      <right style="medium">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medium">
        <color rgb="FF000000"/>
      </left>
      <right style="medium">
        <color rgb="FF000000"/>
      </right>
      <top style="double">
        <color rgb="FF000000"/>
      </top>
      <bottom style="double">
        <color rgb="FFFFFFCC"/>
      </bottom>
      <diagonal/>
    </border>
    <border>
      <left/>
      <right style="medium">
        <color rgb="FF000000"/>
      </right>
      <top style="double">
        <color rgb="FF000000"/>
      </top>
      <bottom style="double">
        <color rgb="FFFFFFCC"/>
      </bottom>
      <diagonal/>
    </border>
    <border>
      <left/>
      <right style="medium">
        <color rgb="FF000000"/>
      </right>
      <top style="double">
        <color rgb="FF000000"/>
      </top>
      <bottom style="double">
        <color rgb="FF000000"/>
      </bottom>
      <diagonal/>
    </border>
    <border>
      <left style="medium">
        <color rgb="FF000000"/>
      </left>
      <right/>
      <top/>
      <bottom style="medium">
        <color rgb="FF000000"/>
      </bottom>
      <diagonal/>
    </border>
    <border>
      <left/>
      <right/>
      <top/>
      <bottom style="medium">
        <color rgb="FF000000"/>
      </bottom>
      <diagonal/>
    </border>
    <border>
      <left style="medium">
        <color rgb="FF000000"/>
      </left>
      <right style="medium">
        <color rgb="FF000000"/>
      </right>
      <top/>
      <bottom style="double">
        <color rgb="FFFFFFCC"/>
      </bottom>
      <diagonal/>
    </border>
    <border>
      <left/>
      <right style="medium">
        <color rgb="FF000000"/>
      </right>
      <top/>
      <bottom style="double">
        <color rgb="FFFFFFCC"/>
      </bottom>
      <diagonal/>
    </border>
    <border>
      <left/>
      <right style="medium">
        <color rgb="FF000000"/>
      </right>
      <top/>
      <bottom style="double">
        <color rgb="FF000000"/>
      </bottom>
      <diagonal/>
    </border>
    <border>
      <left style="medium">
        <color rgb="FF000000"/>
      </left>
      <right style="medium">
        <color rgb="FF000000"/>
      </right>
      <top/>
      <bottom/>
      <diagonal/>
    </border>
    <border>
      <left style="medium">
        <color rgb="FF000000"/>
      </left>
      <right style="medium">
        <color rgb="FF000000"/>
      </right>
      <top/>
      <bottom style="medium">
        <color indexed="64"/>
      </bottom>
      <diagonal/>
    </border>
    <border>
      <left/>
      <right style="medium">
        <color rgb="FF000000"/>
      </right>
      <top/>
      <bottom style="medium">
        <color indexed="64"/>
      </bottom>
      <diagonal/>
    </border>
    <border>
      <left/>
      <right style="medium">
        <color indexed="64"/>
      </right>
      <top/>
      <bottom style="medium">
        <color indexed="64"/>
      </bottom>
      <diagonal/>
    </border>
    <border>
      <left style="medium">
        <color rgb="FF000000"/>
      </left>
      <right style="medium">
        <color rgb="FF000000"/>
      </right>
      <top/>
      <bottom style="double">
        <color rgb="FF000000"/>
      </bottom>
      <diagonal/>
    </border>
    <border>
      <left style="medium">
        <color rgb="FF000000"/>
      </left>
      <right style="medium">
        <color rgb="FF000000"/>
      </right>
      <top style="medium">
        <color rgb="FF000000"/>
      </top>
      <bottom/>
      <diagonal/>
    </border>
  </borders>
  <cellStyleXfs count="2">
    <xf numFmtId="0" fontId="0" fillId="0" borderId="0"/>
    <xf numFmtId="0" fontId="54" fillId="0" borderId="0" applyNumberFormat="0" applyFill="0" applyBorder="0" applyAlignment="0" applyProtection="0"/>
  </cellStyleXfs>
  <cellXfs count="169">
    <xf numFmtId="0" fontId="0" fillId="0" borderId="0" xfId="0" applyFont="1" applyAlignment="1"/>
    <xf numFmtId="0" fontId="1" fillId="0" borderId="1" xfId="0" applyFont="1" applyBorder="1"/>
    <xf numFmtId="0" fontId="1" fillId="0" borderId="2" xfId="0" applyFont="1" applyBorder="1"/>
    <xf numFmtId="0" fontId="0" fillId="0" borderId="2" xfId="0" applyFont="1" applyBorder="1"/>
    <xf numFmtId="0" fontId="2" fillId="0" borderId="0" xfId="0" applyFont="1"/>
    <xf numFmtId="0" fontId="0" fillId="0" borderId="3" xfId="0" applyFont="1" applyBorder="1"/>
    <xf numFmtId="0" fontId="3" fillId="0" borderId="0" xfId="0" applyFont="1"/>
    <xf numFmtId="0" fontId="0" fillId="0" borderId="4" xfId="0" applyFont="1" applyBorder="1"/>
    <xf numFmtId="0" fontId="0" fillId="0" borderId="4" xfId="0" applyFont="1" applyBorder="1" applyAlignment="1">
      <alignment wrapText="1"/>
    </xf>
    <xf numFmtId="0" fontId="4" fillId="0" borderId="0" xfId="0" applyFont="1" applyAlignment="1">
      <alignment vertical="center" wrapText="1"/>
    </xf>
    <xf numFmtId="0" fontId="5" fillId="0" borderId="0" xfId="0" applyFont="1" applyAlignment="1">
      <alignment vertical="center" wrapText="1"/>
    </xf>
    <xf numFmtId="0" fontId="0" fillId="0" borderId="0" xfId="0" applyFont="1"/>
    <xf numFmtId="0" fontId="0" fillId="2" borderId="4" xfId="0" applyFont="1" applyFill="1" applyBorder="1" applyAlignment="1">
      <alignment wrapText="1"/>
    </xf>
    <xf numFmtId="0" fontId="0" fillId="2" borderId="4" xfId="0" applyFont="1" applyFill="1" applyBorder="1"/>
    <xf numFmtId="0" fontId="0" fillId="2" borderId="5" xfId="0" applyFont="1" applyFill="1" applyBorder="1"/>
    <xf numFmtId="0" fontId="0" fillId="3" borderId="4" xfId="0" applyFont="1" applyFill="1" applyBorder="1"/>
    <xf numFmtId="10" fontId="0" fillId="0" borderId="4" xfId="0" applyNumberFormat="1" applyFont="1" applyBorder="1"/>
    <xf numFmtId="0" fontId="0" fillId="0" borderId="6" xfId="0" applyFont="1" applyBorder="1" applyAlignment="1">
      <alignment wrapText="1"/>
    </xf>
    <xf numFmtId="0" fontId="0" fillId="0" borderId="6" xfId="0" applyFont="1" applyBorder="1"/>
    <xf numFmtId="0" fontId="0" fillId="0" borderId="4" xfId="0" applyFont="1" applyBorder="1" applyAlignment="1">
      <alignment horizontal="left" vertical="top" wrapText="1"/>
    </xf>
    <xf numFmtId="0" fontId="0" fillId="0" borderId="4" xfId="0" applyFont="1" applyBorder="1" applyAlignment="1">
      <alignment vertical="top" wrapText="1"/>
    </xf>
    <xf numFmtId="0" fontId="0" fillId="0" borderId="4" xfId="0" applyFont="1" applyBorder="1" applyAlignment="1">
      <alignment vertical="top"/>
    </xf>
    <xf numFmtId="0" fontId="6" fillId="0" borderId="4" xfId="0" applyFont="1" applyBorder="1" applyAlignment="1">
      <alignment horizontal="left" vertical="top" wrapText="1"/>
    </xf>
    <xf numFmtId="0" fontId="0" fillId="0" borderId="4" xfId="0" applyFont="1" applyBorder="1" applyAlignment="1">
      <alignment horizontal="left" vertical="top"/>
    </xf>
    <xf numFmtId="0" fontId="7" fillId="0" borderId="0" xfId="0" applyFont="1" applyAlignment="1">
      <alignment vertical="center" wrapText="1"/>
    </xf>
    <xf numFmtId="0" fontId="8" fillId="0" borderId="0" xfId="0" applyFont="1" applyAlignment="1">
      <alignment vertical="center" wrapText="1"/>
    </xf>
    <xf numFmtId="0" fontId="9" fillId="0" borderId="0" xfId="0" applyFont="1" applyAlignment="1">
      <alignment vertical="center" wrapText="1"/>
    </xf>
    <xf numFmtId="0" fontId="10" fillId="0" borderId="4" xfId="0" applyFont="1" applyBorder="1" applyAlignment="1">
      <alignment wrapText="1"/>
    </xf>
    <xf numFmtId="0" fontId="10" fillId="0" borderId="4" xfId="0" applyFont="1" applyBorder="1"/>
    <xf numFmtId="0" fontId="10" fillId="0" borderId="0" xfId="0" applyFont="1"/>
    <xf numFmtId="0" fontId="11" fillId="0" borderId="0" xfId="0" applyFont="1" applyAlignment="1">
      <alignment vertical="center" wrapText="1"/>
    </xf>
    <xf numFmtId="0" fontId="12" fillId="0" borderId="0" xfId="0" applyFont="1" applyAlignment="1">
      <alignment vertical="center" wrapText="1"/>
    </xf>
    <xf numFmtId="0" fontId="10" fillId="0" borderId="4" xfId="0" applyFont="1" applyBorder="1" applyAlignment="1">
      <alignment vertical="top" wrapText="1"/>
    </xf>
    <xf numFmtId="0" fontId="10" fillId="0" borderId="4" xfId="0" applyFont="1" applyBorder="1" applyAlignment="1">
      <alignment vertical="top"/>
    </xf>
    <xf numFmtId="0" fontId="10" fillId="2" borderId="4" xfId="0" applyFont="1" applyFill="1" applyBorder="1"/>
    <xf numFmtId="0" fontId="10" fillId="3" borderId="4" xfId="0" applyFont="1" applyFill="1" applyBorder="1"/>
    <xf numFmtId="0" fontId="10" fillId="0" borderId="4" xfId="0" applyFont="1" applyBorder="1" applyAlignment="1">
      <alignment horizontal="left" vertical="top" wrapText="1"/>
    </xf>
    <xf numFmtId="0" fontId="10" fillId="0" borderId="4" xfId="0" applyFont="1" applyBorder="1" applyAlignment="1">
      <alignment horizontal="left" vertical="top"/>
    </xf>
    <xf numFmtId="0" fontId="13" fillId="0" borderId="4" xfId="0" applyFont="1" applyBorder="1"/>
    <xf numFmtId="0" fontId="14" fillId="0" borderId="0" xfId="0" applyFont="1"/>
    <xf numFmtId="0" fontId="14" fillId="0" borderId="4" xfId="0" applyFont="1" applyBorder="1"/>
    <xf numFmtId="0" fontId="14" fillId="2" borderId="4" xfId="0" applyFont="1" applyFill="1" applyBorder="1"/>
    <xf numFmtId="0" fontId="14" fillId="2" borderId="4" xfId="0" applyFont="1" applyFill="1" applyBorder="1" applyAlignment="1">
      <alignment wrapText="1"/>
    </xf>
    <xf numFmtId="0" fontId="14" fillId="2" borderId="5" xfId="0" applyFont="1" applyFill="1" applyBorder="1"/>
    <xf numFmtId="0" fontId="15" fillId="0" borderId="0" xfId="0" applyFont="1"/>
    <xf numFmtId="0" fontId="1" fillId="0" borderId="7" xfId="0" applyFont="1" applyBorder="1"/>
    <xf numFmtId="0" fontId="1" fillId="0" borderId="8" xfId="0" applyFont="1" applyBorder="1"/>
    <xf numFmtId="0" fontId="1" fillId="0" borderId="0" xfId="0" applyFont="1"/>
    <xf numFmtId="0" fontId="0" fillId="0" borderId="4" xfId="0" applyFont="1" applyBorder="1" applyAlignment="1">
      <alignment horizontal="center"/>
    </xf>
    <xf numFmtId="0" fontId="2" fillId="0" borderId="4" xfId="0" applyFont="1" applyBorder="1"/>
    <xf numFmtId="0" fontId="0" fillId="0" borderId="0" xfId="0" applyFont="1" applyAlignment="1">
      <alignment horizontal="center"/>
    </xf>
    <xf numFmtId="0" fontId="15" fillId="0" borderId="0" xfId="0" applyFont="1" applyAlignment="1">
      <alignment horizontal="left" vertical="center"/>
    </xf>
    <xf numFmtId="0" fontId="16" fillId="0" borderId="0" xfId="0" applyFont="1"/>
    <xf numFmtId="0" fontId="16" fillId="0" borderId="9" xfId="0" applyFont="1" applyBorder="1" applyAlignment="1">
      <alignment horizontal="left" vertical="center" wrapText="1"/>
    </xf>
    <xf numFmtId="0" fontId="16" fillId="0" borderId="13" xfId="0" applyFont="1" applyBorder="1" applyAlignment="1">
      <alignment horizontal="left" vertical="center" wrapText="1"/>
    </xf>
    <xf numFmtId="0" fontId="16" fillId="0" borderId="14" xfId="0" applyFont="1" applyBorder="1" applyAlignment="1">
      <alignment horizontal="left" vertical="center" wrapText="1"/>
    </xf>
    <xf numFmtId="0" fontId="1" fillId="0" borderId="1" xfId="0" applyFont="1" applyBorder="1" applyAlignment="1">
      <alignment horizontal="center"/>
    </xf>
    <xf numFmtId="0" fontId="15" fillId="0" borderId="2" xfId="0" applyFont="1" applyBorder="1" applyAlignment="1">
      <alignment horizontal="center" vertical="center" wrapText="1"/>
    </xf>
    <xf numFmtId="0" fontId="1" fillId="0" borderId="2" xfId="0" applyFont="1" applyBorder="1" applyAlignment="1">
      <alignment horizontal="center"/>
    </xf>
    <xf numFmtId="0" fontId="1" fillId="0" borderId="15" xfId="0" applyFont="1" applyBorder="1" applyAlignment="1">
      <alignment horizontal="center"/>
    </xf>
    <xf numFmtId="0" fontId="0" fillId="0" borderId="3" xfId="0" applyFont="1" applyBorder="1" applyAlignment="1">
      <alignment horizontal="center"/>
    </xf>
    <xf numFmtId="164" fontId="0" fillId="0" borderId="0" xfId="0" applyNumberFormat="1" applyFont="1"/>
    <xf numFmtId="0" fontId="1" fillId="0" borderId="0" xfId="0" applyFont="1" applyAlignment="1">
      <alignment horizontal="center"/>
    </xf>
    <xf numFmtId="165" fontId="0" fillId="0" borderId="0" xfId="0" applyNumberFormat="1" applyFont="1"/>
    <xf numFmtId="165" fontId="1" fillId="0" borderId="0" xfId="0" applyNumberFormat="1" applyFont="1"/>
    <xf numFmtId="0" fontId="0" fillId="0" borderId="8" xfId="0" applyFont="1" applyBorder="1"/>
    <xf numFmtId="0" fontId="14" fillId="0" borderId="3" xfId="0" applyFont="1" applyBorder="1"/>
    <xf numFmtId="0" fontId="10" fillId="2" borderId="5" xfId="0" applyFont="1" applyFill="1" applyBorder="1"/>
    <xf numFmtId="0" fontId="18" fillId="0" borderId="4" xfId="0" applyFont="1" applyBorder="1"/>
    <xf numFmtId="0" fontId="1" fillId="0" borderId="4" xfId="0" applyFont="1" applyBorder="1"/>
    <xf numFmtId="0" fontId="14" fillId="0" borderId="4" xfId="0" applyFont="1" applyBorder="1" applyAlignment="1">
      <alignment horizontal="left" vertical="top" wrapText="1"/>
    </xf>
    <xf numFmtId="0" fontId="19" fillId="0" borderId="0" xfId="0" applyFont="1" applyAlignment="1">
      <alignment vertical="center" wrapText="1"/>
    </xf>
    <xf numFmtId="9" fontId="0" fillId="0" borderId="0" xfId="0" applyNumberFormat="1" applyFont="1"/>
    <xf numFmtId="2" fontId="0" fillId="0" borderId="0" xfId="0" applyNumberFormat="1" applyFont="1"/>
    <xf numFmtId="9" fontId="14" fillId="0" borderId="0" xfId="0" applyNumberFormat="1" applyFont="1"/>
    <xf numFmtId="2" fontId="14" fillId="0" borderId="0" xfId="0" applyNumberFormat="1" applyFont="1"/>
    <xf numFmtId="2" fontId="1" fillId="0" borderId="0" xfId="0" applyNumberFormat="1" applyFont="1"/>
    <xf numFmtId="1" fontId="0" fillId="0" borderId="0" xfId="0" applyNumberFormat="1" applyFont="1"/>
    <xf numFmtId="0" fontId="18" fillId="0" borderId="0" xfId="0" applyFont="1"/>
    <xf numFmtId="0" fontId="20" fillId="0" borderId="0" xfId="0" applyFont="1"/>
    <xf numFmtId="0" fontId="21" fillId="0" borderId="0" xfId="0" applyFont="1"/>
    <xf numFmtId="0" fontId="22" fillId="0" borderId="0" xfId="0" applyFont="1"/>
    <xf numFmtId="0" fontId="23" fillId="0" borderId="0" xfId="0" applyFont="1"/>
    <xf numFmtId="0" fontId="24" fillId="0" borderId="0" xfId="0" applyFont="1"/>
    <xf numFmtId="0" fontId="25" fillId="0" borderId="0" xfId="0" applyFont="1"/>
    <xf numFmtId="0" fontId="26" fillId="0" borderId="0" xfId="0" applyFont="1"/>
    <xf numFmtId="0" fontId="27" fillId="0" borderId="0" xfId="0" applyFont="1"/>
    <xf numFmtId="0" fontId="28" fillId="0" borderId="0" xfId="0" applyFont="1"/>
    <xf numFmtId="0" fontId="29" fillId="0" borderId="0" xfId="0" applyFont="1"/>
    <xf numFmtId="0" fontId="30" fillId="0" borderId="0" xfId="0" applyFont="1"/>
    <xf numFmtId="0" fontId="31" fillId="0" borderId="0" xfId="0" applyFont="1"/>
    <xf numFmtId="164" fontId="10" fillId="0" borderId="0" xfId="0" applyNumberFormat="1" applyFont="1"/>
    <xf numFmtId="164" fontId="23" fillId="0" borderId="0" xfId="0" applyNumberFormat="1" applyFont="1"/>
    <xf numFmtId="164" fontId="25" fillId="0" borderId="0" xfId="0" applyNumberFormat="1" applyFont="1"/>
    <xf numFmtId="164" fontId="14" fillId="0" borderId="0" xfId="0" applyNumberFormat="1" applyFont="1"/>
    <xf numFmtId="164" fontId="27" fillId="0" borderId="0" xfId="0" applyNumberFormat="1" applyFont="1"/>
    <xf numFmtId="164" fontId="29" fillId="0" borderId="0" xfId="0" applyNumberFormat="1" applyFont="1"/>
    <xf numFmtId="164" fontId="31" fillId="0" borderId="0" xfId="0" applyNumberFormat="1" applyFont="1"/>
    <xf numFmtId="1" fontId="3" fillId="0" borderId="0" xfId="0" applyNumberFormat="1" applyFont="1"/>
    <xf numFmtId="1" fontId="20" fillId="0" borderId="0" xfId="0" applyNumberFormat="1" applyFont="1"/>
    <xf numFmtId="164" fontId="20" fillId="0" borderId="0" xfId="0" applyNumberFormat="1" applyFont="1"/>
    <xf numFmtId="164" fontId="32" fillId="0" borderId="0" xfId="0" applyNumberFormat="1" applyFont="1"/>
    <xf numFmtId="164" fontId="33" fillId="0" borderId="0" xfId="0" applyNumberFormat="1" applyFont="1"/>
    <xf numFmtId="164" fontId="34" fillId="0" borderId="0" xfId="0" applyNumberFormat="1" applyFont="1"/>
    <xf numFmtId="164" fontId="35" fillId="0" borderId="0" xfId="0" applyNumberFormat="1" applyFont="1"/>
    <xf numFmtId="164" fontId="36" fillId="0" borderId="0" xfId="0" applyNumberFormat="1" applyFont="1"/>
    <xf numFmtId="164" fontId="37" fillId="0" borderId="0" xfId="0" applyNumberFormat="1" applyFont="1"/>
    <xf numFmtId="164" fontId="38" fillId="0" borderId="0" xfId="0" applyNumberFormat="1" applyFont="1"/>
    <xf numFmtId="1" fontId="1" fillId="0" borderId="0" xfId="0" applyNumberFormat="1" applyFont="1"/>
    <xf numFmtId="1" fontId="21" fillId="0" borderId="0" xfId="0" applyNumberFormat="1" applyFont="1"/>
    <xf numFmtId="1" fontId="23" fillId="0" borderId="0" xfId="0" applyNumberFormat="1" applyFont="1"/>
    <xf numFmtId="1" fontId="25" fillId="0" borderId="0" xfId="0" applyNumberFormat="1" applyFont="1"/>
    <xf numFmtId="1" fontId="14" fillId="0" borderId="0" xfId="0" applyNumberFormat="1" applyFont="1"/>
    <xf numFmtId="1" fontId="27" fillId="0" borderId="0" xfId="0" applyNumberFormat="1" applyFont="1"/>
    <xf numFmtId="1" fontId="29" fillId="0" borderId="0" xfId="0" applyNumberFormat="1" applyFont="1"/>
    <xf numFmtId="1" fontId="31" fillId="0" borderId="0" xfId="0" applyNumberFormat="1" applyFont="1"/>
    <xf numFmtId="164" fontId="39" fillId="0" borderId="0" xfId="0" applyNumberFormat="1" applyFont="1"/>
    <xf numFmtId="0" fontId="39" fillId="0" borderId="0" xfId="0" applyFont="1"/>
    <xf numFmtId="164" fontId="1" fillId="0" borderId="0" xfId="0" applyNumberFormat="1" applyFont="1"/>
    <xf numFmtId="0" fontId="1" fillId="0" borderId="4" xfId="0" applyFont="1" applyBorder="1" applyAlignment="1">
      <alignment horizontal="center"/>
    </xf>
    <xf numFmtId="0" fontId="1" fillId="0" borderId="4" xfId="0" applyFont="1" applyBorder="1" applyAlignment="1">
      <alignment horizontal="center"/>
    </xf>
    <xf numFmtId="0" fontId="0" fillId="0" borderId="4" xfId="0" applyFont="1" applyBorder="1" applyAlignment="1">
      <alignment horizontal="center"/>
    </xf>
    <xf numFmtId="0" fontId="0" fillId="0" borderId="3" xfId="0" applyFont="1" applyBorder="1" applyAlignment="1">
      <alignment horizontal="center"/>
    </xf>
    <xf numFmtId="0" fontId="0" fillId="0" borderId="17" xfId="0" applyFont="1" applyBorder="1" applyAlignment="1">
      <alignment horizontal="center"/>
    </xf>
    <xf numFmtId="0" fontId="0" fillId="0" borderId="0" xfId="0" applyFont="1" applyAlignment="1">
      <alignment horizontal="center"/>
    </xf>
    <xf numFmtId="0" fontId="45" fillId="4" borderId="18" xfId="0" applyFont="1" applyFill="1" applyBorder="1" applyAlignment="1">
      <alignment vertical="center" wrapText="1"/>
    </xf>
    <xf numFmtId="0" fontId="45" fillId="4" borderId="19" xfId="0" applyFont="1" applyFill="1" applyBorder="1" applyAlignment="1">
      <alignment vertical="center" wrapText="1"/>
    </xf>
    <xf numFmtId="0" fontId="45" fillId="4" borderId="20" xfId="0" applyFont="1" applyFill="1" applyBorder="1" applyAlignment="1">
      <alignment vertical="center" wrapText="1"/>
    </xf>
    <xf numFmtId="0" fontId="48" fillId="5" borderId="14" xfId="0" applyFont="1" applyFill="1" applyBorder="1" applyAlignment="1">
      <alignment horizontal="right" vertical="center" wrapText="1"/>
    </xf>
    <xf numFmtId="0" fontId="47" fillId="0" borderId="23" xfId="0" applyFont="1" applyBorder="1" applyAlignment="1">
      <alignment vertical="center" wrapText="1"/>
    </xf>
    <xf numFmtId="0" fontId="47" fillId="0" borderId="24" xfId="0" applyFont="1" applyBorder="1" applyAlignment="1">
      <alignment horizontal="right" vertical="center" wrapText="1"/>
    </xf>
    <xf numFmtId="0" fontId="47" fillId="0" borderId="25" xfId="0" applyFont="1" applyBorder="1" applyAlignment="1">
      <alignment vertical="center" wrapText="1"/>
    </xf>
    <xf numFmtId="0" fontId="48" fillId="0" borderId="25" xfId="0" applyFont="1" applyBorder="1" applyAlignment="1">
      <alignment vertical="center" wrapText="1"/>
    </xf>
    <xf numFmtId="0" fontId="47" fillId="0" borderId="13" xfId="0" applyFont="1" applyBorder="1" applyAlignment="1">
      <alignment vertical="center" wrapText="1"/>
    </xf>
    <xf numFmtId="0" fontId="47" fillId="0" borderId="14" xfId="0" applyFont="1" applyBorder="1" applyAlignment="1">
      <alignment horizontal="right" vertical="center" wrapText="1"/>
    </xf>
    <xf numFmtId="0" fontId="47" fillId="0" borderId="14" xfId="0" applyFont="1" applyBorder="1" applyAlignment="1">
      <alignment vertical="center" wrapText="1"/>
    </xf>
    <xf numFmtId="0" fontId="48" fillId="0" borderId="14" xfId="0" applyFont="1" applyBorder="1" applyAlignment="1">
      <alignment vertical="center" wrapText="1"/>
    </xf>
    <xf numFmtId="0" fontId="48" fillId="5" borderId="14" xfId="0" applyFont="1" applyFill="1" applyBorder="1" applyAlignment="1">
      <alignment horizontal="center" vertical="center" wrapText="1"/>
    </xf>
    <xf numFmtId="0" fontId="47" fillId="0" borderId="28" xfId="0" applyFont="1" applyBorder="1" applyAlignment="1">
      <alignment horizontal="right" vertical="center" wrapText="1"/>
    </xf>
    <xf numFmtId="0" fontId="47" fillId="0" borderId="29" xfId="0" applyFont="1" applyBorder="1" applyAlignment="1">
      <alignment horizontal="right" vertical="center" wrapText="1"/>
    </xf>
    <xf numFmtId="0" fontId="47" fillId="0" borderId="30" xfId="0" applyFont="1" applyBorder="1" applyAlignment="1">
      <alignment vertical="center" wrapText="1"/>
    </xf>
    <xf numFmtId="0" fontId="47" fillId="0" borderId="25" xfId="0" applyFont="1" applyBorder="1" applyAlignment="1">
      <alignment horizontal="right" vertical="center" wrapText="1"/>
    </xf>
    <xf numFmtId="0" fontId="49" fillId="0" borderId="4" xfId="0" applyFont="1" applyBorder="1" applyAlignment="1">
      <alignment horizontal="center"/>
    </xf>
    <xf numFmtId="0" fontId="49" fillId="0" borderId="16" xfId="0" applyFont="1" applyBorder="1" applyAlignment="1">
      <alignment horizontal="center"/>
    </xf>
    <xf numFmtId="0" fontId="49" fillId="0" borderId="0" xfId="0" applyFont="1" applyAlignment="1"/>
    <xf numFmtId="0" fontId="16" fillId="0" borderId="10" xfId="0" applyFont="1" applyBorder="1" applyAlignment="1">
      <alignment horizontal="left" vertical="center" wrapText="1"/>
    </xf>
    <xf numFmtId="0" fontId="17" fillId="0" borderId="11" xfId="0" applyFont="1" applyBorder="1"/>
    <xf numFmtId="0" fontId="17" fillId="0" borderId="12" xfId="0" applyFont="1" applyBorder="1"/>
    <xf numFmtId="0" fontId="47" fillId="0" borderId="31" xfId="0" applyFont="1" applyBorder="1" applyAlignment="1">
      <alignment vertical="center" wrapText="1"/>
    </xf>
    <xf numFmtId="0" fontId="47" fillId="0" borderId="26" xfId="0" applyFont="1" applyBorder="1" applyAlignment="1">
      <alignment vertical="center" wrapText="1"/>
    </xf>
    <xf numFmtId="0" fontId="47" fillId="0" borderId="13" xfId="0" applyFont="1" applyBorder="1" applyAlignment="1">
      <alignment vertical="center" wrapText="1"/>
    </xf>
    <xf numFmtId="0" fontId="46" fillId="5" borderId="21" xfId="0" applyFont="1" applyFill="1" applyBorder="1" applyAlignment="1">
      <alignment vertical="center" wrapText="1"/>
    </xf>
    <xf numFmtId="0" fontId="46" fillId="5" borderId="22" xfId="0" applyFont="1" applyFill="1" applyBorder="1" applyAlignment="1">
      <alignment vertical="center" wrapText="1"/>
    </xf>
    <xf numFmtId="0" fontId="46" fillId="5" borderId="14" xfId="0" applyFont="1" applyFill="1" applyBorder="1" applyAlignment="1">
      <alignment vertical="center" wrapText="1"/>
    </xf>
    <xf numFmtId="0" fontId="46" fillId="5" borderId="10" xfId="0" applyFont="1" applyFill="1" applyBorder="1" applyAlignment="1">
      <alignment vertical="center" wrapText="1"/>
    </xf>
    <xf numFmtId="0" fontId="46" fillId="5" borderId="11" xfId="0" applyFont="1" applyFill="1" applyBorder="1" applyAlignment="1">
      <alignment vertical="center" wrapText="1"/>
    </xf>
    <xf numFmtId="0" fontId="46" fillId="5" borderId="12" xfId="0" applyFont="1" applyFill="1" applyBorder="1" applyAlignment="1">
      <alignment vertical="center" wrapText="1"/>
    </xf>
    <xf numFmtId="0" fontId="47" fillId="0" borderId="27" xfId="0" applyFont="1" applyBorder="1" applyAlignment="1">
      <alignment vertical="center" wrapText="1"/>
    </xf>
    <xf numFmtId="0" fontId="50" fillId="0" borderId="4" xfId="0" applyFont="1" applyBorder="1"/>
    <xf numFmtId="0" fontId="50" fillId="0" borderId="0" xfId="0" applyFont="1" applyAlignment="1"/>
    <xf numFmtId="0" fontId="51" fillId="0" borderId="0" xfId="0" applyFont="1" applyAlignment="1">
      <alignment vertical="center" wrapText="1"/>
    </xf>
    <xf numFmtId="0" fontId="52" fillId="0" borderId="4" xfId="0" applyFont="1" applyBorder="1"/>
    <xf numFmtId="0" fontId="52" fillId="0" borderId="0" xfId="0" applyFont="1" applyAlignment="1"/>
    <xf numFmtId="0" fontId="52" fillId="0" borderId="0" xfId="0" applyFont="1" applyAlignment="1">
      <alignment vertical="center" wrapText="1"/>
    </xf>
    <xf numFmtId="0" fontId="52" fillId="0" borderId="3" xfId="0" applyFont="1" applyBorder="1"/>
    <xf numFmtId="0" fontId="52" fillId="0" borderId="0" xfId="0" applyFont="1"/>
    <xf numFmtId="0" fontId="53" fillId="0" borderId="5" xfId="0" applyFont="1" applyBorder="1" applyAlignment="1">
      <alignment horizontal="left" vertical="center" wrapText="1"/>
    </xf>
    <xf numFmtId="0" fontId="54" fillId="0" borderId="0" xfId="1" applyAlignment="1">
      <alignment horizontal="left" vertical="center" wrapText="1" indent="1"/>
    </xf>
    <xf numFmtId="0" fontId="55" fillId="0" borderId="0" xfId="0" applyFont="1"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customschemas.google.com/relationships/workbookmetadata" Target="metadata"/><Relationship Id="rId30"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zoomScale="80" zoomScaleNormal="80" workbookViewId="0">
      <pane ySplit="1" topLeftCell="A74" activePane="bottomLeft" state="frozen"/>
      <selection pane="bottomLeft" activeCell="A91" sqref="A91"/>
    </sheetView>
  </sheetViews>
  <sheetFormatPr defaultColWidth="14.42578125" defaultRowHeight="15" customHeight="1"/>
  <cols>
    <col min="1" max="1" width="108" customWidth="1"/>
    <col min="2" max="2" width="5.7109375" customWidth="1"/>
    <col min="3" max="3" width="10.7109375" customWidth="1"/>
    <col min="4" max="4" width="19.85546875" customWidth="1"/>
    <col min="5" max="5" width="15.5703125" customWidth="1"/>
    <col min="6" max="6" width="8" customWidth="1"/>
    <col min="7" max="7" width="17.42578125" customWidth="1"/>
    <col min="8" max="8" width="24.85546875" customWidth="1"/>
    <col min="9" max="9" width="29.140625" customWidth="1"/>
    <col min="10" max="10" width="52.140625" customWidth="1"/>
    <col min="11" max="11" width="9.42578125" customWidth="1"/>
    <col min="12" max="12" width="10.7109375" customWidth="1"/>
    <col min="13" max="13" width="23.85546875" customWidth="1"/>
    <col min="14" max="14" width="27.7109375" customWidth="1"/>
    <col min="15" max="15" width="43.42578125" customWidth="1"/>
    <col min="16" max="16" width="42.28515625" customWidth="1"/>
    <col min="17" max="17" width="23.5703125" customWidth="1"/>
    <col min="18" max="26" width="8.7109375" customWidth="1"/>
  </cols>
  <sheetData>
    <row r="1" spans="1:26" ht="45.75" customHeight="1">
      <c r="A1" s="1" t="s">
        <v>0</v>
      </c>
      <c r="B1" s="2" t="s">
        <v>1</v>
      </c>
      <c r="C1" s="2" t="s">
        <v>2</v>
      </c>
      <c r="D1" s="2" t="s">
        <v>3</v>
      </c>
      <c r="E1" s="2" t="s">
        <v>4</v>
      </c>
      <c r="F1" s="2" t="s">
        <v>5</v>
      </c>
      <c r="G1" s="2" t="s">
        <v>6</v>
      </c>
      <c r="H1" s="2" t="s">
        <v>7</v>
      </c>
      <c r="I1" s="2" t="s">
        <v>8</v>
      </c>
      <c r="J1" s="2" t="s">
        <v>9</v>
      </c>
      <c r="K1" s="3" t="s">
        <v>10</v>
      </c>
      <c r="L1" s="2" t="s">
        <v>11</v>
      </c>
      <c r="M1" s="2" t="s">
        <v>12</v>
      </c>
      <c r="N1" s="2" t="s">
        <v>13</v>
      </c>
      <c r="O1" s="2" t="s">
        <v>14</v>
      </c>
      <c r="P1" s="2" t="s">
        <v>15</v>
      </c>
      <c r="Q1" s="2" t="s">
        <v>16</v>
      </c>
    </row>
    <row r="2" spans="1:26" ht="15" customHeight="1">
      <c r="A2" s="4" t="s">
        <v>17</v>
      </c>
      <c r="B2" s="5">
        <v>2020</v>
      </c>
      <c r="C2" s="5">
        <v>7</v>
      </c>
      <c r="D2" s="5">
        <v>6</v>
      </c>
      <c r="E2" s="5">
        <v>1</v>
      </c>
      <c r="F2" s="5"/>
      <c r="G2" s="5"/>
      <c r="H2" s="5">
        <v>0</v>
      </c>
      <c r="I2" s="5">
        <v>1</v>
      </c>
      <c r="J2" s="5" t="s">
        <v>18</v>
      </c>
      <c r="K2" s="5">
        <v>7</v>
      </c>
      <c r="L2" s="5">
        <v>138</v>
      </c>
      <c r="M2" s="5">
        <v>6</v>
      </c>
      <c r="N2" s="5"/>
      <c r="O2" s="5">
        <v>1</v>
      </c>
      <c r="P2" s="5">
        <v>6</v>
      </c>
      <c r="Q2" s="5"/>
    </row>
    <row r="3" spans="1:26" ht="15.75" customHeight="1">
      <c r="A3" s="6" t="s">
        <v>19</v>
      </c>
      <c r="B3" s="7">
        <v>2021</v>
      </c>
      <c r="C3" s="7">
        <v>27</v>
      </c>
      <c r="D3" s="7">
        <v>26</v>
      </c>
      <c r="E3" s="7">
        <v>1</v>
      </c>
      <c r="F3" s="7"/>
      <c r="G3" s="7"/>
      <c r="H3" s="7" t="s">
        <v>20</v>
      </c>
      <c r="I3" s="7" t="s">
        <v>20</v>
      </c>
      <c r="J3" s="7" t="s">
        <v>21</v>
      </c>
      <c r="K3" s="7">
        <v>5</v>
      </c>
      <c r="L3" s="7">
        <v>331</v>
      </c>
      <c r="M3" s="7">
        <v>4</v>
      </c>
      <c r="N3" s="7"/>
      <c r="O3" s="7" t="s">
        <v>20</v>
      </c>
      <c r="P3" s="7" t="s">
        <v>20</v>
      </c>
      <c r="Q3" s="7" t="s">
        <v>20</v>
      </c>
    </row>
    <row r="4" spans="1:26" ht="16.5" customHeight="1">
      <c r="A4" s="8" t="s">
        <v>22</v>
      </c>
      <c r="B4" s="7">
        <v>2020</v>
      </c>
      <c r="C4" s="7">
        <v>9</v>
      </c>
      <c r="D4" s="7" t="s">
        <v>20</v>
      </c>
      <c r="E4" s="7">
        <v>9</v>
      </c>
      <c r="F4" s="7" t="s">
        <v>23</v>
      </c>
      <c r="G4" s="7"/>
      <c r="H4" s="7" t="s">
        <v>20</v>
      </c>
      <c r="I4" s="7" t="s">
        <v>20</v>
      </c>
      <c r="J4" s="7" t="s">
        <v>24</v>
      </c>
      <c r="K4" s="7">
        <v>94</v>
      </c>
      <c r="L4" s="7" t="s">
        <v>20</v>
      </c>
      <c r="M4" s="7">
        <v>85</v>
      </c>
      <c r="N4" s="7"/>
      <c r="O4" s="7">
        <v>41</v>
      </c>
      <c r="P4" s="7">
        <v>53</v>
      </c>
      <c r="Q4" s="7"/>
    </row>
    <row r="5" spans="1:26" ht="15" customHeight="1">
      <c r="A5" s="6" t="s">
        <v>25</v>
      </c>
      <c r="B5" s="7">
        <v>2020</v>
      </c>
      <c r="C5" s="7">
        <v>6</v>
      </c>
      <c r="D5" s="7" t="s">
        <v>20</v>
      </c>
      <c r="E5" s="7">
        <v>6</v>
      </c>
      <c r="F5" s="7"/>
      <c r="G5" s="7">
        <v>0</v>
      </c>
      <c r="H5" s="7">
        <v>0</v>
      </c>
      <c r="I5" s="7">
        <v>6</v>
      </c>
      <c r="J5" s="7" t="s">
        <v>26</v>
      </c>
      <c r="K5" s="7">
        <v>67</v>
      </c>
      <c r="L5" s="7" t="s">
        <v>20</v>
      </c>
      <c r="M5" s="7" t="s">
        <v>27</v>
      </c>
      <c r="N5" s="7" t="s">
        <v>20</v>
      </c>
      <c r="O5" s="7">
        <v>20</v>
      </c>
      <c r="P5" s="7">
        <v>47</v>
      </c>
      <c r="Q5" s="7">
        <v>26</v>
      </c>
    </row>
    <row r="6" spans="1:26" ht="20.25" customHeight="1">
      <c r="A6" s="9" t="s">
        <v>28</v>
      </c>
      <c r="B6" s="7">
        <v>2020</v>
      </c>
      <c r="C6" s="7">
        <v>38</v>
      </c>
      <c r="D6" s="7" t="s">
        <v>20</v>
      </c>
      <c r="E6" s="7" t="s">
        <v>20</v>
      </c>
      <c r="F6" s="7" t="s">
        <v>20</v>
      </c>
      <c r="G6" s="7"/>
      <c r="H6" s="7" t="s">
        <v>20</v>
      </c>
      <c r="I6" s="7" t="s">
        <v>20</v>
      </c>
      <c r="J6" s="7" t="s">
        <v>29</v>
      </c>
      <c r="K6" s="7">
        <v>11</v>
      </c>
      <c r="L6" s="7">
        <v>376</v>
      </c>
      <c r="M6" s="7" t="s">
        <v>20</v>
      </c>
      <c r="N6" s="7"/>
      <c r="O6" s="7">
        <v>2</v>
      </c>
      <c r="P6" s="7">
        <v>385</v>
      </c>
      <c r="Q6" s="7"/>
    </row>
    <row r="7" spans="1:26" ht="21.75" customHeight="1">
      <c r="A7" s="8" t="s">
        <v>30</v>
      </c>
      <c r="B7" s="7">
        <v>2020</v>
      </c>
      <c r="C7" s="7">
        <v>2</v>
      </c>
      <c r="D7" s="7" t="s">
        <v>20</v>
      </c>
      <c r="E7" s="7">
        <v>2</v>
      </c>
      <c r="F7" s="7" t="s">
        <v>20</v>
      </c>
      <c r="G7" s="7"/>
      <c r="H7" s="7" t="s">
        <v>20</v>
      </c>
      <c r="I7" s="7" t="s">
        <v>20</v>
      </c>
      <c r="J7" s="7" t="s">
        <v>31</v>
      </c>
      <c r="K7" s="7">
        <v>49</v>
      </c>
      <c r="L7" s="7" t="s">
        <v>20</v>
      </c>
      <c r="M7" s="7">
        <v>47</v>
      </c>
      <c r="N7" s="7"/>
      <c r="O7" s="7">
        <v>10</v>
      </c>
      <c r="P7" s="7">
        <v>39</v>
      </c>
      <c r="Q7" s="7"/>
    </row>
    <row r="8" spans="1:26" ht="18" customHeight="1">
      <c r="A8" s="10" t="s">
        <v>32</v>
      </c>
      <c r="B8" s="7">
        <v>2020</v>
      </c>
      <c r="C8" s="7">
        <v>3</v>
      </c>
      <c r="D8" s="7" t="s">
        <v>20</v>
      </c>
      <c r="E8" s="7">
        <v>3</v>
      </c>
      <c r="F8" s="7" t="s">
        <v>20</v>
      </c>
      <c r="G8" s="7"/>
      <c r="H8" s="7" t="s">
        <v>20</v>
      </c>
      <c r="I8" s="7" t="s">
        <v>20</v>
      </c>
      <c r="J8" s="7" t="s">
        <v>33</v>
      </c>
      <c r="K8" s="7">
        <v>50</v>
      </c>
      <c r="L8" s="7" t="s">
        <v>20</v>
      </c>
      <c r="M8" s="7">
        <v>47</v>
      </c>
      <c r="N8" s="7"/>
      <c r="O8" s="7">
        <v>11</v>
      </c>
      <c r="P8" s="7">
        <v>39</v>
      </c>
      <c r="Q8" s="7"/>
    </row>
    <row r="9" spans="1:26">
      <c r="A9" s="11" t="s">
        <v>34</v>
      </c>
      <c r="B9" s="5">
        <v>2021</v>
      </c>
      <c r="C9" s="5">
        <v>193</v>
      </c>
      <c r="D9" s="5" t="s">
        <v>20</v>
      </c>
      <c r="E9" s="5" t="s">
        <v>35</v>
      </c>
      <c r="F9" s="5"/>
      <c r="G9" s="5">
        <v>39</v>
      </c>
      <c r="H9" s="5" t="s">
        <v>36</v>
      </c>
      <c r="I9" s="5">
        <v>154</v>
      </c>
      <c r="J9" s="5" t="s">
        <v>37</v>
      </c>
      <c r="K9" s="5">
        <v>193</v>
      </c>
      <c r="L9" s="5" t="s">
        <v>20</v>
      </c>
      <c r="M9" s="5" t="s">
        <v>20</v>
      </c>
      <c r="N9" s="5" t="s">
        <v>20</v>
      </c>
      <c r="O9" s="5">
        <v>34</v>
      </c>
      <c r="P9" s="5"/>
      <c r="Q9" s="5">
        <v>39</v>
      </c>
      <c r="R9" s="11"/>
      <c r="S9" s="11"/>
      <c r="T9" s="11"/>
      <c r="U9" s="11"/>
      <c r="V9" s="11"/>
      <c r="W9" s="11"/>
      <c r="X9" s="11"/>
      <c r="Y9" s="11"/>
      <c r="Z9" s="11"/>
    </row>
    <row r="10" spans="1:26" ht="16.5" customHeight="1">
      <c r="A10" s="12" t="s">
        <v>38</v>
      </c>
      <c r="B10" s="13">
        <v>2020</v>
      </c>
      <c r="C10" s="13">
        <v>1082</v>
      </c>
      <c r="D10" s="13">
        <v>1057</v>
      </c>
      <c r="E10" s="13">
        <v>25</v>
      </c>
      <c r="F10" s="13" t="s">
        <v>20</v>
      </c>
      <c r="G10" s="13"/>
      <c r="H10" s="13">
        <v>20</v>
      </c>
      <c r="I10" s="13">
        <v>5</v>
      </c>
      <c r="J10" s="13" t="s">
        <v>39</v>
      </c>
      <c r="K10" s="13">
        <v>288</v>
      </c>
      <c r="L10" s="13">
        <v>8683</v>
      </c>
      <c r="M10" s="13" t="s">
        <v>20</v>
      </c>
      <c r="N10" s="13"/>
      <c r="O10" s="13">
        <v>134</v>
      </c>
      <c r="P10" s="13">
        <v>9036</v>
      </c>
      <c r="Q10" s="13" t="s">
        <v>20</v>
      </c>
      <c r="R10" s="14"/>
      <c r="S10" s="14"/>
      <c r="T10" s="14"/>
      <c r="U10" s="14"/>
      <c r="V10" s="14"/>
      <c r="W10" s="14"/>
      <c r="X10" s="14"/>
      <c r="Y10" s="14"/>
      <c r="Z10" s="14"/>
    </row>
    <row r="11" spans="1:26" ht="27" customHeight="1">
      <c r="A11" s="7" t="s">
        <v>40</v>
      </c>
      <c r="B11" s="7">
        <v>2021</v>
      </c>
      <c r="C11" s="7">
        <v>1</v>
      </c>
      <c r="D11" s="7" t="s">
        <v>20</v>
      </c>
      <c r="E11" s="7">
        <v>1</v>
      </c>
      <c r="F11" s="7"/>
      <c r="G11" s="7"/>
      <c r="H11" s="7" t="s">
        <v>20</v>
      </c>
      <c r="I11" s="7" t="s">
        <v>20</v>
      </c>
      <c r="J11" s="7" t="s">
        <v>41</v>
      </c>
      <c r="K11" s="7">
        <v>77</v>
      </c>
      <c r="L11" s="7">
        <v>222</v>
      </c>
      <c r="M11" s="7">
        <v>25</v>
      </c>
      <c r="N11" s="7"/>
      <c r="O11" s="7" t="s">
        <v>20</v>
      </c>
      <c r="P11" s="7" t="s">
        <v>20</v>
      </c>
      <c r="Q11" s="7"/>
    </row>
    <row r="12" spans="1:26" ht="26.25" customHeight="1">
      <c r="A12" s="7" t="s">
        <v>42</v>
      </c>
      <c r="B12" s="7">
        <v>2020</v>
      </c>
      <c r="C12" s="7">
        <v>17</v>
      </c>
      <c r="D12" s="7" t="s">
        <v>20</v>
      </c>
      <c r="E12" s="7">
        <v>17</v>
      </c>
      <c r="F12" s="7"/>
      <c r="G12" s="7"/>
      <c r="H12" s="7">
        <v>1</v>
      </c>
      <c r="I12" s="7">
        <v>16</v>
      </c>
      <c r="J12" s="7" t="s">
        <v>43</v>
      </c>
      <c r="K12" s="7">
        <v>216</v>
      </c>
      <c r="L12" s="7" t="s">
        <v>20</v>
      </c>
      <c r="M12" s="7">
        <v>199</v>
      </c>
      <c r="N12" s="7"/>
      <c r="O12" s="7">
        <v>37</v>
      </c>
      <c r="P12" s="7">
        <v>179</v>
      </c>
      <c r="Q12" s="7"/>
    </row>
    <row r="13" spans="1:26" ht="29.25" customHeight="1">
      <c r="A13" s="6" t="s">
        <v>44</v>
      </c>
      <c r="B13" s="7">
        <v>2021</v>
      </c>
      <c r="C13" s="7">
        <v>3</v>
      </c>
      <c r="D13" s="7" t="s">
        <v>20</v>
      </c>
      <c r="E13" s="7">
        <v>3</v>
      </c>
      <c r="F13" s="7"/>
      <c r="G13" s="7"/>
      <c r="H13" s="7" t="s">
        <v>20</v>
      </c>
      <c r="I13" s="7" t="s">
        <v>20</v>
      </c>
      <c r="J13" s="7" t="s">
        <v>45</v>
      </c>
      <c r="K13" s="7">
        <v>29</v>
      </c>
      <c r="L13" s="7" t="s">
        <v>20</v>
      </c>
      <c r="M13" s="7">
        <v>26</v>
      </c>
      <c r="N13" s="7"/>
      <c r="O13" s="7">
        <v>1</v>
      </c>
      <c r="P13" s="7">
        <v>28</v>
      </c>
      <c r="Q13" s="7">
        <v>6</v>
      </c>
    </row>
    <row r="14" spans="1:26">
      <c r="A14" s="6" t="s">
        <v>46</v>
      </c>
      <c r="B14" s="7">
        <v>2020</v>
      </c>
      <c r="C14" s="7">
        <v>5</v>
      </c>
      <c r="D14" s="7" t="s">
        <v>20</v>
      </c>
      <c r="E14" s="7">
        <v>5</v>
      </c>
      <c r="F14" s="7"/>
      <c r="G14" s="7"/>
      <c r="H14" s="7" t="s">
        <v>20</v>
      </c>
      <c r="I14" s="7" t="s">
        <v>20</v>
      </c>
      <c r="J14" s="7" t="s">
        <v>47</v>
      </c>
      <c r="K14" s="7">
        <v>81</v>
      </c>
      <c r="L14" s="7">
        <v>2737</v>
      </c>
      <c r="M14" s="7">
        <v>76</v>
      </c>
      <c r="N14" s="7"/>
      <c r="O14" s="7" t="s">
        <v>20</v>
      </c>
      <c r="P14" s="7" t="s">
        <v>20</v>
      </c>
      <c r="Q14" s="7" t="s">
        <v>20</v>
      </c>
    </row>
    <row r="15" spans="1:26">
      <c r="A15" s="6" t="s">
        <v>48</v>
      </c>
      <c r="B15" s="7">
        <v>2021</v>
      </c>
      <c r="C15" s="7">
        <v>41740</v>
      </c>
      <c r="D15" s="7">
        <v>41690</v>
      </c>
      <c r="E15" s="7">
        <v>50</v>
      </c>
      <c r="F15" s="7"/>
      <c r="G15" s="7"/>
      <c r="H15" s="7" t="s">
        <v>20</v>
      </c>
      <c r="I15" s="7" t="s">
        <v>20</v>
      </c>
      <c r="J15" s="7" t="s">
        <v>49</v>
      </c>
      <c r="K15" s="7">
        <v>1890</v>
      </c>
      <c r="L15" s="7">
        <v>73447620</v>
      </c>
      <c r="M15" s="7">
        <v>1840</v>
      </c>
      <c r="N15" s="7"/>
      <c r="O15" s="7">
        <v>500</v>
      </c>
      <c r="P15" s="7">
        <v>16070</v>
      </c>
      <c r="Q15" s="7" t="s">
        <v>20</v>
      </c>
    </row>
    <row r="16" spans="1:26">
      <c r="A16" s="7" t="s">
        <v>50</v>
      </c>
      <c r="B16" s="7">
        <v>2020</v>
      </c>
      <c r="C16" s="7">
        <v>21</v>
      </c>
      <c r="D16" s="7" t="s">
        <v>20</v>
      </c>
      <c r="E16" s="7">
        <v>21</v>
      </c>
      <c r="F16" s="7"/>
      <c r="G16" s="7"/>
      <c r="H16" s="7">
        <v>0</v>
      </c>
      <c r="I16" s="7">
        <v>21</v>
      </c>
      <c r="J16" s="7" t="s">
        <v>51</v>
      </c>
      <c r="K16" s="7">
        <v>205</v>
      </c>
      <c r="L16" s="7" t="s">
        <v>20</v>
      </c>
      <c r="M16" s="7">
        <v>184</v>
      </c>
      <c r="N16" s="7" t="s">
        <v>20</v>
      </c>
      <c r="O16" s="7">
        <v>40</v>
      </c>
      <c r="P16" s="7">
        <v>165</v>
      </c>
      <c r="Q16" s="7"/>
    </row>
    <row r="17" spans="1:26">
      <c r="A17" s="7" t="s">
        <v>52</v>
      </c>
      <c r="B17" s="7">
        <v>2020</v>
      </c>
      <c r="C17" s="7">
        <v>15</v>
      </c>
      <c r="D17" s="7" t="s">
        <v>20</v>
      </c>
      <c r="E17" s="7">
        <v>15</v>
      </c>
      <c r="F17" s="7"/>
      <c r="G17" s="7">
        <v>8</v>
      </c>
      <c r="H17" s="7" t="s">
        <v>53</v>
      </c>
      <c r="I17" s="7">
        <v>7</v>
      </c>
      <c r="J17" s="7" t="s">
        <v>54</v>
      </c>
      <c r="K17" s="7">
        <v>751</v>
      </c>
      <c r="L17" s="7" t="s">
        <v>20</v>
      </c>
      <c r="M17" s="7">
        <v>217</v>
      </c>
      <c r="N17" s="7" t="s">
        <v>20</v>
      </c>
      <c r="O17" s="7" t="s">
        <v>55</v>
      </c>
      <c r="P17" s="7" t="s">
        <v>56</v>
      </c>
      <c r="Q17" s="7" t="s">
        <v>57</v>
      </c>
    </row>
    <row r="18" spans="1:26">
      <c r="A18" s="6" t="s">
        <v>58</v>
      </c>
      <c r="B18" s="7">
        <v>2020</v>
      </c>
      <c r="C18" s="7">
        <v>13</v>
      </c>
      <c r="D18" s="7" t="s">
        <v>20</v>
      </c>
      <c r="E18" s="7">
        <v>13</v>
      </c>
      <c r="F18" s="7"/>
      <c r="G18" s="7" t="s">
        <v>20</v>
      </c>
      <c r="H18" s="7">
        <v>5</v>
      </c>
      <c r="I18" s="7">
        <v>8</v>
      </c>
      <c r="J18" s="7" t="s">
        <v>59</v>
      </c>
      <c r="K18" s="7">
        <v>1308</v>
      </c>
      <c r="L18" s="7" t="s">
        <v>20</v>
      </c>
      <c r="M18" s="7">
        <v>205</v>
      </c>
      <c r="N18" s="7" t="s">
        <v>20</v>
      </c>
      <c r="O18" s="7" t="s">
        <v>60</v>
      </c>
      <c r="P18" s="7" t="s">
        <v>61</v>
      </c>
      <c r="Q18" s="7"/>
    </row>
    <row r="19" spans="1:26">
      <c r="A19" s="6" t="s">
        <v>62</v>
      </c>
      <c r="B19" s="7">
        <v>2020</v>
      </c>
      <c r="C19" s="7">
        <v>45</v>
      </c>
      <c r="D19" s="7" t="s">
        <v>20</v>
      </c>
      <c r="E19" s="7">
        <v>45</v>
      </c>
      <c r="F19" s="7"/>
      <c r="G19" s="7" t="s">
        <v>20</v>
      </c>
      <c r="H19" s="7">
        <v>5</v>
      </c>
      <c r="I19" s="7">
        <v>40</v>
      </c>
      <c r="J19" s="7" t="s">
        <v>59</v>
      </c>
      <c r="K19" s="7">
        <v>800</v>
      </c>
      <c r="L19" s="7" t="s">
        <v>20</v>
      </c>
      <c r="M19" s="7">
        <v>755</v>
      </c>
      <c r="N19" s="7" t="s">
        <v>20</v>
      </c>
      <c r="O19" s="7">
        <v>226</v>
      </c>
      <c r="P19" s="7">
        <v>574</v>
      </c>
      <c r="Q19" s="7"/>
    </row>
    <row r="20" spans="1:26">
      <c r="A20" s="6" t="s">
        <v>63</v>
      </c>
      <c r="B20" s="7">
        <v>2020</v>
      </c>
      <c r="C20" s="7">
        <v>6</v>
      </c>
      <c r="D20" s="7" t="s">
        <v>20</v>
      </c>
      <c r="E20" s="7">
        <v>6</v>
      </c>
      <c r="F20" s="7"/>
      <c r="G20" s="7">
        <v>2</v>
      </c>
      <c r="H20" s="7">
        <v>2</v>
      </c>
      <c r="I20" s="7">
        <v>4</v>
      </c>
      <c r="J20" s="7" t="s">
        <v>64</v>
      </c>
      <c r="K20" s="7">
        <v>52</v>
      </c>
      <c r="L20" s="7" t="s">
        <v>20</v>
      </c>
      <c r="M20" s="7">
        <v>46</v>
      </c>
      <c r="N20" s="7" t="s">
        <v>20</v>
      </c>
      <c r="O20" s="7">
        <v>11</v>
      </c>
      <c r="P20" s="7">
        <v>41</v>
      </c>
      <c r="Q20" s="7">
        <v>19</v>
      </c>
    </row>
    <row r="21" spans="1:26" ht="15.75" customHeight="1">
      <c r="A21" s="6" t="s">
        <v>65</v>
      </c>
      <c r="B21" s="7">
        <v>2020</v>
      </c>
      <c r="C21" s="7">
        <v>3</v>
      </c>
      <c r="D21" s="7" t="s">
        <v>20</v>
      </c>
      <c r="E21" s="7">
        <v>3</v>
      </c>
      <c r="F21" s="7"/>
      <c r="G21" s="7" t="s">
        <v>20</v>
      </c>
      <c r="H21" s="7">
        <v>0</v>
      </c>
      <c r="I21" s="7">
        <v>3</v>
      </c>
      <c r="J21" s="7" t="s">
        <v>66</v>
      </c>
      <c r="K21" s="7">
        <v>28</v>
      </c>
      <c r="L21" s="7" t="s">
        <v>20</v>
      </c>
      <c r="M21" s="7">
        <v>25</v>
      </c>
      <c r="N21" s="7" t="s">
        <v>20</v>
      </c>
      <c r="O21" s="7">
        <v>8</v>
      </c>
      <c r="P21" s="7">
        <v>20</v>
      </c>
      <c r="Q21" s="7">
        <v>6</v>
      </c>
    </row>
    <row r="22" spans="1:26" ht="15.75" customHeight="1">
      <c r="A22" s="11" t="s">
        <v>67</v>
      </c>
      <c r="B22" s="7">
        <v>2021</v>
      </c>
      <c r="C22" s="7" t="s">
        <v>20</v>
      </c>
      <c r="D22" s="7" t="s">
        <v>20</v>
      </c>
      <c r="E22" s="7" t="s">
        <v>20</v>
      </c>
      <c r="F22" s="7"/>
      <c r="G22" s="7" t="s">
        <v>68</v>
      </c>
      <c r="H22" s="7" t="s">
        <v>69</v>
      </c>
      <c r="I22" s="7" t="s">
        <v>20</v>
      </c>
      <c r="J22" s="7" t="s">
        <v>54</v>
      </c>
      <c r="K22" s="7">
        <v>507307</v>
      </c>
      <c r="L22" s="7" t="s">
        <v>20</v>
      </c>
      <c r="M22" s="7" t="s">
        <v>20</v>
      </c>
      <c r="N22" s="7" t="s">
        <v>20</v>
      </c>
      <c r="O22" s="7" t="s">
        <v>20</v>
      </c>
      <c r="P22" s="7" t="s">
        <v>20</v>
      </c>
      <c r="Q22" s="7" t="s">
        <v>20</v>
      </c>
      <c r="R22" s="11"/>
      <c r="S22" s="11"/>
      <c r="T22" s="11"/>
      <c r="U22" s="11"/>
      <c r="V22" s="11"/>
      <c r="W22" s="11"/>
      <c r="X22" s="11"/>
      <c r="Y22" s="11"/>
      <c r="Z22" s="11"/>
    </row>
    <row r="23" spans="1:26" ht="15.75" customHeight="1">
      <c r="A23" s="6" t="s">
        <v>70</v>
      </c>
      <c r="B23" s="7">
        <v>2021</v>
      </c>
      <c r="C23" s="7">
        <v>10</v>
      </c>
      <c r="D23" s="7" t="s">
        <v>20</v>
      </c>
      <c r="E23" s="7">
        <v>10</v>
      </c>
      <c r="F23" s="7"/>
      <c r="G23" s="7" t="s">
        <v>20</v>
      </c>
      <c r="H23" s="7">
        <v>2</v>
      </c>
      <c r="I23" s="7">
        <v>8</v>
      </c>
      <c r="J23" s="7" t="s">
        <v>71</v>
      </c>
      <c r="K23" s="7">
        <v>248</v>
      </c>
      <c r="L23" s="7" t="s">
        <v>20</v>
      </c>
      <c r="M23" s="7">
        <v>238</v>
      </c>
      <c r="N23" s="7" t="s">
        <v>20</v>
      </c>
      <c r="O23" s="7">
        <v>40</v>
      </c>
      <c r="P23" s="7">
        <v>208</v>
      </c>
      <c r="Q23" s="7">
        <v>51</v>
      </c>
    </row>
    <row r="24" spans="1:26" ht="15.75" customHeight="1">
      <c r="A24" s="6" t="s">
        <v>72</v>
      </c>
      <c r="B24" s="7">
        <v>2021</v>
      </c>
      <c r="C24" s="7">
        <v>322</v>
      </c>
      <c r="D24" s="7" t="s">
        <v>20</v>
      </c>
      <c r="E24" s="7">
        <v>322</v>
      </c>
      <c r="F24" s="7"/>
      <c r="G24" s="7" t="s">
        <v>20</v>
      </c>
      <c r="H24" s="7">
        <v>37</v>
      </c>
      <c r="I24" s="7">
        <v>285</v>
      </c>
      <c r="J24" s="7" t="s">
        <v>71</v>
      </c>
      <c r="K24" s="7">
        <v>4966</v>
      </c>
      <c r="L24" s="7" t="s">
        <v>20</v>
      </c>
      <c r="M24" s="7">
        <v>4644</v>
      </c>
      <c r="N24" s="7" t="s">
        <v>20</v>
      </c>
      <c r="O24" s="7">
        <v>695</v>
      </c>
      <c r="P24" s="7">
        <v>4271</v>
      </c>
      <c r="Q24" s="7" t="s">
        <v>20</v>
      </c>
    </row>
    <row r="25" spans="1:26" ht="15.75" customHeight="1">
      <c r="A25" s="6" t="s">
        <v>73</v>
      </c>
      <c r="B25" s="7">
        <v>2021</v>
      </c>
      <c r="C25" s="7">
        <v>12</v>
      </c>
      <c r="D25" s="7" t="s">
        <v>20</v>
      </c>
      <c r="E25" s="7">
        <v>12</v>
      </c>
      <c r="F25" s="7"/>
      <c r="G25" s="7" t="s">
        <v>20</v>
      </c>
      <c r="H25" s="7">
        <v>2</v>
      </c>
      <c r="I25" s="7">
        <v>10</v>
      </c>
      <c r="J25" s="7" t="s">
        <v>74</v>
      </c>
      <c r="K25" s="7">
        <v>141</v>
      </c>
      <c r="L25" s="7" t="s">
        <v>20</v>
      </c>
      <c r="M25" s="7">
        <v>129</v>
      </c>
      <c r="N25" s="7" t="s">
        <v>20</v>
      </c>
      <c r="O25" s="7">
        <v>26</v>
      </c>
      <c r="P25" s="7">
        <v>115</v>
      </c>
      <c r="Q25" s="7">
        <v>11</v>
      </c>
    </row>
    <row r="26" spans="1:26" ht="15.75" customHeight="1">
      <c r="A26" s="6" t="s">
        <v>75</v>
      </c>
      <c r="B26" s="7">
        <v>2020</v>
      </c>
      <c r="C26" s="7">
        <v>1</v>
      </c>
      <c r="D26" s="7" t="s">
        <v>20</v>
      </c>
      <c r="E26" s="7">
        <v>1</v>
      </c>
      <c r="F26" s="7"/>
      <c r="G26" s="7" t="s">
        <v>20</v>
      </c>
      <c r="H26" s="7" t="s">
        <v>20</v>
      </c>
      <c r="I26" s="7">
        <v>1</v>
      </c>
      <c r="J26" s="7" t="s">
        <v>76</v>
      </c>
      <c r="K26" s="7">
        <v>1</v>
      </c>
      <c r="L26" s="7" t="s">
        <v>20</v>
      </c>
      <c r="M26" s="7" t="s">
        <v>20</v>
      </c>
      <c r="N26" s="7" t="s">
        <v>20</v>
      </c>
      <c r="O26" s="7" t="s">
        <v>20</v>
      </c>
      <c r="P26" s="7">
        <v>1</v>
      </c>
      <c r="Q26" s="7" t="s">
        <v>20</v>
      </c>
    </row>
    <row r="27" spans="1:26" ht="15.75" customHeight="1">
      <c r="A27" s="6" t="s">
        <v>77</v>
      </c>
      <c r="B27" s="7">
        <v>2020</v>
      </c>
      <c r="C27" s="7">
        <v>1</v>
      </c>
      <c r="D27" s="7" t="s">
        <v>20</v>
      </c>
      <c r="E27" s="7">
        <v>1</v>
      </c>
      <c r="F27" s="7"/>
      <c r="G27" s="7" t="s">
        <v>20</v>
      </c>
      <c r="H27" s="7" t="s">
        <v>20</v>
      </c>
      <c r="I27" s="7">
        <v>1</v>
      </c>
      <c r="J27" s="7" t="s">
        <v>76</v>
      </c>
      <c r="K27" s="7">
        <v>1</v>
      </c>
      <c r="L27" s="7" t="s">
        <v>20</v>
      </c>
      <c r="M27" s="7" t="s">
        <v>20</v>
      </c>
      <c r="N27" s="7" t="s">
        <v>20</v>
      </c>
      <c r="O27" s="7" t="s">
        <v>20</v>
      </c>
      <c r="P27" s="7">
        <v>1</v>
      </c>
      <c r="Q27" s="7" t="s">
        <v>20</v>
      </c>
    </row>
    <row r="28" spans="1:26" ht="15.75" customHeight="1">
      <c r="A28" s="6" t="s">
        <v>78</v>
      </c>
      <c r="B28" s="7">
        <v>2021</v>
      </c>
      <c r="C28" s="7">
        <v>10</v>
      </c>
      <c r="D28" s="7" t="s">
        <v>20</v>
      </c>
      <c r="E28" s="7">
        <v>10</v>
      </c>
      <c r="F28" s="7"/>
      <c r="G28" s="7" t="s">
        <v>20</v>
      </c>
      <c r="H28" s="7">
        <v>2</v>
      </c>
      <c r="I28" s="7">
        <v>8</v>
      </c>
      <c r="J28" s="7" t="s">
        <v>71</v>
      </c>
      <c r="K28" s="7">
        <v>109</v>
      </c>
      <c r="L28" s="7" t="s">
        <v>20</v>
      </c>
      <c r="M28" s="7">
        <v>99</v>
      </c>
      <c r="N28" s="7" t="s">
        <v>20</v>
      </c>
      <c r="O28" s="7">
        <v>23</v>
      </c>
      <c r="P28" s="7">
        <v>86</v>
      </c>
      <c r="Q28" s="7" t="s">
        <v>20</v>
      </c>
    </row>
    <row r="29" spans="1:26" ht="15.75" customHeight="1">
      <c r="A29" s="6" t="s">
        <v>79</v>
      </c>
      <c r="B29" s="7">
        <v>2020</v>
      </c>
      <c r="C29" s="7">
        <v>4</v>
      </c>
      <c r="D29" s="7" t="s">
        <v>20</v>
      </c>
      <c r="E29" s="7">
        <v>4</v>
      </c>
      <c r="F29" s="7"/>
      <c r="G29" s="7" t="s">
        <v>20</v>
      </c>
      <c r="H29" s="7">
        <v>0</v>
      </c>
      <c r="I29" s="7">
        <v>4</v>
      </c>
      <c r="J29" s="7" t="s">
        <v>71</v>
      </c>
      <c r="K29" s="7">
        <v>56</v>
      </c>
      <c r="L29" s="7" t="s">
        <v>20</v>
      </c>
      <c r="M29" s="7">
        <v>52</v>
      </c>
      <c r="N29" s="7" t="s">
        <v>20</v>
      </c>
      <c r="O29" s="7">
        <v>12</v>
      </c>
      <c r="P29" s="7">
        <v>44</v>
      </c>
      <c r="Q29" s="7" t="s">
        <v>20</v>
      </c>
    </row>
    <row r="30" spans="1:26" ht="15.75" customHeight="1">
      <c r="A30" s="6" t="s">
        <v>80</v>
      </c>
      <c r="B30" s="7">
        <v>2021</v>
      </c>
      <c r="C30" s="7">
        <v>185</v>
      </c>
      <c r="D30" s="7" t="s">
        <v>20</v>
      </c>
      <c r="E30" s="7">
        <v>185</v>
      </c>
      <c r="F30" s="7"/>
      <c r="G30" s="7" t="s">
        <v>20</v>
      </c>
      <c r="H30" s="7">
        <v>54</v>
      </c>
      <c r="I30" s="7">
        <v>131</v>
      </c>
      <c r="J30" s="7" t="s">
        <v>71</v>
      </c>
      <c r="K30" s="7">
        <v>5722</v>
      </c>
      <c r="L30" s="7" t="s">
        <v>20</v>
      </c>
      <c r="M30" s="13">
        <v>5537</v>
      </c>
      <c r="N30" s="7" t="s">
        <v>20</v>
      </c>
      <c r="O30" s="7">
        <v>1853</v>
      </c>
      <c r="P30" s="15">
        <v>3684</v>
      </c>
      <c r="Q30" s="7" t="s">
        <v>20</v>
      </c>
    </row>
    <row r="31" spans="1:26" ht="15.75" customHeight="1">
      <c r="A31" s="6" t="s">
        <v>81</v>
      </c>
      <c r="B31" s="7">
        <v>2021</v>
      </c>
      <c r="C31" s="13">
        <v>384</v>
      </c>
      <c r="D31" s="13">
        <v>382</v>
      </c>
      <c r="E31" s="13">
        <v>2</v>
      </c>
      <c r="F31" s="7"/>
      <c r="G31" s="7">
        <v>1</v>
      </c>
      <c r="H31" s="7" t="s">
        <v>82</v>
      </c>
      <c r="I31" s="13">
        <v>1</v>
      </c>
      <c r="J31" s="7" t="s">
        <v>83</v>
      </c>
      <c r="K31" s="13">
        <v>16</v>
      </c>
      <c r="L31" s="15">
        <v>3014</v>
      </c>
      <c r="M31" s="7">
        <v>14</v>
      </c>
      <c r="N31" s="15">
        <v>2632</v>
      </c>
      <c r="O31" s="15">
        <v>38</v>
      </c>
      <c r="P31" s="15">
        <v>2992</v>
      </c>
      <c r="Q31" s="7" t="s">
        <v>20</v>
      </c>
    </row>
    <row r="32" spans="1:26" ht="15.75" customHeight="1">
      <c r="A32" s="6" t="s">
        <v>84</v>
      </c>
      <c r="B32" s="7">
        <v>2020</v>
      </c>
      <c r="C32" s="7">
        <v>13</v>
      </c>
      <c r="D32" s="7" t="s">
        <v>20</v>
      </c>
      <c r="E32" s="7">
        <v>13</v>
      </c>
      <c r="F32" s="7"/>
      <c r="G32" s="7" t="s">
        <v>20</v>
      </c>
      <c r="H32" s="7">
        <v>2</v>
      </c>
      <c r="I32" s="7">
        <v>11</v>
      </c>
      <c r="J32" s="7" t="s">
        <v>71</v>
      </c>
      <c r="K32" s="7">
        <v>230</v>
      </c>
      <c r="L32" s="7" t="s">
        <v>20</v>
      </c>
      <c r="M32" s="7">
        <v>217</v>
      </c>
      <c r="N32" s="7" t="s">
        <v>20</v>
      </c>
      <c r="O32" s="7">
        <v>23</v>
      </c>
      <c r="P32" s="7">
        <v>207</v>
      </c>
      <c r="Q32" s="7">
        <v>8</v>
      </c>
    </row>
    <row r="33" spans="1:17" ht="15.75" customHeight="1">
      <c r="A33" s="6" t="s">
        <v>85</v>
      </c>
      <c r="B33" s="7">
        <v>2020</v>
      </c>
      <c r="C33" s="7" t="s">
        <v>20</v>
      </c>
      <c r="D33" s="7" t="s">
        <v>20</v>
      </c>
      <c r="E33" s="7">
        <v>1</v>
      </c>
      <c r="F33" s="7"/>
      <c r="G33" s="7" t="s">
        <v>20</v>
      </c>
      <c r="H33" s="7">
        <v>1</v>
      </c>
      <c r="I33" s="7" t="s">
        <v>20</v>
      </c>
      <c r="J33" s="7" t="s">
        <v>86</v>
      </c>
      <c r="K33" s="15">
        <v>1069</v>
      </c>
      <c r="L33" s="7" t="s">
        <v>20</v>
      </c>
      <c r="M33" s="7">
        <v>35</v>
      </c>
      <c r="N33" s="7" t="s">
        <v>20</v>
      </c>
      <c r="O33" s="7">
        <v>132</v>
      </c>
      <c r="P33" s="15">
        <v>937</v>
      </c>
      <c r="Q33" s="7" t="s">
        <v>20</v>
      </c>
    </row>
    <row r="34" spans="1:17" ht="15.75" customHeight="1">
      <c r="A34" s="6" t="s">
        <v>87</v>
      </c>
      <c r="B34" s="7">
        <v>2021</v>
      </c>
      <c r="C34" s="7">
        <v>226</v>
      </c>
      <c r="D34" s="7">
        <v>216</v>
      </c>
      <c r="E34" s="7">
        <v>10</v>
      </c>
      <c r="F34" s="7"/>
      <c r="G34" s="7" t="s">
        <v>20</v>
      </c>
      <c r="H34" s="7" t="s">
        <v>20</v>
      </c>
      <c r="I34" s="7" t="s">
        <v>20</v>
      </c>
      <c r="J34" s="7" t="s">
        <v>71</v>
      </c>
      <c r="K34" s="7">
        <v>190</v>
      </c>
      <c r="L34" s="13">
        <v>1962</v>
      </c>
      <c r="M34" s="7">
        <v>180</v>
      </c>
      <c r="N34" s="7">
        <v>1746</v>
      </c>
      <c r="O34" s="7" t="s">
        <v>20</v>
      </c>
      <c r="P34" s="7" t="s">
        <v>20</v>
      </c>
      <c r="Q34" s="7" t="s">
        <v>20</v>
      </c>
    </row>
    <row r="35" spans="1:17" ht="15.75" customHeight="1">
      <c r="A35" s="6" t="s">
        <v>88</v>
      </c>
      <c r="B35" s="7">
        <v>2020</v>
      </c>
      <c r="C35" s="7">
        <v>14</v>
      </c>
      <c r="D35" s="7" t="s">
        <v>20</v>
      </c>
      <c r="E35" s="7">
        <v>14</v>
      </c>
      <c r="F35" s="7"/>
      <c r="G35" s="7">
        <v>1</v>
      </c>
      <c r="H35" s="7" t="s">
        <v>89</v>
      </c>
      <c r="I35" s="7">
        <v>12</v>
      </c>
      <c r="J35" s="7" t="s">
        <v>29</v>
      </c>
      <c r="K35" s="7">
        <v>309</v>
      </c>
      <c r="L35" s="15">
        <v>917</v>
      </c>
      <c r="M35" s="7">
        <v>295</v>
      </c>
      <c r="N35" s="7">
        <v>917</v>
      </c>
      <c r="O35" s="7">
        <v>31</v>
      </c>
      <c r="P35" s="7">
        <v>278</v>
      </c>
      <c r="Q35" s="15">
        <v>43</v>
      </c>
    </row>
    <row r="36" spans="1:17" ht="15.75" customHeight="1">
      <c r="A36" s="6" t="s">
        <v>90</v>
      </c>
      <c r="B36" s="7">
        <v>2021</v>
      </c>
      <c r="C36" s="7">
        <v>86</v>
      </c>
      <c r="D36" s="7">
        <v>81</v>
      </c>
      <c r="E36" s="7">
        <v>5</v>
      </c>
      <c r="F36" s="7"/>
      <c r="G36" s="7" t="s">
        <v>20</v>
      </c>
      <c r="H36" s="7" t="s">
        <v>20</v>
      </c>
      <c r="I36" s="7" t="s">
        <v>20</v>
      </c>
      <c r="J36" s="7" t="s">
        <v>91</v>
      </c>
      <c r="K36" s="7">
        <v>70</v>
      </c>
      <c r="L36" s="7">
        <v>808</v>
      </c>
      <c r="M36" s="7">
        <v>65</v>
      </c>
      <c r="N36" s="7">
        <v>727</v>
      </c>
      <c r="O36" s="7" t="s">
        <v>92</v>
      </c>
      <c r="P36" s="7">
        <v>854</v>
      </c>
      <c r="Q36" s="7" t="s">
        <v>20</v>
      </c>
    </row>
    <row r="37" spans="1:17" ht="15.75" customHeight="1">
      <c r="A37" s="6" t="s">
        <v>93</v>
      </c>
      <c r="B37" s="7">
        <v>2020</v>
      </c>
      <c r="C37" s="7">
        <v>23</v>
      </c>
      <c r="D37" s="7" t="s">
        <v>20</v>
      </c>
      <c r="E37" s="7">
        <v>23</v>
      </c>
      <c r="F37" s="7"/>
      <c r="G37" s="7" t="s">
        <v>20</v>
      </c>
      <c r="H37" s="7" t="s">
        <v>20</v>
      </c>
      <c r="I37" s="7" t="s">
        <v>20</v>
      </c>
      <c r="J37" s="7" t="s">
        <v>71</v>
      </c>
      <c r="K37" s="7">
        <v>178</v>
      </c>
      <c r="L37" s="7" t="s">
        <v>20</v>
      </c>
      <c r="M37" s="7">
        <v>155</v>
      </c>
      <c r="N37" s="7" t="s">
        <v>20</v>
      </c>
      <c r="O37" s="7">
        <v>31</v>
      </c>
      <c r="P37" s="7">
        <v>147</v>
      </c>
      <c r="Q37" s="7">
        <v>16</v>
      </c>
    </row>
    <row r="38" spans="1:17" ht="15.75" customHeight="1">
      <c r="A38" s="6" t="s">
        <v>94</v>
      </c>
      <c r="B38" s="7">
        <v>2021</v>
      </c>
      <c r="C38" s="7">
        <v>24</v>
      </c>
      <c r="D38" s="7" t="s">
        <v>20</v>
      </c>
      <c r="E38" s="7">
        <v>24</v>
      </c>
      <c r="F38" s="7"/>
      <c r="G38" s="7" t="s">
        <v>20</v>
      </c>
      <c r="H38" s="7">
        <v>2</v>
      </c>
      <c r="I38" s="7">
        <v>22</v>
      </c>
      <c r="J38" s="7" t="s">
        <v>71</v>
      </c>
      <c r="K38" s="7">
        <v>411</v>
      </c>
      <c r="L38" s="7" t="s">
        <v>20</v>
      </c>
      <c r="M38" s="7">
        <v>387</v>
      </c>
      <c r="N38" s="7" t="s">
        <v>20</v>
      </c>
      <c r="O38" s="7">
        <v>51</v>
      </c>
      <c r="P38" s="7">
        <v>360</v>
      </c>
      <c r="Q38" s="7" t="s">
        <v>20</v>
      </c>
    </row>
    <row r="39" spans="1:17" ht="15.75" customHeight="1">
      <c r="A39" s="6" t="s">
        <v>95</v>
      </c>
      <c r="B39" s="7">
        <v>2021</v>
      </c>
      <c r="C39" s="7">
        <v>84</v>
      </c>
      <c r="D39" s="7">
        <v>80</v>
      </c>
      <c r="E39" s="7">
        <v>4</v>
      </c>
      <c r="F39" s="7"/>
      <c r="G39" s="7" t="s">
        <v>20</v>
      </c>
      <c r="H39" s="7" t="s">
        <v>96</v>
      </c>
      <c r="I39" s="7" t="s">
        <v>97</v>
      </c>
      <c r="J39" s="7" t="s">
        <v>98</v>
      </c>
      <c r="K39" s="7">
        <v>84</v>
      </c>
      <c r="L39" s="7">
        <v>1065</v>
      </c>
      <c r="M39" s="7">
        <v>80</v>
      </c>
      <c r="N39" s="7">
        <v>985</v>
      </c>
      <c r="O39" s="7" t="s">
        <v>99</v>
      </c>
      <c r="P39" s="7" t="s">
        <v>100</v>
      </c>
      <c r="Q39" s="7" t="s">
        <v>20</v>
      </c>
    </row>
    <row r="40" spans="1:17" ht="15.75" customHeight="1">
      <c r="A40" s="6" t="s">
        <v>101</v>
      </c>
      <c r="B40" s="7">
        <v>2021</v>
      </c>
      <c r="C40" s="7">
        <v>270</v>
      </c>
      <c r="D40" s="7">
        <v>265</v>
      </c>
      <c r="E40" s="7">
        <v>5</v>
      </c>
      <c r="F40" s="7"/>
      <c r="G40" s="7" t="s">
        <v>20</v>
      </c>
      <c r="H40" s="7">
        <v>1</v>
      </c>
      <c r="I40" s="7">
        <v>4</v>
      </c>
      <c r="J40" s="7" t="s">
        <v>102</v>
      </c>
      <c r="K40" s="7">
        <v>5</v>
      </c>
      <c r="L40" s="7">
        <v>265</v>
      </c>
      <c r="M40" s="7" t="s">
        <v>20</v>
      </c>
      <c r="N40" s="7" t="s">
        <v>20</v>
      </c>
      <c r="O40" s="7">
        <v>4</v>
      </c>
      <c r="P40" s="7">
        <v>266</v>
      </c>
      <c r="Q40" s="7" t="s">
        <v>20</v>
      </c>
    </row>
    <row r="41" spans="1:17" ht="15.75" customHeight="1">
      <c r="A41" s="6" t="s">
        <v>103</v>
      </c>
      <c r="B41" s="7">
        <v>2021</v>
      </c>
      <c r="C41" s="7">
        <v>7</v>
      </c>
      <c r="D41" s="7" t="s">
        <v>20</v>
      </c>
      <c r="E41" s="7">
        <v>7</v>
      </c>
      <c r="F41" s="7"/>
      <c r="G41" s="7" t="s">
        <v>20</v>
      </c>
      <c r="H41" s="7">
        <v>2</v>
      </c>
      <c r="I41" s="7">
        <v>5</v>
      </c>
      <c r="J41" s="7" t="s">
        <v>104</v>
      </c>
      <c r="K41" s="7">
        <v>2401</v>
      </c>
      <c r="L41" s="7" t="s">
        <v>20</v>
      </c>
      <c r="M41" s="7">
        <v>85</v>
      </c>
      <c r="N41" s="7" t="s">
        <v>20</v>
      </c>
      <c r="O41" s="7" t="s">
        <v>105</v>
      </c>
      <c r="P41" s="7" t="s">
        <v>106</v>
      </c>
      <c r="Q41" s="7" t="s">
        <v>20</v>
      </c>
    </row>
    <row r="42" spans="1:17" ht="15.75" customHeight="1">
      <c r="A42" s="6" t="s">
        <v>107</v>
      </c>
      <c r="B42" s="7">
        <v>2021</v>
      </c>
      <c r="C42" s="7">
        <v>35</v>
      </c>
      <c r="D42" s="7">
        <v>34</v>
      </c>
      <c r="E42" s="7">
        <v>1</v>
      </c>
      <c r="F42" s="7"/>
      <c r="G42" s="7" t="s">
        <v>20</v>
      </c>
      <c r="H42" s="7">
        <v>1</v>
      </c>
      <c r="I42" s="7">
        <v>0</v>
      </c>
      <c r="J42" s="7" t="s">
        <v>98</v>
      </c>
      <c r="K42" s="7">
        <v>1</v>
      </c>
      <c r="L42" s="7">
        <v>34</v>
      </c>
      <c r="M42" s="7" t="s">
        <v>20</v>
      </c>
      <c r="N42" s="7" t="s">
        <v>20</v>
      </c>
      <c r="O42" s="7" t="s">
        <v>108</v>
      </c>
      <c r="P42" s="7">
        <v>33</v>
      </c>
      <c r="Q42" s="7">
        <v>35</v>
      </c>
    </row>
    <row r="43" spans="1:17" ht="15.75" customHeight="1">
      <c r="A43" s="6" t="s">
        <v>109</v>
      </c>
      <c r="B43" s="7">
        <v>2020</v>
      </c>
      <c r="C43" s="7">
        <v>302</v>
      </c>
      <c r="D43" s="7">
        <v>283</v>
      </c>
      <c r="E43" s="7">
        <v>19</v>
      </c>
      <c r="F43" s="7"/>
      <c r="G43" s="7" t="s">
        <v>20</v>
      </c>
      <c r="H43" s="7">
        <v>2</v>
      </c>
      <c r="I43" s="7">
        <v>17</v>
      </c>
      <c r="J43" s="7" t="s">
        <v>98</v>
      </c>
      <c r="K43" s="7">
        <v>19</v>
      </c>
      <c r="L43" s="7">
        <v>283</v>
      </c>
      <c r="M43" s="7" t="s">
        <v>20</v>
      </c>
      <c r="N43" s="7" t="s">
        <v>20</v>
      </c>
      <c r="O43" s="7">
        <v>2</v>
      </c>
      <c r="P43" s="7">
        <v>300</v>
      </c>
      <c r="Q43" s="7" t="s">
        <v>20</v>
      </c>
    </row>
    <row r="44" spans="1:17" ht="15.75" customHeight="1">
      <c r="A44" s="6" t="s">
        <v>110</v>
      </c>
      <c r="B44" s="7">
        <v>2020</v>
      </c>
      <c r="C44" s="7">
        <v>355</v>
      </c>
      <c r="D44" s="7">
        <v>336</v>
      </c>
      <c r="E44" s="7">
        <v>19</v>
      </c>
      <c r="F44" s="7"/>
      <c r="G44" s="7">
        <v>2</v>
      </c>
      <c r="H44" s="7" t="s">
        <v>111</v>
      </c>
      <c r="I44" s="7">
        <v>16</v>
      </c>
      <c r="J44" s="7" t="s">
        <v>98</v>
      </c>
      <c r="K44" s="7">
        <v>19</v>
      </c>
      <c r="L44" s="7">
        <v>336</v>
      </c>
      <c r="M44" s="7" t="s">
        <v>20</v>
      </c>
      <c r="N44" s="7" t="s">
        <v>20</v>
      </c>
      <c r="O44" s="7">
        <v>3</v>
      </c>
      <c r="P44" s="7">
        <v>333</v>
      </c>
      <c r="Q44" s="7">
        <v>2</v>
      </c>
    </row>
    <row r="45" spans="1:17" ht="15.75" customHeight="1">
      <c r="A45" s="6" t="s">
        <v>112</v>
      </c>
      <c r="B45" s="7">
        <v>2020</v>
      </c>
      <c r="C45" s="7">
        <v>15</v>
      </c>
      <c r="D45" s="7" t="s">
        <v>20</v>
      </c>
      <c r="E45" s="7">
        <v>15</v>
      </c>
      <c r="F45" s="7"/>
      <c r="G45" s="7" t="s">
        <v>20</v>
      </c>
      <c r="H45" s="7" t="s">
        <v>20</v>
      </c>
      <c r="I45" s="7" t="s">
        <v>20</v>
      </c>
      <c r="J45" s="7" t="s">
        <v>113</v>
      </c>
      <c r="K45" s="7">
        <v>252</v>
      </c>
      <c r="L45" s="7" t="s">
        <v>20</v>
      </c>
      <c r="M45" s="7">
        <v>237</v>
      </c>
      <c r="N45" s="7" t="s">
        <v>20</v>
      </c>
      <c r="O45" s="7">
        <v>71</v>
      </c>
      <c r="P45" s="7">
        <v>181</v>
      </c>
      <c r="Q45" s="7">
        <v>33</v>
      </c>
    </row>
    <row r="46" spans="1:17" ht="15.75" customHeight="1">
      <c r="A46" s="6" t="s">
        <v>114</v>
      </c>
      <c r="B46" s="7">
        <v>2020</v>
      </c>
      <c r="C46" s="7">
        <v>3</v>
      </c>
      <c r="D46" s="7">
        <v>2</v>
      </c>
      <c r="E46" s="7">
        <v>1</v>
      </c>
      <c r="F46" s="7"/>
      <c r="G46" s="7" t="s">
        <v>20</v>
      </c>
      <c r="H46" s="7" t="s">
        <v>20</v>
      </c>
      <c r="I46" s="7" t="s">
        <v>20</v>
      </c>
      <c r="J46" s="7" t="s">
        <v>115</v>
      </c>
      <c r="K46" s="7" t="s">
        <v>20</v>
      </c>
      <c r="L46" s="7" t="s">
        <v>20</v>
      </c>
      <c r="M46" s="7" t="s">
        <v>20</v>
      </c>
      <c r="N46" s="7" t="s">
        <v>20</v>
      </c>
      <c r="O46" s="7">
        <v>1</v>
      </c>
      <c r="P46" s="7" t="s">
        <v>20</v>
      </c>
      <c r="Q46" s="7" t="s">
        <v>20</v>
      </c>
    </row>
    <row r="47" spans="1:17" ht="15.75" customHeight="1">
      <c r="A47" s="6" t="s">
        <v>116</v>
      </c>
      <c r="B47" s="7">
        <v>2020</v>
      </c>
      <c r="C47" s="7">
        <v>181</v>
      </c>
      <c r="D47" s="7" t="s">
        <v>20</v>
      </c>
      <c r="E47" s="7">
        <v>181</v>
      </c>
      <c r="F47" s="7"/>
      <c r="G47" s="7">
        <v>29</v>
      </c>
      <c r="H47" s="7" t="s">
        <v>117</v>
      </c>
      <c r="I47" s="7">
        <v>152</v>
      </c>
      <c r="J47" s="7" t="s">
        <v>71</v>
      </c>
      <c r="K47" s="7">
        <v>181</v>
      </c>
      <c r="L47" s="7" t="s">
        <v>20</v>
      </c>
      <c r="M47" s="7" t="s">
        <v>20</v>
      </c>
      <c r="N47" s="7" t="s">
        <v>20</v>
      </c>
      <c r="O47" s="7">
        <v>25</v>
      </c>
      <c r="P47" s="7">
        <v>156</v>
      </c>
      <c r="Q47" s="7" t="s">
        <v>20</v>
      </c>
    </row>
    <row r="48" spans="1:17" ht="15.75" customHeight="1">
      <c r="A48" s="6" t="s">
        <v>118</v>
      </c>
      <c r="B48" s="7">
        <v>2021</v>
      </c>
      <c r="C48" s="7" t="s">
        <v>20</v>
      </c>
      <c r="D48" s="7">
        <v>30</v>
      </c>
      <c r="E48" s="7" t="s">
        <v>20</v>
      </c>
      <c r="F48" s="7"/>
      <c r="G48" s="7" t="s">
        <v>20</v>
      </c>
      <c r="H48" s="7" t="s">
        <v>20</v>
      </c>
      <c r="I48" s="7" t="s">
        <v>20</v>
      </c>
      <c r="J48" s="7" t="s">
        <v>119</v>
      </c>
      <c r="K48" s="7">
        <v>3</v>
      </c>
      <c r="L48" s="7">
        <v>401</v>
      </c>
      <c r="M48" s="7">
        <v>3</v>
      </c>
      <c r="N48" s="7">
        <v>401</v>
      </c>
      <c r="O48" s="7">
        <v>11</v>
      </c>
      <c r="P48" s="7">
        <v>390</v>
      </c>
      <c r="Q48" s="7" t="s">
        <v>20</v>
      </c>
    </row>
    <row r="49" spans="1:26" ht="15.75" customHeight="1">
      <c r="A49" s="6" t="s">
        <v>120</v>
      </c>
      <c r="B49" s="7">
        <v>2021</v>
      </c>
      <c r="C49" s="7">
        <v>62</v>
      </c>
      <c r="D49" s="7">
        <v>61</v>
      </c>
      <c r="E49" s="7">
        <v>1</v>
      </c>
      <c r="F49" s="7"/>
      <c r="G49" s="7" t="s">
        <v>20</v>
      </c>
      <c r="H49" s="7">
        <v>0</v>
      </c>
      <c r="I49" s="7">
        <v>1</v>
      </c>
      <c r="J49" s="7" t="s">
        <v>121</v>
      </c>
      <c r="K49" s="7">
        <v>3</v>
      </c>
      <c r="L49" s="7">
        <v>762</v>
      </c>
      <c r="M49" s="7" t="s">
        <v>20</v>
      </c>
      <c r="N49" s="7" t="s">
        <v>20</v>
      </c>
      <c r="O49" s="7" t="s">
        <v>20</v>
      </c>
      <c r="P49" s="7" t="s">
        <v>20</v>
      </c>
      <c r="Q49" s="7" t="s">
        <v>20</v>
      </c>
    </row>
    <row r="50" spans="1:26" ht="15.75" customHeight="1">
      <c r="A50" s="6" t="s">
        <v>122</v>
      </c>
      <c r="B50" s="7">
        <v>2021</v>
      </c>
      <c r="C50" s="7">
        <v>585</v>
      </c>
      <c r="D50" s="7">
        <v>584</v>
      </c>
      <c r="E50" s="7">
        <v>1</v>
      </c>
      <c r="F50" s="7"/>
      <c r="G50" s="7" t="s">
        <v>20</v>
      </c>
      <c r="H50" s="7">
        <v>0</v>
      </c>
      <c r="I50" s="7">
        <v>1</v>
      </c>
      <c r="J50" s="7" t="s">
        <v>121</v>
      </c>
      <c r="K50" s="7">
        <v>1</v>
      </c>
      <c r="L50" s="7">
        <v>584</v>
      </c>
      <c r="M50" s="7" t="s">
        <v>20</v>
      </c>
      <c r="N50" s="7" t="s">
        <v>20</v>
      </c>
      <c r="O50" s="7">
        <v>2</v>
      </c>
      <c r="P50" s="7">
        <v>583</v>
      </c>
      <c r="Q50" s="7" t="s">
        <v>20</v>
      </c>
    </row>
    <row r="51" spans="1:26" ht="15.75" customHeight="1">
      <c r="A51" s="6" t="s">
        <v>123</v>
      </c>
      <c r="B51" s="7">
        <v>2020</v>
      </c>
      <c r="C51" s="7">
        <v>1</v>
      </c>
      <c r="D51" s="7" t="s">
        <v>20</v>
      </c>
      <c r="E51" s="7">
        <v>1</v>
      </c>
      <c r="F51" s="7"/>
      <c r="G51" s="7" t="s">
        <v>20</v>
      </c>
      <c r="H51" s="7">
        <v>0</v>
      </c>
      <c r="I51" s="7">
        <v>1</v>
      </c>
      <c r="J51" s="7" t="s">
        <v>76</v>
      </c>
      <c r="K51" s="7">
        <v>1</v>
      </c>
      <c r="L51" s="7" t="s">
        <v>20</v>
      </c>
      <c r="M51" s="7" t="s">
        <v>20</v>
      </c>
      <c r="N51" s="7" t="s">
        <v>20</v>
      </c>
      <c r="O51" s="7" t="s">
        <v>20</v>
      </c>
      <c r="P51" s="7" t="s">
        <v>20</v>
      </c>
      <c r="Q51" s="7" t="s">
        <v>20</v>
      </c>
    </row>
    <row r="52" spans="1:26" ht="15.75" customHeight="1">
      <c r="A52" s="6" t="s">
        <v>124</v>
      </c>
      <c r="B52" s="7">
        <v>2021</v>
      </c>
      <c r="C52" s="7">
        <v>930</v>
      </c>
      <c r="D52" s="7">
        <v>929</v>
      </c>
      <c r="E52" s="7">
        <v>1</v>
      </c>
      <c r="F52" s="7"/>
      <c r="G52" s="7" t="s">
        <v>20</v>
      </c>
      <c r="H52" s="7" t="s">
        <v>20</v>
      </c>
      <c r="I52" s="7" t="s">
        <v>20</v>
      </c>
      <c r="J52" s="7" t="s">
        <v>29</v>
      </c>
      <c r="K52" s="7">
        <v>1</v>
      </c>
      <c r="L52" s="7">
        <v>929</v>
      </c>
      <c r="M52" s="7" t="s">
        <v>20</v>
      </c>
      <c r="N52" s="7" t="s">
        <v>20</v>
      </c>
      <c r="O52" s="7" t="s">
        <v>20</v>
      </c>
      <c r="P52" s="7" t="s">
        <v>20</v>
      </c>
      <c r="Q52" s="7" t="s">
        <v>20</v>
      </c>
    </row>
    <row r="53" spans="1:26" ht="15.75" customHeight="1">
      <c r="A53" s="6" t="s">
        <v>125</v>
      </c>
      <c r="B53" s="7">
        <v>2020</v>
      </c>
      <c r="C53" s="7">
        <v>1</v>
      </c>
      <c r="D53" s="7" t="s">
        <v>20</v>
      </c>
      <c r="E53" s="7">
        <v>1</v>
      </c>
      <c r="F53" s="7"/>
      <c r="G53" s="7" t="s">
        <v>20</v>
      </c>
      <c r="H53" s="7">
        <v>0</v>
      </c>
      <c r="I53" s="7">
        <v>1</v>
      </c>
      <c r="J53" s="7" t="s">
        <v>71</v>
      </c>
      <c r="K53" s="7">
        <v>14</v>
      </c>
      <c r="L53" s="7">
        <v>281</v>
      </c>
      <c r="M53" s="7">
        <v>13</v>
      </c>
      <c r="N53" s="7" t="s">
        <v>20</v>
      </c>
      <c r="O53" s="7">
        <v>1</v>
      </c>
      <c r="P53" s="7">
        <v>13</v>
      </c>
      <c r="Q53" s="7">
        <v>2</v>
      </c>
    </row>
    <row r="54" spans="1:26" ht="15.75" customHeight="1">
      <c r="A54" s="6" t="s">
        <v>126</v>
      </c>
      <c r="B54" s="7">
        <v>2020</v>
      </c>
      <c r="C54" s="7">
        <v>75</v>
      </c>
      <c r="D54" s="7" t="s">
        <v>20</v>
      </c>
      <c r="E54" s="7">
        <v>75</v>
      </c>
      <c r="F54" s="7"/>
      <c r="G54" s="7" t="s">
        <v>20</v>
      </c>
      <c r="H54" s="7">
        <v>55</v>
      </c>
      <c r="I54" s="7">
        <v>20</v>
      </c>
      <c r="J54" s="7" t="s">
        <v>127</v>
      </c>
      <c r="K54" s="7">
        <v>39149</v>
      </c>
      <c r="L54" s="7" t="s">
        <v>20</v>
      </c>
      <c r="M54" s="7">
        <v>606</v>
      </c>
      <c r="N54" s="7" t="s">
        <v>20</v>
      </c>
      <c r="O54" s="7" t="s">
        <v>128</v>
      </c>
      <c r="P54" s="7" t="s">
        <v>129</v>
      </c>
      <c r="Q54" s="7" t="s">
        <v>20</v>
      </c>
    </row>
    <row r="55" spans="1:26" ht="15.75" customHeight="1">
      <c r="A55" s="6" t="s">
        <v>130</v>
      </c>
      <c r="B55" s="7">
        <v>2020</v>
      </c>
      <c r="C55" s="7">
        <v>8</v>
      </c>
      <c r="D55" s="7" t="s">
        <v>20</v>
      </c>
      <c r="E55" s="7">
        <v>8</v>
      </c>
      <c r="F55" s="7"/>
      <c r="G55" s="7">
        <v>2</v>
      </c>
      <c r="H55" s="7">
        <v>0</v>
      </c>
      <c r="I55" s="7">
        <v>8</v>
      </c>
      <c r="J55" s="7" t="s">
        <v>71</v>
      </c>
      <c r="K55" s="7">
        <v>105</v>
      </c>
      <c r="L55" s="7">
        <v>536</v>
      </c>
      <c r="M55" s="7">
        <v>97</v>
      </c>
      <c r="N55" s="7" t="s">
        <v>20</v>
      </c>
      <c r="O55" s="7">
        <v>12</v>
      </c>
      <c r="P55" s="7">
        <v>93</v>
      </c>
      <c r="Q55" s="7">
        <v>41</v>
      </c>
    </row>
    <row r="56" spans="1:26" ht="15.75" customHeight="1">
      <c r="A56" s="6" t="s">
        <v>131</v>
      </c>
      <c r="B56" s="7">
        <v>2020</v>
      </c>
      <c r="C56" s="7">
        <v>200</v>
      </c>
      <c r="D56" s="7">
        <v>198</v>
      </c>
      <c r="E56" s="7">
        <v>2</v>
      </c>
      <c r="F56" s="7"/>
      <c r="G56" s="7">
        <v>2</v>
      </c>
      <c r="H56" s="7">
        <v>0</v>
      </c>
      <c r="I56" s="7">
        <v>2</v>
      </c>
      <c r="J56" s="7" t="s">
        <v>121</v>
      </c>
      <c r="K56" s="7">
        <v>2</v>
      </c>
      <c r="L56" s="7">
        <v>198</v>
      </c>
      <c r="M56" s="7" t="s">
        <v>20</v>
      </c>
      <c r="N56" s="7" t="s">
        <v>20</v>
      </c>
      <c r="O56" s="7">
        <v>0</v>
      </c>
      <c r="P56" s="7">
        <v>200</v>
      </c>
      <c r="Q56" s="7">
        <v>15</v>
      </c>
    </row>
    <row r="57" spans="1:26" ht="15.75" customHeight="1">
      <c r="A57" s="6" t="s">
        <v>132</v>
      </c>
      <c r="B57" s="7">
        <v>2021</v>
      </c>
      <c r="C57" s="7">
        <v>688</v>
      </c>
      <c r="D57" s="7">
        <v>642</v>
      </c>
      <c r="E57" s="7">
        <v>46</v>
      </c>
      <c r="F57" s="7"/>
      <c r="G57" s="7">
        <v>12</v>
      </c>
      <c r="H57" s="7">
        <v>0</v>
      </c>
      <c r="I57" s="7">
        <v>34</v>
      </c>
      <c r="J57" s="7" t="s">
        <v>121</v>
      </c>
      <c r="K57" s="7">
        <v>46</v>
      </c>
      <c r="L57" s="7">
        <v>642</v>
      </c>
      <c r="M57" s="7" t="s">
        <v>20</v>
      </c>
      <c r="N57" s="7" t="s">
        <v>20</v>
      </c>
      <c r="O57" s="7">
        <v>3</v>
      </c>
      <c r="P57" s="7">
        <v>685</v>
      </c>
      <c r="Q57" s="7" t="s">
        <v>20</v>
      </c>
    </row>
    <row r="58" spans="1:26" ht="15.75" customHeight="1">
      <c r="A58" s="6" t="s">
        <v>133</v>
      </c>
      <c r="B58" s="7">
        <v>2021</v>
      </c>
      <c r="C58" s="7">
        <v>29</v>
      </c>
      <c r="D58" s="7">
        <v>29</v>
      </c>
      <c r="E58" s="7">
        <v>0</v>
      </c>
      <c r="F58" s="7"/>
      <c r="G58" s="7" t="s">
        <v>20</v>
      </c>
      <c r="H58" s="7" t="s">
        <v>20</v>
      </c>
      <c r="I58" s="7" t="s">
        <v>20</v>
      </c>
      <c r="J58" s="7" t="s">
        <v>83</v>
      </c>
      <c r="K58" s="7">
        <v>10</v>
      </c>
      <c r="L58" s="7">
        <v>250</v>
      </c>
      <c r="M58" s="7">
        <v>10</v>
      </c>
      <c r="N58" s="7">
        <v>221</v>
      </c>
      <c r="O58" s="7" t="s">
        <v>20</v>
      </c>
      <c r="P58" s="7" t="s">
        <v>20</v>
      </c>
      <c r="Q58" s="7" t="s">
        <v>20</v>
      </c>
    </row>
    <row r="59" spans="1:26" ht="15.75" customHeight="1">
      <c r="A59" s="11" t="s">
        <v>134</v>
      </c>
      <c r="B59" s="7">
        <v>2020</v>
      </c>
      <c r="C59" s="7">
        <v>160</v>
      </c>
      <c r="D59" s="7">
        <v>160</v>
      </c>
      <c r="E59" s="7" t="s">
        <v>20</v>
      </c>
      <c r="F59" s="7"/>
      <c r="G59" s="7" t="s">
        <v>20</v>
      </c>
      <c r="H59" s="7" t="s">
        <v>20</v>
      </c>
      <c r="I59" s="7" t="s">
        <v>20</v>
      </c>
      <c r="J59" s="7" t="s">
        <v>102</v>
      </c>
      <c r="K59" s="7" t="s">
        <v>20</v>
      </c>
      <c r="L59" s="7">
        <v>160</v>
      </c>
      <c r="M59" s="7" t="s">
        <v>20</v>
      </c>
      <c r="N59" s="7" t="s">
        <v>20</v>
      </c>
      <c r="O59" s="7" t="s">
        <v>20</v>
      </c>
      <c r="P59" s="7">
        <v>160</v>
      </c>
      <c r="Q59" s="7" t="s">
        <v>20</v>
      </c>
      <c r="R59" s="11"/>
      <c r="S59" s="11"/>
      <c r="T59" s="11"/>
      <c r="U59" s="11"/>
      <c r="V59" s="11"/>
      <c r="W59" s="11"/>
      <c r="X59" s="11"/>
      <c r="Y59" s="11"/>
      <c r="Z59" s="11"/>
    </row>
    <row r="60" spans="1:26" ht="15.75" customHeight="1">
      <c r="A60" s="6" t="s">
        <v>135</v>
      </c>
      <c r="B60" s="7">
        <v>2021</v>
      </c>
      <c r="C60" s="7">
        <v>1</v>
      </c>
      <c r="D60" s="7" t="s">
        <v>20</v>
      </c>
      <c r="E60" s="7">
        <v>1</v>
      </c>
      <c r="F60" s="7"/>
      <c r="G60" s="7">
        <v>1</v>
      </c>
      <c r="H60" s="7">
        <v>1</v>
      </c>
      <c r="I60" s="7" t="s">
        <v>20</v>
      </c>
      <c r="J60" s="7" t="s">
        <v>76</v>
      </c>
      <c r="K60" s="7">
        <v>1</v>
      </c>
      <c r="L60" s="7" t="s">
        <v>20</v>
      </c>
      <c r="M60" s="7" t="s">
        <v>20</v>
      </c>
      <c r="N60" s="7" t="s">
        <v>20</v>
      </c>
      <c r="O60" s="7" t="s">
        <v>20</v>
      </c>
      <c r="P60" s="7" t="s">
        <v>20</v>
      </c>
      <c r="Q60" s="7" t="s">
        <v>20</v>
      </c>
    </row>
    <row r="61" spans="1:26" ht="15.75" customHeight="1">
      <c r="A61" s="11" t="s">
        <v>136</v>
      </c>
      <c r="B61" s="7">
        <v>2020</v>
      </c>
      <c r="C61" s="7">
        <v>2</v>
      </c>
      <c r="D61" s="7">
        <v>2</v>
      </c>
      <c r="E61" s="7" t="s">
        <v>20</v>
      </c>
      <c r="F61" s="7"/>
      <c r="G61" s="7" t="s">
        <v>20</v>
      </c>
      <c r="H61" s="7" t="s">
        <v>20</v>
      </c>
      <c r="I61" s="7" t="s">
        <v>20</v>
      </c>
      <c r="J61" s="7" t="s">
        <v>121</v>
      </c>
      <c r="K61" s="7" t="s">
        <v>20</v>
      </c>
      <c r="L61" s="7">
        <v>42</v>
      </c>
      <c r="M61" s="7" t="s">
        <v>20</v>
      </c>
      <c r="N61" s="7" t="s">
        <v>20</v>
      </c>
      <c r="O61" s="7" t="s">
        <v>20</v>
      </c>
      <c r="P61" s="7" t="s">
        <v>20</v>
      </c>
      <c r="Q61" s="7" t="s">
        <v>20</v>
      </c>
      <c r="R61" s="11"/>
      <c r="S61" s="11"/>
      <c r="T61" s="11"/>
      <c r="U61" s="11"/>
      <c r="V61" s="11"/>
      <c r="W61" s="11"/>
      <c r="X61" s="11"/>
      <c r="Y61" s="11"/>
      <c r="Z61" s="11"/>
    </row>
    <row r="62" spans="1:26" ht="15.75" customHeight="1">
      <c r="A62" s="6" t="s">
        <v>137</v>
      </c>
      <c r="B62" s="7">
        <v>2020</v>
      </c>
      <c r="C62" s="7">
        <v>6</v>
      </c>
      <c r="D62" s="7" t="s">
        <v>20</v>
      </c>
      <c r="E62" s="7">
        <v>6</v>
      </c>
      <c r="F62" s="7"/>
      <c r="G62" s="7">
        <v>2</v>
      </c>
      <c r="H62" s="7">
        <v>0</v>
      </c>
      <c r="I62" s="7">
        <v>6</v>
      </c>
      <c r="J62" s="7" t="s">
        <v>138</v>
      </c>
      <c r="K62" s="7">
        <v>6</v>
      </c>
      <c r="L62" s="7" t="s">
        <v>20</v>
      </c>
      <c r="M62" s="7" t="s">
        <v>20</v>
      </c>
      <c r="N62" s="7" t="s">
        <v>20</v>
      </c>
      <c r="O62" s="7">
        <v>0</v>
      </c>
      <c r="P62" s="7">
        <v>6</v>
      </c>
      <c r="Q62" s="7">
        <v>2</v>
      </c>
    </row>
    <row r="63" spans="1:26" ht="15.75" customHeight="1">
      <c r="A63" s="6" t="s">
        <v>139</v>
      </c>
      <c r="B63" s="7">
        <v>2020</v>
      </c>
      <c r="C63" s="7">
        <v>1</v>
      </c>
      <c r="D63" s="7" t="s">
        <v>20</v>
      </c>
      <c r="E63" s="7">
        <v>1</v>
      </c>
      <c r="F63" s="7"/>
      <c r="G63" s="7">
        <v>0</v>
      </c>
      <c r="H63" s="7">
        <v>0</v>
      </c>
      <c r="I63" s="7">
        <v>1</v>
      </c>
      <c r="J63" s="7" t="s">
        <v>140</v>
      </c>
      <c r="K63" s="7">
        <v>14</v>
      </c>
      <c r="L63" s="7">
        <v>52</v>
      </c>
      <c r="M63" s="7">
        <v>13</v>
      </c>
      <c r="N63" s="7" t="s">
        <v>20</v>
      </c>
      <c r="O63" s="7">
        <v>9</v>
      </c>
      <c r="P63" s="7">
        <v>5</v>
      </c>
      <c r="Q63" s="7" t="s">
        <v>20</v>
      </c>
    </row>
    <row r="64" spans="1:26" ht="15.75" customHeight="1">
      <c r="A64" s="6" t="s">
        <v>141</v>
      </c>
      <c r="B64" s="7">
        <v>2021</v>
      </c>
      <c r="C64" s="7">
        <v>57</v>
      </c>
      <c r="D64" s="7" t="s">
        <v>20</v>
      </c>
      <c r="E64" s="7">
        <v>57</v>
      </c>
      <c r="F64" s="7"/>
      <c r="G64" s="7" t="s">
        <v>20</v>
      </c>
      <c r="H64" s="16">
        <v>0.36799999999999999</v>
      </c>
      <c r="I64" s="7" t="s">
        <v>20</v>
      </c>
      <c r="J64" s="7" t="s">
        <v>142</v>
      </c>
      <c r="K64" s="7">
        <v>1071</v>
      </c>
      <c r="L64" s="7" t="s">
        <v>20</v>
      </c>
      <c r="M64" s="7">
        <v>1014</v>
      </c>
      <c r="N64" s="7" t="s">
        <v>20</v>
      </c>
      <c r="O64" s="7" t="s">
        <v>20</v>
      </c>
      <c r="P64" s="7" t="s">
        <v>20</v>
      </c>
      <c r="Q64" s="7" t="s">
        <v>20</v>
      </c>
    </row>
    <row r="65" spans="1:26" ht="15.75" customHeight="1">
      <c r="A65" s="6" t="s">
        <v>143</v>
      </c>
      <c r="B65" s="7">
        <v>2021</v>
      </c>
      <c r="C65" s="7">
        <v>39</v>
      </c>
      <c r="D65" s="7">
        <v>36</v>
      </c>
      <c r="E65" s="7">
        <v>3</v>
      </c>
      <c r="F65" s="7"/>
      <c r="G65" s="7" t="s">
        <v>20</v>
      </c>
      <c r="H65" s="7">
        <v>0</v>
      </c>
      <c r="I65" s="7">
        <v>3</v>
      </c>
      <c r="J65" s="7" t="s">
        <v>144</v>
      </c>
      <c r="K65" s="7">
        <v>3</v>
      </c>
      <c r="L65" s="7">
        <v>44</v>
      </c>
      <c r="M65" s="7">
        <v>0</v>
      </c>
      <c r="N65" s="7">
        <v>8</v>
      </c>
      <c r="O65" s="7" t="s">
        <v>20</v>
      </c>
      <c r="P65" s="7" t="s">
        <v>20</v>
      </c>
      <c r="Q65" s="7" t="s">
        <v>20</v>
      </c>
    </row>
    <row r="66" spans="1:26" ht="15.75" customHeight="1">
      <c r="A66" s="6" t="s">
        <v>145</v>
      </c>
      <c r="B66" s="7">
        <v>2021</v>
      </c>
      <c r="C66" s="7" t="s">
        <v>20</v>
      </c>
      <c r="D66" s="7" t="s">
        <v>20</v>
      </c>
      <c r="E66" s="7">
        <v>2</v>
      </c>
      <c r="F66" s="7"/>
      <c r="G66" s="7" t="s">
        <v>20</v>
      </c>
      <c r="H66" s="7" t="s">
        <v>20</v>
      </c>
      <c r="I66" s="7" t="s">
        <v>20</v>
      </c>
      <c r="J66" s="7" t="s">
        <v>146</v>
      </c>
      <c r="K66" s="7">
        <v>3</v>
      </c>
      <c r="L66" s="7">
        <v>293</v>
      </c>
      <c r="M66" s="7">
        <v>1</v>
      </c>
      <c r="N66" s="7" t="s">
        <v>20</v>
      </c>
      <c r="O66" s="7" t="s">
        <v>20</v>
      </c>
      <c r="P66" s="7" t="s">
        <v>20</v>
      </c>
      <c r="Q66" s="7" t="s">
        <v>20</v>
      </c>
    </row>
    <row r="67" spans="1:26" ht="15.75" customHeight="1">
      <c r="A67" s="6" t="s">
        <v>147</v>
      </c>
      <c r="B67" s="7">
        <v>2021</v>
      </c>
      <c r="C67" s="7">
        <v>181</v>
      </c>
      <c r="D67" s="7">
        <v>173</v>
      </c>
      <c r="E67" s="7">
        <v>8</v>
      </c>
      <c r="F67" s="7"/>
      <c r="G67" s="7">
        <v>0</v>
      </c>
      <c r="H67" s="7">
        <v>1</v>
      </c>
      <c r="I67" s="7">
        <v>7</v>
      </c>
      <c r="J67" s="7" t="s">
        <v>148</v>
      </c>
      <c r="K67" s="7">
        <v>8</v>
      </c>
      <c r="L67" s="7">
        <v>173</v>
      </c>
      <c r="M67" s="7" t="s">
        <v>20</v>
      </c>
      <c r="N67" s="7" t="s">
        <v>20</v>
      </c>
      <c r="O67" s="7" t="s">
        <v>20</v>
      </c>
      <c r="P67" s="7" t="s">
        <v>20</v>
      </c>
      <c r="Q67" s="7" t="s">
        <v>149</v>
      </c>
    </row>
    <row r="68" spans="1:26" ht="15.75" customHeight="1">
      <c r="A68" s="8" t="s">
        <v>150</v>
      </c>
      <c r="B68" s="7">
        <v>2020</v>
      </c>
      <c r="C68" s="7">
        <v>17</v>
      </c>
      <c r="D68" s="7" t="s">
        <v>20</v>
      </c>
      <c r="E68" s="7">
        <v>17</v>
      </c>
      <c r="F68" s="7"/>
      <c r="G68" s="7" t="s">
        <v>20</v>
      </c>
      <c r="H68" s="7">
        <v>0</v>
      </c>
      <c r="I68" s="7">
        <v>17</v>
      </c>
      <c r="J68" s="7" t="s">
        <v>151</v>
      </c>
      <c r="K68" s="7">
        <v>223</v>
      </c>
      <c r="L68" s="7" t="s">
        <v>20</v>
      </c>
      <c r="M68" s="7">
        <v>206</v>
      </c>
      <c r="N68" s="7" t="s">
        <v>20</v>
      </c>
      <c r="O68" s="7">
        <v>37</v>
      </c>
      <c r="P68" s="7"/>
      <c r="Q68" s="7"/>
    </row>
    <row r="69" spans="1:26" ht="15.75" customHeight="1">
      <c r="A69" s="8" t="s">
        <v>152</v>
      </c>
      <c r="B69" s="7">
        <v>2021</v>
      </c>
      <c r="C69" s="7"/>
      <c r="D69" s="7"/>
      <c r="E69" s="7"/>
      <c r="F69" s="7"/>
      <c r="G69" s="7"/>
      <c r="H69" s="7"/>
      <c r="I69" s="7"/>
      <c r="J69" s="7" t="s">
        <v>153</v>
      </c>
      <c r="K69" s="7"/>
      <c r="L69" s="7"/>
      <c r="M69" s="7"/>
      <c r="N69" s="7"/>
      <c r="O69" s="7"/>
      <c r="P69" s="7"/>
      <c r="Q69" s="7"/>
      <c r="R69" s="11"/>
      <c r="S69" s="11"/>
      <c r="T69" s="11"/>
      <c r="U69" s="11"/>
      <c r="V69" s="11"/>
      <c r="W69" s="11"/>
      <c r="X69" s="11"/>
      <c r="Y69" s="11"/>
      <c r="Z69" s="11"/>
    </row>
    <row r="70" spans="1:26" ht="15.75" customHeight="1">
      <c r="A70" s="7" t="s">
        <v>154</v>
      </c>
      <c r="B70" s="7">
        <v>2021</v>
      </c>
      <c r="C70" s="7">
        <v>23860</v>
      </c>
      <c r="D70" s="7">
        <v>23827</v>
      </c>
      <c r="E70" s="7">
        <v>33</v>
      </c>
      <c r="F70" s="7"/>
      <c r="G70" s="7" t="s">
        <v>20</v>
      </c>
      <c r="H70" s="7" t="s">
        <v>20</v>
      </c>
      <c r="I70" s="7" t="s">
        <v>20</v>
      </c>
      <c r="J70" s="7" t="s">
        <v>155</v>
      </c>
      <c r="K70" s="7">
        <v>547</v>
      </c>
      <c r="L70" s="7">
        <v>305299</v>
      </c>
      <c r="M70" s="7">
        <v>514</v>
      </c>
      <c r="N70" s="7">
        <v>284172</v>
      </c>
      <c r="O70" s="7" t="s">
        <v>156</v>
      </c>
      <c r="P70" s="7"/>
      <c r="Q70" s="7"/>
    </row>
    <row r="71" spans="1:26" ht="15.75" customHeight="1">
      <c r="A71" s="17" t="s">
        <v>157</v>
      </c>
      <c r="B71" s="18">
        <v>2021</v>
      </c>
      <c r="C71" s="18">
        <v>115</v>
      </c>
      <c r="D71" s="18" t="s">
        <v>20</v>
      </c>
      <c r="E71" s="18">
        <v>115</v>
      </c>
      <c r="F71" s="18"/>
      <c r="G71" s="18" t="s">
        <v>20</v>
      </c>
      <c r="H71" s="18">
        <v>24</v>
      </c>
      <c r="I71" s="18">
        <v>91</v>
      </c>
      <c r="J71" s="18" t="s">
        <v>158</v>
      </c>
      <c r="K71" s="18">
        <v>2528</v>
      </c>
      <c r="L71" s="18" t="s">
        <v>20</v>
      </c>
      <c r="M71" s="18">
        <v>2413</v>
      </c>
      <c r="N71" s="18" t="s">
        <v>20</v>
      </c>
      <c r="O71" s="18">
        <v>579</v>
      </c>
      <c r="P71" s="18">
        <v>1949</v>
      </c>
      <c r="Q71" s="18"/>
    </row>
    <row r="72" spans="1:26" ht="15.75" customHeight="1">
      <c r="A72" s="7" t="s">
        <v>159</v>
      </c>
      <c r="B72" s="7">
        <v>2020</v>
      </c>
      <c r="C72" s="7">
        <v>1</v>
      </c>
      <c r="D72" s="7" t="s">
        <v>160</v>
      </c>
      <c r="E72" s="7">
        <v>1</v>
      </c>
      <c r="F72" s="7"/>
      <c r="G72" s="7" t="s">
        <v>20</v>
      </c>
      <c r="H72" s="7">
        <v>0</v>
      </c>
      <c r="I72" s="7">
        <v>1</v>
      </c>
      <c r="J72" s="7" t="s">
        <v>119</v>
      </c>
      <c r="K72" s="7">
        <v>34</v>
      </c>
      <c r="L72" s="7" t="s">
        <v>20</v>
      </c>
      <c r="M72" s="7">
        <v>33</v>
      </c>
      <c r="N72" s="7"/>
      <c r="O72" s="7">
        <v>7</v>
      </c>
      <c r="P72" s="7"/>
      <c r="Q72" s="7"/>
      <c r="R72" s="7"/>
      <c r="S72" s="7"/>
      <c r="T72" s="7"/>
      <c r="U72" s="7"/>
      <c r="V72" s="7"/>
      <c r="W72" s="7"/>
      <c r="X72" s="7"/>
      <c r="Y72" s="7"/>
      <c r="Z72" s="7"/>
    </row>
    <row r="73" spans="1:26" ht="15.75" customHeight="1">
      <c r="A73" s="7" t="s">
        <v>161</v>
      </c>
      <c r="B73" s="7">
        <v>2020</v>
      </c>
      <c r="C73" s="7">
        <v>33</v>
      </c>
      <c r="D73" s="7">
        <v>31</v>
      </c>
      <c r="E73" s="7">
        <v>2</v>
      </c>
      <c r="F73" s="7"/>
      <c r="G73" s="7" t="s">
        <v>20</v>
      </c>
      <c r="H73" s="7" t="s">
        <v>20</v>
      </c>
      <c r="I73" s="7" t="s">
        <v>20</v>
      </c>
      <c r="J73" s="7" t="s">
        <v>162</v>
      </c>
      <c r="K73" s="7">
        <v>3</v>
      </c>
      <c r="L73" s="7" t="s">
        <v>163</v>
      </c>
      <c r="M73" s="7">
        <v>1</v>
      </c>
      <c r="N73" s="7">
        <v>155</v>
      </c>
      <c r="O73" s="7" t="s">
        <v>20</v>
      </c>
      <c r="P73" s="7"/>
      <c r="Q73" s="7"/>
      <c r="R73" s="7"/>
      <c r="S73" s="7"/>
      <c r="T73" s="7"/>
      <c r="U73" s="7"/>
      <c r="V73" s="7"/>
      <c r="W73" s="7"/>
      <c r="X73" s="7"/>
      <c r="Y73" s="7"/>
      <c r="Z73" s="7"/>
    </row>
    <row r="74" spans="1:26" ht="15.75" customHeight="1">
      <c r="A74" s="7" t="s">
        <v>164</v>
      </c>
      <c r="B74" s="7">
        <v>2021</v>
      </c>
      <c r="C74" s="7">
        <v>2996</v>
      </c>
      <c r="D74" s="7">
        <v>2877</v>
      </c>
      <c r="E74" s="7">
        <v>119</v>
      </c>
      <c r="F74" s="7"/>
      <c r="G74" s="7" t="s">
        <v>20</v>
      </c>
      <c r="H74" s="7" t="s">
        <v>20</v>
      </c>
      <c r="I74" s="7" t="s">
        <v>20</v>
      </c>
      <c r="J74" s="7" t="s">
        <v>165</v>
      </c>
      <c r="K74" s="7">
        <v>1781</v>
      </c>
      <c r="L74" s="7">
        <v>49918</v>
      </c>
      <c r="M74" s="7">
        <v>1662</v>
      </c>
      <c r="N74" s="7">
        <v>45260</v>
      </c>
      <c r="O74" s="7" t="s">
        <v>20</v>
      </c>
      <c r="P74" s="7"/>
      <c r="Q74" s="7"/>
      <c r="R74" s="7"/>
      <c r="S74" s="7"/>
      <c r="T74" s="7"/>
      <c r="U74" s="7"/>
      <c r="V74" s="7"/>
      <c r="W74" s="7"/>
      <c r="X74" s="7"/>
      <c r="Y74" s="7"/>
      <c r="Z74" s="7"/>
    </row>
    <row r="75" spans="1:26" ht="15.75" customHeight="1">
      <c r="A75" s="19" t="s">
        <v>166</v>
      </c>
      <c r="B75" s="7">
        <v>2021</v>
      </c>
      <c r="C75" s="7">
        <v>239</v>
      </c>
      <c r="D75" s="7">
        <v>222</v>
      </c>
      <c r="E75" s="7" t="s">
        <v>167</v>
      </c>
      <c r="F75" s="7"/>
      <c r="G75" s="7" t="s">
        <v>20</v>
      </c>
      <c r="H75" s="7" t="s">
        <v>168</v>
      </c>
      <c r="I75" s="7" t="s">
        <v>169</v>
      </c>
      <c r="J75" s="7" t="s">
        <v>170</v>
      </c>
      <c r="K75" s="7">
        <v>289</v>
      </c>
      <c r="L75" s="7">
        <v>4161</v>
      </c>
      <c r="M75" s="7">
        <v>272</v>
      </c>
      <c r="N75" s="7">
        <v>3939</v>
      </c>
      <c r="O75" s="7" t="s">
        <v>171</v>
      </c>
      <c r="P75" s="7" t="s">
        <v>172</v>
      </c>
      <c r="Q75" s="7" t="s">
        <v>20</v>
      </c>
      <c r="R75" s="7"/>
      <c r="S75" s="7"/>
      <c r="T75" s="7"/>
      <c r="U75" s="7"/>
      <c r="V75" s="7"/>
      <c r="W75" s="7"/>
      <c r="X75" s="7"/>
      <c r="Y75" s="7"/>
      <c r="Z75" s="7"/>
    </row>
    <row r="76" spans="1:26" ht="15.75" customHeight="1">
      <c r="A76" s="20" t="s">
        <v>173</v>
      </c>
      <c r="B76" s="21">
        <v>2021</v>
      </c>
      <c r="C76" s="21"/>
      <c r="D76" s="21"/>
      <c r="E76" s="21"/>
      <c r="F76" s="21"/>
      <c r="G76" s="21"/>
      <c r="H76" s="21"/>
      <c r="I76" s="21"/>
      <c r="J76" s="21" t="s">
        <v>174</v>
      </c>
      <c r="K76" s="21"/>
      <c r="L76" s="21"/>
      <c r="M76" s="21"/>
      <c r="N76" s="21"/>
      <c r="O76" s="21"/>
      <c r="P76" s="21"/>
      <c r="Q76" s="21"/>
      <c r="R76" s="21"/>
      <c r="S76" s="21"/>
      <c r="T76" s="21"/>
      <c r="U76" s="21"/>
      <c r="V76" s="21"/>
      <c r="W76" s="21"/>
      <c r="X76" s="21"/>
      <c r="Y76" s="21"/>
      <c r="Z76" s="21"/>
    </row>
    <row r="77" spans="1:26" ht="15.75" customHeight="1">
      <c r="A77" s="7" t="s">
        <v>175</v>
      </c>
      <c r="B77" s="7">
        <v>2021</v>
      </c>
      <c r="C77" s="7">
        <v>19897</v>
      </c>
      <c r="D77" s="7">
        <v>19461</v>
      </c>
      <c r="E77" s="7">
        <v>436</v>
      </c>
      <c r="F77" s="7"/>
      <c r="G77" s="7" t="s">
        <v>20</v>
      </c>
      <c r="H77" s="7" t="s">
        <v>176</v>
      </c>
      <c r="I77" s="7" t="s">
        <v>177</v>
      </c>
      <c r="J77" s="7" t="s">
        <v>178</v>
      </c>
      <c r="K77" s="7" t="s">
        <v>179</v>
      </c>
      <c r="L77" s="7" t="s">
        <v>180</v>
      </c>
      <c r="M77" s="7">
        <v>4957</v>
      </c>
      <c r="N77" s="7">
        <v>235813</v>
      </c>
      <c r="O77" s="7" t="s">
        <v>181</v>
      </c>
      <c r="P77" s="7"/>
      <c r="Q77" s="7"/>
      <c r="R77" s="7"/>
      <c r="S77" s="7"/>
      <c r="T77" s="7"/>
      <c r="U77" s="7"/>
      <c r="V77" s="7"/>
      <c r="W77" s="7"/>
      <c r="X77" s="7"/>
      <c r="Y77" s="7"/>
      <c r="Z77" s="7"/>
    </row>
    <row r="78" spans="1:26" ht="15.75" customHeight="1">
      <c r="A78" s="22" t="s">
        <v>182</v>
      </c>
      <c r="B78" s="23">
        <v>2022</v>
      </c>
      <c r="C78" s="23">
        <v>2864</v>
      </c>
      <c r="D78" s="23" t="s">
        <v>20</v>
      </c>
      <c r="E78" s="23">
        <v>2864</v>
      </c>
      <c r="F78" s="23"/>
      <c r="G78" s="23" t="s">
        <v>20</v>
      </c>
      <c r="H78" s="23" t="s">
        <v>183</v>
      </c>
      <c r="I78" s="23">
        <v>2006</v>
      </c>
      <c r="J78" s="23" t="s">
        <v>184</v>
      </c>
      <c r="K78" s="23">
        <v>51715</v>
      </c>
      <c r="L78" s="23" t="s">
        <v>20</v>
      </c>
      <c r="M78" s="23">
        <v>48851</v>
      </c>
      <c r="N78" s="23" t="s">
        <v>20</v>
      </c>
      <c r="O78" s="23" t="s">
        <v>20</v>
      </c>
      <c r="P78" s="23"/>
      <c r="Q78" s="23"/>
      <c r="R78" s="23"/>
      <c r="S78" s="23"/>
      <c r="T78" s="23"/>
      <c r="U78" s="23"/>
      <c r="V78" s="23"/>
      <c r="W78" s="23"/>
      <c r="X78" s="23"/>
      <c r="Y78" s="23"/>
      <c r="Z78" s="23"/>
    </row>
    <row r="79" spans="1:26" ht="15.75" customHeight="1">
      <c r="A79" s="7" t="s">
        <v>185</v>
      </c>
      <c r="B79" s="7">
        <v>2020</v>
      </c>
      <c r="C79" s="7">
        <v>68</v>
      </c>
      <c r="D79" s="7">
        <v>59</v>
      </c>
      <c r="E79" s="7">
        <v>9</v>
      </c>
      <c r="F79" s="7"/>
      <c r="G79" s="7" t="s">
        <v>20</v>
      </c>
      <c r="H79" s="7">
        <v>4</v>
      </c>
      <c r="I79" s="7">
        <v>5</v>
      </c>
      <c r="J79" s="7" t="s">
        <v>186</v>
      </c>
      <c r="K79" s="7">
        <v>418</v>
      </c>
      <c r="L79" s="7">
        <v>2139</v>
      </c>
      <c r="M79" s="7">
        <v>409</v>
      </c>
      <c r="N79" s="7">
        <v>2080</v>
      </c>
      <c r="O79" s="7">
        <v>87</v>
      </c>
      <c r="P79" s="7"/>
      <c r="Q79" s="7"/>
      <c r="R79" s="7"/>
      <c r="S79" s="7"/>
      <c r="T79" s="7"/>
      <c r="U79" s="7"/>
      <c r="V79" s="7"/>
      <c r="W79" s="7"/>
      <c r="X79" s="7"/>
      <c r="Y79" s="7"/>
      <c r="Z79" s="7"/>
    </row>
    <row r="80" spans="1:26" s="162" customFormat="1" ht="15.75" customHeight="1">
      <c r="A80" s="160" t="s">
        <v>187</v>
      </c>
      <c r="B80" s="161">
        <v>2020</v>
      </c>
      <c r="C80" s="161"/>
      <c r="D80" s="161"/>
      <c r="E80" s="161"/>
      <c r="F80" s="161"/>
      <c r="G80" s="161"/>
      <c r="H80" s="161"/>
      <c r="I80" s="161"/>
      <c r="J80" s="161"/>
      <c r="K80" s="161"/>
      <c r="L80" s="161"/>
      <c r="M80" s="161"/>
      <c r="N80" s="161"/>
      <c r="O80" s="161"/>
      <c r="P80" s="161"/>
      <c r="Q80" s="161"/>
      <c r="R80" s="161"/>
      <c r="S80" s="161"/>
      <c r="T80" s="161"/>
      <c r="U80" s="161"/>
      <c r="V80" s="161"/>
      <c r="W80" s="161"/>
      <c r="X80" s="161"/>
      <c r="Y80" s="161"/>
      <c r="Z80" s="161"/>
    </row>
    <row r="81" spans="1:26" s="162" customFormat="1" ht="15.75" customHeight="1">
      <c r="A81" s="163" t="s">
        <v>188</v>
      </c>
      <c r="B81" s="161">
        <v>2021</v>
      </c>
      <c r="C81" s="161"/>
      <c r="D81" s="161"/>
      <c r="E81" s="161"/>
      <c r="F81" s="161"/>
      <c r="G81" s="161"/>
      <c r="H81" s="161"/>
      <c r="I81" s="161"/>
      <c r="J81" s="161"/>
      <c r="K81" s="161"/>
      <c r="L81" s="161"/>
      <c r="M81" s="161"/>
      <c r="N81" s="161"/>
      <c r="O81" s="161"/>
      <c r="P81" s="161"/>
      <c r="Q81" s="161"/>
      <c r="R81" s="161"/>
      <c r="S81" s="161"/>
      <c r="T81" s="161"/>
      <c r="U81" s="161"/>
      <c r="V81" s="161"/>
      <c r="W81" s="161"/>
      <c r="X81" s="161"/>
      <c r="Y81" s="161"/>
      <c r="Z81" s="161"/>
    </row>
    <row r="82" spans="1:26" s="162" customFormat="1" ht="15.75" customHeight="1">
      <c r="A82" s="163" t="s">
        <v>189</v>
      </c>
      <c r="B82" s="164">
        <v>2020</v>
      </c>
      <c r="C82" s="164"/>
      <c r="D82" s="164"/>
      <c r="E82" s="164"/>
      <c r="F82" s="164"/>
      <c r="G82" s="164"/>
      <c r="H82" s="164"/>
      <c r="I82" s="164"/>
      <c r="J82" s="164"/>
      <c r="K82" s="164"/>
      <c r="L82" s="164"/>
      <c r="M82" s="164"/>
      <c r="N82" s="164"/>
      <c r="O82" s="164"/>
      <c r="P82" s="164"/>
      <c r="Q82" s="164"/>
      <c r="R82" s="165"/>
      <c r="S82" s="165"/>
      <c r="T82" s="165"/>
      <c r="U82" s="165"/>
      <c r="V82" s="165"/>
      <c r="W82" s="165"/>
      <c r="X82" s="165"/>
      <c r="Y82" s="165"/>
      <c r="Z82" s="165"/>
    </row>
    <row r="83" spans="1:26" s="162" customFormat="1" ht="15.75" customHeight="1">
      <c r="A83" s="163" t="s">
        <v>190</v>
      </c>
      <c r="B83" s="161">
        <v>2020</v>
      </c>
      <c r="C83" s="161"/>
      <c r="D83" s="161"/>
      <c r="E83" s="161"/>
      <c r="F83" s="161"/>
      <c r="G83" s="161"/>
      <c r="H83" s="161"/>
      <c r="I83" s="161"/>
      <c r="J83" s="161"/>
      <c r="K83" s="161"/>
      <c r="L83" s="161"/>
      <c r="M83" s="161"/>
      <c r="N83" s="161"/>
      <c r="O83" s="161"/>
      <c r="P83" s="161"/>
      <c r="Q83" s="161"/>
      <c r="R83" s="165"/>
      <c r="S83" s="165"/>
      <c r="T83" s="165"/>
      <c r="U83" s="165"/>
      <c r="V83" s="165"/>
      <c r="W83" s="165"/>
      <c r="X83" s="165"/>
      <c r="Y83" s="165"/>
      <c r="Z83" s="165"/>
    </row>
    <row r="84" spans="1:26" s="159" customFormat="1" ht="15.75" customHeight="1">
      <c r="A84" s="166" t="s">
        <v>645</v>
      </c>
      <c r="B84" s="158"/>
      <c r="C84" s="158"/>
      <c r="D84" s="158"/>
      <c r="E84" s="158"/>
      <c r="F84" s="158"/>
      <c r="G84" s="158"/>
      <c r="H84" s="158"/>
      <c r="I84" s="158"/>
      <c r="J84" s="158"/>
      <c r="K84" s="158"/>
      <c r="L84" s="158"/>
      <c r="M84" s="158"/>
      <c r="N84" s="158"/>
      <c r="O84" s="158"/>
      <c r="P84" s="158"/>
      <c r="Q84" s="158"/>
    </row>
    <row r="85" spans="1:26" s="159" customFormat="1" ht="15.75" customHeight="1">
      <c r="A85" s="168" t="s">
        <v>646</v>
      </c>
      <c r="B85" s="158"/>
      <c r="C85" s="158"/>
      <c r="D85" s="158"/>
      <c r="E85" s="158"/>
      <c r="F85" s="158"/>
      <c r="G85" s="158"/>
      <c r="H85" s="158"/>
      <c r="I85" s="158"/>
      <c r="J85" s="158"/>
      <c r="K85" s="158"/>
      <c r="L85" s="158"/>
      <c r="M85" s="158"/>
      <c r="N85" s="158"/>
      <c r="O85" s="158"/>
      <c r="P85" s="158"/>
      <c r="Q85" s="158"/>
    </row>
    <row r="86" spans="1:26" ht="15.75" customHeight="1">
      <c r="A86" s="167"/>
      <c r="B86" s="7"/>
      <c r="C86" s="7"/>
      <c r="D86" s="7"/>
      <c r="E86" s="7"/>
      <c r="F86" s="7"/>
      <c r="G86" s="7"/>
      <c r="H86" s="7"/>
      <c r="I86" s="7"/>
      <c r="J86" s="7"/>
      <c r="K86" s="7"/>
      <c r="L86" s="7"/>
      <c r="M86" s="7"/>
      <c r="N86" s="7"/>
      <c r="O86" s="7"/>
      <c r="P86" s="7"/>
      <c r="Q86" s="7"/>
    </row>
    <row r="87" spans="1:26" ht="15.75" customHeight="1">
      <c r="A87" s="7"/>
      <c r="B87" s="7"/>
      <c r="C87" s="7"/>
      <c r="D87" s="7"/>
      <c r="E87" s="7"/>
      <c r="F87" s="7"/>
      <c r="G87" s="7"/>
      <c r="H87" s="7"/>
      <c r="I87" s="7"/>
      <c r="J87" s="7"/>
      <c r="K87" s="7"/>
      <c r="L87" s="7"/>
      <c r="M87" s="7"/>
      <c r="N87" s="7"/>
      <c r="O87" s="7"/>
      <c r="P87" s="7"/>
      <c r="Q87" s="7"/>
    </row>
    <row r="88" spans="1:26" ht="15.75" customHeight="1">
      <c r="A88" s="7"/>
      <c r="B88" s="7"/>
      <c r="C88" s="7"/>
      <c r="D88" s="7"/>
      <c r="E88" s="7"/>
      <c r="F88" s="7"/>
      <c r="G88" s="7"/>
      <c r="H88" s="7"/>
      <c r="I88" s="7"/>
      <c r="J88" s="7"/>
      <c r="K88" s="7"/>
      <c r="L88" s="7"/>
      <c r="M88" s="7"/>
      <c r="N88" s="7"/>
      <c r="O88" s="7"/>
      <c r="P88" s="7"/>
      <c r="Q88" s="7"/>
    </row>
    <row r="89" spans="1:26" ht="15.75" customHeight="1">
      <c r="A89" s="7"/>
      <c r="B89" s="7"/>
      <c r="C89" s="7"/>
      <c r="D89" s="7"/>
      <c r="E89" s="7"/>
      <c r="F89" s="7"/>
      <c r="G89" s="7"/>
      <c r="H89" s="7"/>
      <c r="I89" s="7"/>
      <c r="J89" s="7"/>
      <c r="K89" s="7"/>
      <c r="L89" s="7"/>
      <c r="M89" s="7"/>
      <c r="N89" s="7"/>
      <c r="O89" s="7"/>
      <c r="P89" s="7"/>
      <c r="Q89" s="7"/>
    </row>
    <row r="90" spans="1:26" ht="15.75" customHeight="1"/>
    <row r="91" spans="1:26" ht="15.75" customHeight="1"/>
    <row r="92" spans="1:26" ht="15.75" customHeight="1"/>
    <row r="93" spans="1:26" ht="15.75" customHeight="1"/>
    <row r="94" spans="1:26" ht="15.75" customHeight="1"/>
    <row r="95" spans="1:26" ht="15.75" customHeight="1"/>
    <row r="96" spans="1:2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pane ySplit="1" topLeftCell="A2" activePane="bottomLeft" state="frozen"/>
      <selection pane="bottomLeft" activeCell="B3" sqref="B3"/>
    </sheetView>
  </sheetViews>
  <sheetFormatPr defaultColWidth="14.42578125" defaultRowHeight="15" customHeight="1"/>
  <cols>
    <col min="1" max="1" width="90" customWidth="1"/>
    <col min="2" max="2" width="8.7109375" customWidth="1"/>
    <col min="3" max="3" width="11.7109375" customWidth="1"/>
    <col min="4" max="4" width="21.5703125" customWidth="1"/>
    <col min="5" max="5" width="16.140625" customWidth="1"/>
    <col min="6" max="6" width="8.7109375" customWidth="1"/>
    <col min="7" max="7" width="14.140625" customWidth="1"/>
    <col min="8" max="8" width="24.140625" customWidth="1"/>
    <col min="9" max="9" width="28.42578125" customWidth="1"/>
    <col min="10" max="10" width="40.85546875" customWidth="1"/>
    <col min="11" max="11" width="8.7109375" customWidth="1"/>
    <col min="12" max="12" width="10.5703125" customWidth="1"/>
    <col min="13" max="13" width="23.5703125" customWidth="1"/>
    <col min="14" max="14" width="27.42578125" customWidth="1"/>
    <col min="15" max="15" width="11.140625" customWidth="1"/>
    <col min="16" max="16" width="10.42578125" customWidth="1"/>
    <col min="17" max="17" width="16.5703125" customWidth="1"/>
    <col min="18" max="26" width="8.7109375" customWidth="1"/>
  </cols>
  <sheetData>
    <row r="1" spans="1:26" ht="17.25" customHeight="1">
      <c r="A1" s="1" t="s">
        <v>0</v>
      </c>
      <c r="B1" s="2" t="s">
        <v>1</v>
      </c>
      <c r="C1" s="2" t="s">
        <v>2</v>
      </c>
      <c r="D1" s="2" t="s">
        <v>3</v>
      </c>
      <c r="E1" s="2" t="s">
        <v>4</v>
      </c>
      <c r="F1" s="2" t="s">
        <v>5</v>
      </c>
      <c r="G1" s="2" t="s">
        <v>6</v>
      </c>
      <c r="H1" s="2" t="s">
        <v>7</v>
      </c>
      <c r="I1" s="2" t="s">
        <v>8</v>
      </c>
      <c r="J1" s="2" t="s">
        <v>9</v>
      </c>
      <c r="K1" s="3" t="s">
        <v>191</v>
      </c>
      <c r="L1" s="2" t="s">
        <v>11</v>
      </c>
      <c r="M1" s="2" t="s">
        <v>12</v>
      </c>
      <c r="N1" s="2" t="s">
        <v>13</v>
      </c>
      <c r="O1" s="2" t="s">
        <v>14</v>
      </c>
      <c r="P1" s="2" t="s">
        <v>15</v>
      </c>
      <c r="Q1" s="2" t="s">
        <v>16</v>
      </c>
    </row>
    <row r="2" spans="1:26" ht="21.75" customHeight="1">
      <c r="A2" s="27" t="s">
        <v>30</v>
      </c>
      <c r="B2" s="28">
        <v>2020</v>
      </c>
      <c r="C2" s="28">
        <v>2</v>
      </c>
      <c r="D2" s="28" t="s">
        <v>20</v>
      </c>
      <c r="E2" s="28">
        <v>2</v>
      </c>
      <c r="F2" s="28" t="s">
        <v>20</v>
      </c>
      <c r="G2" s="28"/>
      <c r="H2" s="28" t="s">
        <v>20</v>
      </c>
      <c r="I2" s="28" t="s">
        <v>20</v>
      </c>
      <c r="J2" s="28" t="s">
        <v>31</v>
      </c>
      <c r="K2" s="28">
        <v>49</v>
      </c>
      <c r="L2" s="28" t="s">
        <v>20</v>
      </c>
      <c r="M2" s="28">
        <v>47</v>
      </c>
      <c r="N2" s="28"/>
      <c r="O2" s="28">
        <v>10</v>
      </c>
      <c r="P2" s="28">
        <v>39</v>
      </c>
      <c r="Q2" s="28"/>
      <c r="R2" s="29"/>
      <c r="S2" s="29"/>
      <c r="T2" s="29"/>
      <c r="U2" s="29"/>
      <c r="V2" s="29"/>
      <c r="W2" s="29"/>
      <c r="X2" s="29"/>
      <c r="Y2" s="29"/>
      <c r="Z2" s="29"/>
    </row>
    <row r="3" spans="1:26">
      <c r="A3" s="29" t="s">
        <v>101</v>
      </c>
      <c r="B3" s="28">
        <v>2021</v>
      </c>
      <c r="C3" s="28">
        <v>270</v>
      </c>
      <c r="D3" s="28">
        <v>265</v>
      </c>
      <c r="E3" s="28">
        <v>5</v>
      </c>
      <c r="F3" s="28"/>
      <c r="G3" s="28" t="s">
        <v>20</v>
      </c>
      <c r="H3" s="28">
        <v>1</v>
      </c>
      <c r="I3" s="28">
        <v>4</v>
      </c>
      <c r="J3" s="28" t="s">
        <v>102</v>
      </c>
      <c r="K3" s="28">
        <v>5</v>
      </c>
      <c r="L3" s="28">
        <v>265</v>
      </c>
      <c r="M3" s="28" t="s">
        <v>20</v>
      </c>
      <c r="N3" s="28" t="s">
        <v>20</v>
      </c>
      <c r="O3" s="28">
        <v>4</v>
      </c>
      <c r="P3" s="28">
        <v>266</v>
      </c>
      <c r="Q3" s="28" t="s">
        <v>20</v>
      </c>
      <c r="R3" s="29"/>
      <c r="S3" s="29"/>
      <c r="T3" s="29"/>
      <c r="U3" s="29"/>
      <c r="V3" s="29"/>
      <c r="W3" s="29"/>
      <c r="X3" s="29"/>
      <c r="Y3" s="29"/>
      <c r="Z3" s="29"/>
    </row>
    <row r="4" spans="1:26" ht="16.5" customHeight="1">
      <c r="A4" s="27" t="s">
        <v>22</v>
      </c>
      <c r="B4" s="28">
        <v>2020</v>
      </c>
      <c r="C4" s="28">
        <v>9</v>
      </c>
      <c r="D4" s="28" t="s">
        <v>20</v>
      </c>
      <c r="E4" s="28">
        <v>9</v>
      </c>
      <c r="F4" s="28" t="s">
        <v>23</v>
      </c>
      <c r="G4" s="28"/>
      <c r="H4" s="28" t="s">
        <v>20</v>
      </c>
      <c r="I4" s="28" t="s">
        <v>20</v>
      </c>
      <c r="J4" s="28" t="s">
        <v>24</v>
      </c>
      <c r="K4" s="28">
        <v>94</v>
      </c>
      <c r="L4" s="28" t="s">
        <v>20</v>
      </c>
      <c r="M4" s="28">
        <v>85</v>
      </c>
      <c r="N4" s="28"/>
      <c r="O4" s="28">
        <v>41</v>
      </c>
      <c r="P4" s="28">
        <v>53</v>
      </c>
      <c r="Q4" s="28"/>
      <c r="R4" s="29"/>
      <c r="S4" s="29"/>
      <c r="T4" s="29"/>
      <c r="U4" s="29"/>
      <c r="V4" s="29"/>
      <c r="W4" s="29"/>
      <c r="X4" s="29"/>
      <c r="Y4" s="29"/>
      <c r="Z4" s="29"/>
    </row>
    <row r="5" spans="1:26" ht="20.25" customHeight="1">
      <c r="A5" s="30" t="s">
        <v>28</v>
      </c>
      <c r="B5" s="28">
        <v>2020</v>
      </c>
      <c r="C5" s="28">
        <v>38</v>
      </c>
      <c r="D5" s="28" t="s">
        <v>20</v>
      </c>
      <c r="E5" s="28" t="s">
        <v>20</v>
      </c>
      <c r="F5" s="28" t="s">
        <v>20</v>
      </c>
      <c r="G5" s="28"/>
      <c r="H5" s="28" t="s">
        <v>20</v>
      </c>
      <c r="I5" s="28" t="s">
        <v>20</v>
      </c>
      <c r="J5" s="28" t="s">
        <v>29</v>
      </c>
      <c r="K5" s="28">
        <v>11</v>
      </c>
      <c r="L5" s="28">
        <v>376</v>
      </c>
      <c r="M5" s="28" t="s">
        <v>20</v>
      </c>
      <c r="N5" s="28"/>
      <c r="O5" s="28">
        <v>2</v>
      </c>
      <c r="P5" s="28">
        <v>385</v>
      </c>
      <c r="Q5" s="28"/>
      <c r="R5" s="29"/>
      <c r="S5" s="29"/>
      <c r="T5" s="29"/>
      <c r="U5" s="29"/>
      <c r="V5" s="29"/>
      <c r="W5" s="29"/>
      <c r="X5" s="29"/>
      <c r="Y5" s="29"/>
      <c r="Z5" s="29"/>
    </row>
    <row r="6" spans="1:26" ht="18" customHeight="1">
      <c r="A6" s="31" t="s">
        <v>32</v>
      </c>
      <c r="B6" s="28">
        <v>2020</v>
      </c>
      <c r="C6" s="28">
        <v>3</v>
      </c>
      <c r="D6" s="28" t="s">
        <v>20</v>
      </c>
      <c r="E6" s="28">
        <v>3</v>
      </c>
      <c r="F6" s="28" t="s">
        <v>20</v>
      </c>
      <c r="G6" s="28"/>
      <c r="H6" s="28" t="s">
        <v>20</v>
      </c>
      <c r="I6" s="28" t="s">
        <v>20</v>
      </c>
      <c r="J6" s="28" t="s">
        <v>33</v>
      </c>
      <c r="K6" s="28">
        <v>50</v>
      </c>
      <c r="L6" s="28" t="s">
        <v>20</v>
      </c>
      <c r="M6" s="28">
        <v>47</v>
      </c>
      <c r="N6" s="28"/>
      <c r="O6" s="28">
        <v>11</v>
      </c>
      <c r="P6" s="28">
        <v>39</v>
      </c>
      <c r="Q6" s="28"/>
      <c r="R6" s="29"/>
      <c r="S6" s="29"/>
      <c r="T6" s="29"/>
      <c r="U6" s="29"/>
      <c r="V6" s="29"/>
      <c r="W6" s="29"/>
      <c r="X6" s="29"/>
      <c r="Y6" s="29"/>
      <c r="Z6" s="29"/>
    </row>
    <row r="7" spans="1:26">
      <c r="A7" s="29" t="s">
        <v>75</v>
      </c>
      <c r="B7" s="28">
        <v>2020</v>
      </c>
      <c r="C7" s="28">
        <v>1</v>
      </c>
      <c r="D7" s="28" t="s">
        <v>20</v>
      </c>
      <c r="E7" s="28">
        <v>1</v>
      </c>
      <c r="F7" s="28"/>
      <c r="G7" s="28" t="s">
        <v>20</v>
      </c>
      <c r="H7" s="28" t="s">
        <v>20</v>
      </c>
      <c r="I7" s="28">
        <v>1</v>
      </c>
      <c r="J7" s="28" t="s">
        <v>76</v>
      </c>
      <c r="K7" s="28">
        <v>1</v>
      </c>
      <c r="L7" s="28" t="s">
        <v>20</v>
      </c>
      <c r="M7" s="28" t="s">
        <v>20</v>
      </c>
      <c r="N7" s="28" t="s">
        <v>20</v>
      </c>
      <c r="O7" s="28" t="s">
        <v>20</v>
      </c>
      <c r="P7" s="28">
        <v>1</v>
      </c>
      <c r="Q7" s="28" t="s">
        <v>20</v>
      </c>
      <c r="R7" s="29"/>
      <c r="S7" s="29"/>
      <c r="T7" s="29"/>
      <c r="U7" s="29"/>
      <c r="V7" s="29"/>
      <c r="W7" s="29"/>
      <c r="X7" s="29"/>
      <c r="Y7" s="29"/>
      <c r="Z7" s="29"/>
    </row>
    <row r="8" spans="1:26">
      <c r="A8" s="29" t="s">
        <v>77</v>
      </c>
      <c r="B8" s="28">
        <v>2020</v>
      </c>
      <c r="C8" s="28">
        <v>1</v>
      </c>
      <c r="D8" s="28" t="s">
        <v>20</v>
      </c>
      <c r="E8" s="28">
        <v>1</v>
      </c>
      <c r="F8" s="28"/>
      <c r="G8" s="28" t="s">
        <v>20</v>
      </c>
      <c r="H8" s="28" t="s">
        <v>20</v>
      </c>
      <c r="I8" s="28">
        <v>1</v>
      </c>
      <c r="J8" s="28" t="s">
        <v>76</v>
      </c>
      <c r="K8" s="28">
        <v>1</v>
      </c>
      <c r="L8" s="28" t="s">
        <v>20</v>
      </c>
      <c r="M8" s="28" t="s">
        <v>20</v>
      </c>
      <c r="N8" s="28" t="s">
        <v>20</v>
      </c>
      <c r="O8" s="28" t="s">
        <v>20</v>
      </c>
      <c r="P8" s="28">
        <v>1</v>
      </c>
      <c r="Q8" s="28" t="s">
        <v>20</v>
      </c>
      <c r="R8" s="29"/>
      <c r="S8" s="29"/>
      <c r="T8" s="29"/>
      <c r="U8" s="29"/>
      <c r="V8" s="29"/>
      <c r="W8" s="29"/>
      <c r="X8" s="29"/>
      <c r="Y8" s="29"/>
      <c r="Z8" s="29"/>
    </row>
    <row r="9" spans="1:26">
      <c r="A9" s="29" t="s">
        <v>114</v>
      </c>
      <c r="B9" s="28">
        <v>2020</v>
      </c>
      <c r="C9" s="28">
        <v>3</v>
      </c>
      <c r="D9" s="28">
        <v>2</v>
      </c>
      <c r="E9" s="28">
        <v>1</v>
      </c>
      <c r="F9" s="28"/>
      <c r="G9" s="28" t="s">
        <v>20</v>
      </c>
      <c r="H9" s="28" t="s">
        <v>20</v>
      </c>
      <c r="I9" s="28" t="s">
        <v>20</v>
      </c>
      <c r="J9" s="28" t="s">
        <v>115</v>
      </c>
      <c r="K9" s="28" t="s">
        <v>20</v>
      </c>
      <c r="L9" s="28" t="s">
        <v>20</v>
      </c>
      <c r="M9" s="28" t="s">
        <v>20</v>
      </c>
      <c r="N9" s="28" t="s">
        <v>20</v>
      </c>
      <c r="O9" s="28">
        <v>1</v>
      </c>
      <c r="P9" s="28" t="s">
        <v>20</v>
      </c>
      <c r="Q9" s="28" t="s">
        <v>20</v>
      </c>
      <c r="R9" s="29"/>
      <c r="S9" s="29"/>
      <c r="T9" s="29"/>
      <c r="U9" s="29"/>
      <c r="V9" s="29"/>
      <c r="W9" s="29"/>
      <c r="X9" s="29"/>
      <c r="Y9" s="29"/>
      <c r="Z9" s="29"/>
    </row>
    <row r="10" spans="1:26">
      <c r="A10" s="29" t="s">
        <v>123</v>
      </c>
      <c r="B10" s="28">
        <v>2020</v>
      </c>
      <c r="C10" s="28">
        <v>1</v>
      </c>
      <c r="D10" s="28" t="s">
        <v>20</v>
      </c>
      <c r="E10" s="28">
        <v>1</v>
      </c>
      <c r="F10" s="28"/>
      <c r="G10" s="28" t="s">
        <v>20</v>
      </c>
      <c r="H10" s="28">
        <v>0</v>
      </c>
      <c r="I10" s="28">
        <v>1</v>
      </c>
      <c r="J10" s="28" t="s">
        <v>76</v>
      </c>
      <c r="K10" s="28">
        <v>1</v>
      </c>
      <c r="L10" s="28" t="s">
        <v>20</v>
      </c>
      <c r="M10" s="28" t="s">
        <v>20</v>
      </c>
      <c r="N10" s="28" t="s">
        <v>20</v>
      </c>
      <c r="O10" s="28" t="s">
        <v>20</v>
      </c>
      <c r="P10" s="28" t="s">
        <v>20</v>
      </c>
      <c r="Q10" s="28" t="s">
        <v>20</v>
      </c>
      <c r="R10" s="29"/>
      <c r="S10" s="29"/>
      <c r="T10" s="29"/>
      <c r="U10" s="29"/>
      <c r="V10" s="29"/>
      <c r="W10" s="29"/>
      <c r="X10" s="29"/>
      <c r="Y10" s="29"/>
      <c r="Z10" s="29"/>
    </row>
    <row r="11" spans="1:26">
      <c r="A11" s="29" t="s">
        <v>124</v>
      </c>
      <c r="B11" s="28">
        <v>2021</v>
      </c>
      <c r="C11" s="28">
        <v>930</v>
      </c>
      <c r="D11" s="28">
        <v>929</v>
      </c>
      <c r="E11" s="28">
        <v>1</v>
      </c>
      <c r="F11" s="28"/>
      <c r="G11" s="28" t="s">
        <v>20</v>
      </c>
      <c r="H11" s="28" t="s">
        <v>20</v>
      </c>
      <c r="I11" s="28" t="s">
        <v>20</v>
      </c>
      <c r="J11" s="28" t="s">
        <v>29</v>
      </c>
      <c r="K11" s="28">
        <v>1</v>
      </c>
      <c r="L11" s="28">
        <v>929</v>
      </c>
      <c r="M11" s="28" t="s">
        <v>20</v>
      </c>
      <c r="N11" s="28" t="s">
        <v>20</v>
      </c>
      <c r="O11" s="28" t="s">
        <v>20</v>
      </c>
      <c r="P11" s="28" t="s">
        <v>20</v>
      </c>
      <c r="Q11" s="28" t="s">
        <v>20</v>
      </c>
      <c r="R11" s="29"/>
      <c r="S11" s="29"/>
      <c r="T11" s="29"/>
      <c r="U11" s="29"/>
      <c r="V11" s="29"/>
      <c r="W11" s="29"/>
      <c r="X11" s="29"/>
      <c r="Y11" s="29"/>
      <c r="Z11" s="29"/>
    </row>
    <row r="12" spans="1:26">
      <c r="A12" s="29" t="s">
        <v>134</v>
      </c>
      <c r="B12" s="28">
        <v>2020</v>
      </c>
      <c r="C12" s="28">
        <v>160</v>
      </c>
      <c r="D12" s="28">
        <v>160</v>
      </c>
      <c r="E12" s="28" t="s">
        <v>20</v>
      </c>
      <c r="F12" s="28"/>
      <c r="G12" s="28" t="s">
        <v>20</v>
      </c>
      <c r="H12" s="28" t="s">
        <v>20</v>
      </c>
      <c r="I12" s="28" t="s">
        <v>20</v>
      </c>
      <c r="J12" s="28" t="s">
        <v>102</v>
      </c>
      <c r="K12" s="28" t="s">
        <v>20</v>
      </c>
      <c r="L12" s="28">
        <v>160</v>
      </c>
      <c r="M12" s="28" t="s">
        <v>20</v>
      </c>
      <c r="N12" s="28" t="s">
        <v>20</v>
      </c>
      <c r="O12" s="28" t="s">
        <v>20</v>
      </c>
      <c r="P12" s="28">
        <v>160</v>
      </c>
      <c r="Q12" s="28" t="s">
        <v>20</v>
      </c>
      <c r="R12" s="29"/>
      <c r="S12" s="29"/>
      <c r="T12" s="29"/>
      <c r="U12" s="29"/>
      <c r="V12" s="29"/>
      <c r="W12" s="29"/>
      <c r="X12" s="29"/>
      <c r="Y12" s="29"/>
      <c r="Z12" s="29"/>
    </row>
    <row r="13" spans="1:26">
      <c r="A13" s="29" t="s">
        <v>135</v>
      </c>
      <c r="B13" s="28">
        <v>2021</v>
      </c>
      <c r="C13" s="28">
        <v>1</v>
      </c>
      <c r="D13" s="28" t="s">
        <v>20</v>
      </c>
      <c r="E13" s="28">
        <v>1</v>
      </c>
      <c r="F13" s="28"/>
      <c r="G13" s="28">
        <v>1</v>
      </c>
      <c r="H13" s="28">
        <v>1</v>
      </c>
      <c r="I13" s="28" t="s">
        <v>20</v>
      </c>
      <c r="J13" s="28" t="s">
        <v>76</v>
      </c>
      <c r="K13" s="28">
        <v>1</v>
      </c>
      <c r="L13" s="28" t="s">
        <v>20</v>
      </c>
      <c r="M13" s="28" t="s">
        <v>20</v>
      </c>
      <c r="N13" s="28" t="s">
        <v>20</v>
      </c>
      <c r="O13" s="28" t="s">
        <v>20</v>
      </c>
      <c r="P13" s="28" t="s">
        <v>20</v>
      </c>
      <c r="Q13" s="28" t="s">
        <v>20</v>
      </c>
      <c r="R13" s="29"/>
      <c r="S13" s="29"/>
      <c r="T13" s="29"/>
      <c r="U13" s="29"/>
      <c r="V13" s="29"/>
      <c r="W13" s="29"/>
      <c r="X13" s="29"/>
      <c r="Y13" s="29"/>
      <c r="Z13" s="29"/>
    </row>
    <row r="14" spans="1:26">
      <c r="A14" s="29" t="s">
        <v>136</v>
      </c>
      <c r="B14" s="28">
        <v>2020</v>
      </c>
      <c r="C14" s="28">
        <v>2</v>
      </c>
      <c r="D14" s="28">
        <v>2</v>
      </c>
      <c r="E14" s="28" t="s">
        <v>20</v>
      </c>
      <c r="F14" s="28"/>
      <c r="G14" s="28" t="s">
        <v>20</v>
      </c>
      <c r="H14" s="28" t="s">
        <v>20</v>
      </c>
      <c r="I14" s="28" t="s">
        <v>20</v>
      </c>
      <c r="J14" s="28" t="s">
        <v>121</v>
      </c>
      <c r="K14" s="28" t="s">
        <v>20</v>
      </c>
      <c r="L14" s="28">
        <v>42</v>
      </c>
      <c r="M14" s="28" t="s">
        <v>20</v>
      </c>
      <c r="N14" s="28" t="s">
        <v>20</v>
      </c>
      <c r="O14" s="28" t="s">
        <v>20</v>
      </c>
      <c r="P14" s="28" t="s">
        <v>20</v>
      </c>
      <c r="Q14" s="28" t="s">
        <v>20</v>
      </c>
      <c r="R14" s="29"/>
      <c r="S14" s="29"/>
      <c r="T14" s="29"/>
      <c r="U14" s="29"/>
      <c r="V14" s="29"/>
      <c r="W14" s="29"/>
      <c r="X14" s="29"/>
      <c r="Y14" s="29"/>
      <c r="Z14" s="29"/>
    </row>
    <row r="15" spans="1:26">
      <c r="A15" s="29" t="s">
        <v>137</v>
      </c>
      <c r="B15" s="28">
        <v>2020</v>
      </c>
      <c r="C15" s="28">
        <v>6</v>
      </c>
      <c r="D15" s="28" t="s">
        <v>20</v>
      </c>
      <c r="E15" s="28">
        <v>6</v>
      </c>
      <c r="F15" s="28"/>
      <c r="G15" s="28">
        <v>2</v>
      </c>
      <c r="H15" s="28">
        <v>0</v>
      </c>
      <c r="I15" s="28">
        <v>6</v>
      </c>
      <c r="J15" s="28" t="s">
        <v>138</v>
      </c>
      <c r="K15" s="28">
        <v>6</v>
      </c>
      <c r="L15" s="28" t="s">
        <v>20</v>
      </c>
      <c r="M15" s="28" t="s">
        <v>20</v>
      </c>
      <c r="N15" s="28" t="s">
        <v>20</v>
      </c>
      <c r="O15" s="28">
        <v>0</v>
      </c>
      <c r="P15" s="28">
        <v>6</v>
      </c>
      <c r="Q15" s="28">
        <v>2</v>
      </c>
      <c r="R15" s="29"/>
      <c r="S15" s="29"/>
      <c r="T15" s="29"/>
      <c r="U15" s="29"/>
      <c r="V15" s="29"/>
      <c r="W15" s="29"/>
      <c r="X15" s="29"/>
      <c r="Y15" s="29"/>
      <c r="Z15" s="29"/>
    </row>
    <row r="16" spans="1:26">
      <c r="A16" s="29" t="s">
        <v>67</v>
      </c>
      <c r="B16" s="28">
        <v>2021</v>
      </c>
      <c r="C16" s="28" t="s">
        <v>20</v>
      </c>
      <c r="D16" s="28" t="s">
        <v>20</v>
      </c>
      <c r="E16" s="28" t="s">
        <v>20</v>
      </c>
      <c r="F16" s="28"/>
      <c r="G16" s="28" t="s">
        <v>68</v>
      </c>
      <c r="H16" s="28" t="s">
        <v>69</v>
      </c>
      <c r="I16" s="28" t="s">
        <v>20</v>
      </c>
      <c r="J16" s="28" t="s">
        <v>54</v>
      </c>
      <c r="K16" s="28">
        <v>507307</v>
      </c>
      <c r="L16" s="28" t="s">
        <v>20</v>
      </c>
      <c r="M16" s="28" t="s">
        <v>20</v>
      </c>
      <c r="N16" s="28" t="s">
        <v>20</v>
      </c>
      <c r="O16" s="28" t="s">
        <v>20</v>
      </c>
      <c r="P16" s="28" t="s">
        <v>20</v>
      </c>
      <c r="Q16" s="28" t="s">
        <v>20</v>
      </c>
      <c r="R16" s="29"/>
      <c r="S16" s="29"/>
      <c r="T16" s="29"/>
      <c r="U16" s="29"/>
      <c r="V16" s="29"/>
      <c r="W16" s="29"/>
      <c r="X16" s="29"/>
      <c r="Y16" s="29"/>
      <c r="Z16" s="29"/>
    </row>
    <row r="17" spans="1:26" ht="45">
      <c r="A17" s="27" t="s">
        <v>152</v>
      </c>
      <c r="B17" s="28">
        <v>2021</v>
      </c>
      <c r="C17" s="28"/>
      <c r="D17" s="28"/>
      <c r="E17" s="28"/>
      <c r="F17" s="28"/>
      <c r="G17" s="28"/>
      <c r="H17" s="28"/>
      <c r="I17" s="28"/>
      <c r="J17" s="28" t="s">
        <v>153</v>
      </c>
      <c r="K17" s="28"/>
      <c r="L17" s="28"/>
      <c r="M17" s="28"/>
      <c r="N17" s="28"/>
      <c r="O17" s="28"/>
      <c r="P17" s="28"/>
      <c r="Q17" s="28"/>
      <c r="R17" s="29"/>
      <c r="S17" s="29"/>
      <c r="T17" s="29"/>
      <c r="U17" s="29"/>
      <c r="V17" s="29"/>
      <c r="W17" s="29"/>
      <c r="X17" s="29"/>
      <c r="Y17" s="29"/>
      <c r="Z17" s="29"/>
    </row>
    <row r="18" spans="1:26" ht="30">
      <c r="A18" s="32" t="s">
        <v>173</v>
      </c>
      <c r="B18" s="33">
        <v>2021</v>
      </c>
      <c r="C18" s="33"/>
      <c r="D18" s="33"/>
      <c r="E18" s="33"/>
      <c r="F18" s="33"/>
      <c r="G18" s="33"/>
      <c r="H18" s="33"/>
      <c r="I18" s="33"/>
      <c r="J18" s="33" t="s">
        <v>174</v>
      </c>
      <c r="K18" s="33"/>
      <c r="L18" s="33"/>
      <c r="M18" s="33"/>
      <c r="N18" s="33"/>
      <c r="O18" s="33"/>
      <c r="P18" s="33"/>
      <c r="Q18" s="33"/>
      <c r="R18" s="33"/>
      <c r="S18" s="33"/>
      <c r="T18" s="33"/>
      <c r="U18" s="33"/>
      <c r="V18" s="33"/>
      <c r="W18" s="33"/>
      <c r="X18" s="33"/>
      <c r="Y18" s="33"/>
      <c r="Z18" s="33"/>
    </row>
    <row r="19" spans="1:26">
      <c r="A19" s="29" t="s">
        <v>93</v>
      </c>
      <c r="B19" s="28">
        <v>2020</v>
      </c>
      <c r="C19" s="28">
        <v>23</v>
      </c>
      <c r="D19" s="28" t="s">
        <v>20</v>
      </c>
      <c r="E19" s="28">
        <v>23</v>
      </c>
      <c r="F19" s="28"/>
      <c r="G19" s="28" t="s">
        <v>20</v>
      </c>
      <c r="H19" s="28" t="s">
        <v>20</v>
      </c>
      <c r="I19" s="28" t="s">
        <v>20</v>
      </c>
      <c r="J19" s="28" t="s">
        <v>71</v>
      </c>
      <c r="K19" s="28">
        <v>178</v>
      </c>
      <c r="L19" s="28" t="s">
        <v>20</v>
      </c>
      <c r="M19" s="28">
        <v>155</v>
      </c>
      <c r="N19" s="28" t="s">
        <v>20</v>
      </c>
      <c r="O19" s="28">
        <v>31</v>
      </c>
      <c r="P19" s="28">
        <v>147</v>
      </c>
      <c r="Q19" s="28">
        <v>16</v>
      </c>
      <c r="R19" s="29"/>
      <c r="S19" s="29"/>
      <c r="T19" s="29"/>
      <c r="U19" s="29"/>
      <c r="V19" s="29"/>
      <c r="W19" s="29"/>
      <c r="X19" s="29"/>
      <c r="Y19" s="29"/>
      <c r="Z19" s="29"/>
    </row>
    <row r="20" spans="1:26">
      <c r="A20" s="29" t="s">
        <v>85</v>
      </c>
      <c r="B20" s="28">
        <v>2020</v>
      </c>
      <c r="C20" s="28">
        <v>1</v>
      </c>
      <c r="D20" s="28" t="s">
        <v>20</v>
      </c>
      <c r="E20" s="28">
        <v>1</v>
      </c>
      <c r="F20" s="28"/>
      <c r="G20" s="28" t="s">
        <v>20</v>
      </c>
      <c r="H20" s="28">
        <v>1</v>
      </c>
      <c r="I20" s="28">
        <v>0</v>
      </c>
      <c r="J20" s="28" t="s">
        <v>86</v>
      </c>
      <c r="K20" s="34">
        <v>1069</v>
      </c>
      <c r="L20" s="28" t="s">
        <v>20</v>
      </c>
      <c r="M20" s="28">
        <v>35</v>
      </c>
      <c r="N20" s="28" t="s">
        <v>20</v>
      </c>
      <c r="O20" s="28">
        <v>132</v>
      </c>
      <c r="P20" s="35">
        <v>937</v>
      </c>
      <c r="Q20" s="28" t="s">
        <v>20</v>
      </c>
      <c r="R20" s="29"/>
      <c r="S20" s="29"/>
      <c r="T20" s="29"/>
      <c r="U20" s="29"/>
      <c r="V20" s="29"/>
      <c r="W20" s="29"/>
      <c r="X20" s="29"/>
      <c r="Y20" s="29"/>
      <c r="Z20" s="29"/>
    </row>
    <row r="21" spans="1:26" ht="15" customHeight="1">
      <c r="A21" s="29" t="s">
        <v>25</v>
      </c>
      <c r="B21" s="28">
        <v>2020</v>
      </c>
      <c r="C21" s="28">
        <v>6</v>
      </c>
      <c r="D21" s="28" t="s">
        <v>20</v>
      </c>
      <c r="E21" s="28">
        <v>6</v>
      </c>
      <c r="F21" s="28"/>
      <c r="G21" s="28">
        <v>1</v>
      </c>
      <c r="H21" s="28">
        <v>0</v>
      </c>
      <c r="I21" s="28">
        <v>6</v>
      </c>
      <c r="J21" s="28" t="s">
        <v>26</v>
      </c>
      <c r="K21" s="28">
        <v>67</v>
      </c>
      <c r="L21" s="28" t="s">
        <v>20</v>
      </c>
      <c r="M21" s="28" t="s">
        <v>27</v>
      </c>
      <c r="N21" s="28" t="s">
        <v>20</v>
      </c>
      <c r="O21" s="28">
        <v>20</v>
      </c>
      <c r="P21" s="28">
        <v>47</v>
      </c>
      <c r="Q21" s="28">
        <v>26</v>
      </c>
      <c r="R21" s="29"/>
      <c r="S21" s="29"/>
      <c r="T21" s="29"/>
      <c r="U21" s="29"/>
      <c r="V21" s="29"/>
      <c r="W21" s="29"/>
      <c r="X21" s="29"/>
      <c r="Y21" s="29"/>
      <c r="Z21" s="29"/>
    </row>
    <row r="22" spans="1:26" ht="29.25" customHeight="1">
      <c r="A22" s="29" t="s">
        <v>44</v>
      </c>
      <c r="B22" s="28">
        <v>2021</v>
      </c>
      <c r="C22" s="28">
        <v>3</v>
      </c>
      <c r="D22" s="28" t="s">
        <v>20</v>
      </c>
      <c r="E22" s="28">
        <v>3</v>
      </c>
      <c r="F22" s="28"/>
      <c r="G22" s="28"/>
      <c r="H22" s="28" t="s">
        <v>20</v>
      </c>
      <c r="I22" s="28" t="s">
        <v>20</v>
      </c>
      <c r="J22" s="28" t="s">
        <v>45</v>
      </c>
      <c r="K22" s="28">
        <v>29</v>
      </c>
      <c r="L22" s="28" t="s">
        <v>20</v>
      </c>
      <c r="M22" s="28">
        <v>26</v>
      </c>
      <c r="N22" s="28"/>
      <c r="O22" s="28">
        <v>1</v>
      </c>
      <c r="P22" s="28">
        <v>28</v>
      </c>
      <c r="Q22" s="28">
        <v>6</v>
      </c>
      <c r="R22" s="29"/>
      <c r="S22" s="29"/>
      <c r="T22" s="29"/>
      <c r="U22" s="29"/>
      <c r="V22" s="29"/>
      <c r="W22" s="29"/>
      <c r="X22" s="29"/>
      <c r="Y22" s="29"/>
      <c r="Z22" s="29"/>
    </row>
    <row r="23" spans="1:26" ht="15.75" customHeight="1">
      <c r="A23" s="29" t="s">
        <v>46</v>
      </c>
      <c r="B23" s="28">
        <v>2020</v>
      </c>
      <c r="C23" s="28">
        <v>5</v>
      </c>
      <c r="D23" s="28" t="s">
        <v>20</v>
      </c>
      <c r="E23" s="28">
        <v>5</v>
      </c>
      <c r="F23" s="28"/>
      <c r="G23" s="28"/>
      <c r="H23" s="28" t="s">
        <v>20</v>
      </c>
      <c r="I23" s="28" t="s">
        <v>20</v>
      </c>
      <c r="J23" s="28" t="s">
        <v>47</v>
      </c>
      <c r="K23" s="28">
        <v>81</v>
      </c>
      <c r="L23" s="28">
        <v>2737</v>
      </c>
      <c r="M23" s="28">
        <v>76</v>
      </c>
      <c r="N23" s="28"/>
      <c r="O23" s="28" t="s">
        <v>20</v>
      </c>
      <c r="P23" s="28" t="s">
        <v>20</v>
      </c>
      <c r="Q23" s="28" t="s">
        <v>20</v>
      </c>
      <c r="R23" s="29"/>
      <c r="S23" s="29"/>
      <c r="T23" s="29"/>
      <c r="U23" s="29"/>
      <c r="V23" s="29"/>
      <c r="W23" s="29"/>
      <c r="X23" s="29"/>
      <c r="Y23" s="29"/>
      <c r="Z23" s="29"/>
    </row>
    <row r="24" spans="1:26" ht="27" customHeight="1">
      <c r="A24" s="28" t="s">
        <v>40</v>
      </c>
      <c r="B24" s="28">
        <v>2021</v>
      </c>
      <c r="C24" s="28">
        <v>1</v>
      </c>
      <c r="D24" s="28" t="s">
        <v>20</v>
      </c>
      <c r="E24" s="28">
        <v>1</v>
      </c>
      <c r="F24" s="28"/>
      <c r="G24" s="28"/>
      <c r="H24" s="28" t="s">
        <v>20</v>
      </c>
      <c r="I24" s="28" t="s">
        <v>20</v>
      </c>
      <c r="J24" s="28" t="s">
        <v>41</v>
      </c>
      <c r="K24" s="28">
        <v>77</v>
      </c>
      <c r="L24" s="28">
        <v>222</v>
      </c>
      <c r="M24" s="28">
        <v>25</v>
      </c>
      <c r="N24" s="28"/>
      <c r="O24" s="28" t="s">
        <v>20</v>
      </c>
      <c r="P24" s="28" t="s">
        <v>20</v>
      </c>
      <c r="Q24" s="28"/>
      <c r="R24" s="29"/>
      <c r="S24" s="29"/>
      <c r="T24" s="29"/>
      <c r="U24" s="29"/>
      <c r="V24" s="29"/>
      <c r="W24" s="29"/>
      <c r="X24" s="29"/>
      <c r="Y24" s="29"/>
      <c r="Z24" s="29"/>
    </row>
    <row r="25" spans="1:26" ht="15.75" customHeight="1">
      <c r="A25" s="29" t="s">
        <v>112</v>
      </c>
      <c r="B25" s="28">
        <v>2020</v>
      </c>
      <c r="C25" s="28">
        <v>15</v>
      </c>
      <c r="D25" s="28" t="s">
        <v>20</v>
      </c>
      <c r="E25" s="28">
        <v>15</v>
      </c>
      <c r="F25" s="28"/>
      <c r="G25" s="28" t="s">
        <v>20</v>
      </c>
      <c r="H25" s="28" t="s">
        <v>20</v>
      </c>
      <c r="I25" s="28" t="s">
        <v>20</v>
      </c>
      <c r="J25" s="28" t="s">
        <v>113</v>
      </c>
      <c r="K25" s="28">
        <v>252</v>
      </c>
      <c r="L25" s="28" t="s">
        <v>20</v>
      </c>
      <c r="M25" s="28">
        <v>237</v>
      </c>
      <c r="N25" s="28" t="s">
        <v>20</v>
      </c>
      <c r="O25" s="28">
        <v>71</v>
      </c>
      <c r="P25" s="28">
        <v>181</v>
      </c>
      <c r="Q25" s="28">
        <v>33</v>
      </c>
      <c r="R25" s="29"/>
      <c r="S25" s="29"/>
      <c r="T25" s="29"/>
      <c r="U25" s="29"/>
      <c r="V25" s="29"/>
      <c r="W25" s="29"/>
      <c r="X25" s="29"/>
      <c r="Y25" s="29"/>
      <c r="Z25" s="29"/>
    </row>
    <row r="26" spans="1:26" ht="15.75" customHeight="1">
      <c r="A26" s="29" t="s">
        <v>109</v>
      </c>
      <c r="B26" s="28">
        <v>2020</v>
      </c>
      <c r="C26" s="28">
        <v>302</v>
      </c>
      <c r="D26" s="28">
        <v>283</v>
      </c>
      <c r="E26" s="28">
        <v>19</v>
      </c>
      <c r="F26" s="28"/>
      <c r="G26" s="28" t="s">
        <v>20</v>
      </c>
      <c r="H26" s="28">
        <v>2</v>
      </c>
      <c r="I26" s="28">
        <v>17</v>
      </c>
      <c r="J26" s="28" t="s">
        <v>98</v>
      </c>
      <c r="K26" s="28">
        <v>19</v>
      </c>
      <c r="L26" s="28">
        <v>283</v>
      </c>
      <c r="M26" s="28" t="s">
        <v>20</v>
      </c>
      <c r="N26" s="28" t="s">
        <v>20</v>
      </c>
      <c r="O26" s="28">
        <v>2</v>
      </c>
      <c r="P26" s="28">
        <v>300</v>
      </c>
      <c r="Q26" s="28" t="s">
        <v>20</v>
      </c>
      <c r="R26" s="29"/>
      <c r="S26" s="29"/>
      <c r="T26" s="29"/>
      <c r="U26" s="29"/>
      <c r="V26" s="29"/>
      <c r="W26" s="29"/>
      <c r="X26" s="29"/>
      <c r="Y26" s="29"/>
      <c r="Z26" s="29"/>
    </row>
    <row r="27" spans="1:26" ht="15.75" customHeight="1">
      <c r="A27" s="29" t="s">
        <v>122</v>
      </c>
      <c r="B27" s="28">
        <v>2021</v>
      </c>
      <c r="C27" s="28">
        <v>585</v>
      </c>
      <c r="D27" s="28">
        <v>584</v>
      </c>
      <c r="E27" s="28">
        <v>1</v>
      </c>
      <c r="F27" s="28"/>
      <c r="G27" s="28" t="s">
        <v>20</v>
      </c>
      <c r="H27" s="28">
        <v>0</v>
      </c>
      <c r="I27" s="28">
        <v>1</v>
      </c>
      <c r="J27" s="28" t="s">
        <v>121</v>
      </c>
      <c r="K27" s="28">
        <v>1</v>
      </c>
      <c r="L27" s="28">
        <v>584</v>
      </c>
      <c r="M27" s="28" t="s">
        <v>20</v>
      </c>
      <c r="N27" s="28" t="s">
        <v>20</v>
      </c>
      <c r="O27" s="28">
        <v>2</v>
      </c>
      <c r="P27" s="28">
        <v>583</v>
      </c>
      <c r="Q27" s="28" t="s">
        <v>20</v>
      </c>
      <c r="R27" s="29"/>
      <c r="S27" s="29"/>
      <c r="T27" s="29"/>
      <c r="U27" s="29"/>
      <c r="V27" s="29"/>
      <c r="W27" s="29"/>
      <c r="X27" s="29"/>
      <c r="Y27" s="29"/>
      <c r="Z27" s="29"/>
    </row>
    <row r="28" spans="1:26" ht="15.75" customHeight="1">
      <c r="A28" s="29" t="s">
        <v>145</v>
      </c>
      <c r="B28" s="28">
        <v>2021</v>
      </c>
      <c r="C28" s="28" t="s">
        <v>20</v>
      </c>
      <c r="D28" s="28" t="s">
        <v>20</v>
      </c>
      <c r="E28" s="28">
        <v>2</v>
      </c>
      <c r="F28" s="28"/>
      <c r="G28" s="28" t="s">
        <v>20</v>
      </c>
      <c r="H28" s="28" t="s">
        <v>20</v>
      </c>
      <c r="I28" s="28" t="s">
        <v>20</v>
      </c>
      <c r="J28" s="28" t="s">
        <v>146</v>
      </c>
      <c r="K28" s="28">
        <v>3</v>
      </c>
      <c r="L28" s="28">
        <v>293</v>
      </c>
      <c r="M28" s="28">
        <v>1</v>
      </c>
      <c r="N28" s="28" t="s">
        <v>20</v>
      </c>
      <c r="O28" s="28" t="s">
        <v>20</v>
      </c>
      <c r="P28" s="28" t="s">
        <v>20</v>
      </c>
      <c r="Q28" s="28" t="s">
        <v>20</v>
      </c>
      <c r="R28" s="29"/>
      <c r="S28" s="29"/>
      <c r="T28" s="29"/>
      <c r="U28" s="29"/>
      <c r="V28" s="29"/>
      <c r="W28" s="29"/>
      <c r="X28" s="29"/>
      <c r="Y28" s="29"/>
      <c r="Z28" s="29"/>
    </row>
    <row r="29" spans="1:26" ht="15.75" customHeight="1">
      <c r="A29" s="29" t="s">
        <v>147</v>
      </c>
      <c r="B29" s="28">
        <v>2021</v>
      </c>
      <c r="C29" s="28">
        <v>181</v>
      </c>
      <c r="D29" s="28">
        <v>173</v>
      </c>
      <c r="E29" s="28">
        <v>8</v>
      </c>
      <c r="F29" s="28"/>
      <c r="G29" s="28">
        <v>0</v>
      </c>
      <c r="H29" s="28">
        <v>1</v>
      </c>
      <c r="I29" s="28">
        <v>7</v>
      </c>
      <c r="J29" s="28" t="s">
        <v>148</v>
      </c>
      <c r="K29" s="28">
        <v>8</v>
      </c>
      <c r="L29" s="28">
        <v>173</v>
      </c>
      <c r="M29" s="28" t="s">
        <v>20</v>
      </c>
      <c r="N29" s="28" t="s">
        <v>20</v>
      </c>
      <c r="O29" s="28" t="s">
        <v>20</v>
      </c>
      <c r="P29" s="28" t="s">
        <v>20</v>
      </c>
      <c r="Q29" s="28" t="s">
        <v>149</v>
      </c>
      <c r="R29" s="29"/>
      <c r="S29" s="29"/>
      <c r="T29" s="29"/>
      <c r="U29" s="29"/>
      <c r="V29" s="29"/>
      <c r="W29" s="29"/>
      <c r="X29" s="29"/>
      <c r="Y29" s="29"/>
      <c r="Z29" s="29"/>
    </row>
    <row r="30" spans="1:26" ht="15.75" customHeight="1">
      <c r="A30" s="29" t="s">
        <v>192</v>
      </c>
      <c r="B30" s="28">
        <v>2021</v>
      </c>
      <c r="C30" s="28">
        <v>35</v>
      </c>
      <c r="D30" s="28">
        <v>34</v>
      </c>
      <c r="E30" s="28">
        <v>1</v>
      </c>
      <c r="F30" s="28"/>
      <c r="G30" s="28" t="s">
        <v>20</v>
      </c>
      <c r="H30" s="28">
        <v>1</v>
      </c>
      <c r="I30" s="28">
        <v>0</v>
      </c>
      <c r="J30" s="28" t="s">
        <v>98</v>
      </c>
      <c r="K30" s="28">
        <v>1</v>
      </c>
      <c r="L30" s="28">
        <v>34</v>
      </c>
      <c r="M30" s="28" t="s">
        <v>20</v>
      </c>
      <c r="N30" s="28" t="s">
        <v>20</v>
      </c>
      <c r="O30" s="28" t="s">
        <v>108</v>
      </c>
      <c r="P30" s="28">
        <v>33</v>
      </c>
      <c r="Q30" s="28">
        <v>35</v>
      </c>
      <c r="R30" s="29"/>
      <c r="S30" s="29"/>
      <c r="T30" s="29"/>
      <c r="U30" s="29"/>
      <c r="V30" s="29"/>
      <c r="W30" s="29"/>
      <c r="X30" s="29"/>
      <c r="Y30" s="29"/>
      <c r="Z30" s="29"/>
    </row>
    <row r="31" spans="1:26" ht="15.75" customHeight="1">
      <c r="A31" s="29" t="s">
        <v>125</v>
      </c>
      <c r="B31" s="28">
        <v>2020</v>
      </c>
      <c r="C31" s="28">
        <v>1</v>
      </c>
      <c r="D31" s="28" t="s">
        <v>20</v>
      </c>
      <c r="E31" s="28">
        <v>1</v>
      </c>
      <c r="F31" s="28"/>
      <c r="G31" s="28" t="s">
        <v>20</v>
      </c>
      <c r="H31" s="28">
        <v>0</v>
      </c>
      <c r="I31" s="28">
        <v>1</v>
      </c>
      <c r="J31" s="28" t="s">
        <v>71</v>
      </c>
      <c r="K31" s="28">
        <v>14</v>
      </c>
      <c r="L31" s="28">
        <v>281</v>
      </c>
      <c r="M31" s="28">
        <v>13</v>
      </c>
      <c r="N31" s="28" t="s">
        <v>20</v>
      </c>
      <c r="O31" s="28">
        <v>1</v>
      </c>
      <c r="P31" s="28">
        <v>13</v>
      </c>
      <c r="Q31" s="28">
        <v>2</v>
      </c>
      <c r="R31" s="29"/>
      <c r="S31" s="29"/>
      <c r="T31" s="29"/>
      <c r="U31" s="29"/>
      <c r="V31" s="29"/>
      <c r="W31" s="29"/>
      <c r="X31" s="29"/>
      <c r="Y31" s="29"/>
      <c r="Z31" s="29"/>
    </row>
    <row r="32" spans="1:26" ht="15.75" customHeight="1">
      <c r="A32" s="29" t="s">
        <v>131</v>
      </c>
      <c r="B32" s="28">
        <v>2020</v>
      </c>
      <c r="C32" s="28">
        <v>200</v>
      </c>
      <c r="D32" s="28">
        <v>198</v>
      </c>
      <c r="E32" s="28">
        <v>2</v>
      </c>
      <c r="F32" s="28"/>
      <c r="G32" s="28">
        <v>2</v>
      </c>
      <c r="H32" s="28">
        <v>0</v>
      </c>
      <c r="I32" s="28">
        <v>2</v>
      </c>
      <c r="J32" s="28" t="s">
        <v>121</v>
      </c>
      <c r="K32" s="28">
        <v>2</v>
      </c>
      <c r="L32" s="28">
        <v>198</v>
      </c>
      <c r="M32" s="28" t="s">
        <v>20</v>
      </c>
      <c r="N32" s="28" t="s">
        <v>20</v>
      </c>
      <c r="O32" s="28">
        <v>0</v>
      </c>
      <c r="P32" s="28">
        <v>200</v>
      </c>
      <c r="Q32" s="28">
        <v>15</v>
      </c>
      <c r="R32" s="29"/>
      <c r="S32" s="29"/>
      <c r="T32" s="29"/>
      <c r="U32" s="29"/>
      <c r="V32" s="29"/>
      <c r="W32" s="29"/>
      <c r="X32" s="29"/>
      <c r="Y32" s="29"/>
      <c r="Z32" s="29"/>
    </row>
    <row r="33" spans="1:26" ht="15.75" customHeight="1">
      <c r="A33" s="36" t="s">
        <v>193</v>
      </c>
      <c r="B33" s="37">
        <v>2022</v>
      </c>
      <c r="C33" s="37">
        <v>2864</v>
      </c>
      <c r="D33" s="37" t="s">
        <v>20</v>
      </c>
      <c r="E33" s="37">
        <v>2864</v>
      </c>
      <c r="F33" s="37"/>
      <c r="G33" s="37" t="s">
        <v>20</v>
      </c>
      <c r="H33" s="37" t="s">
        <v>183</v>
      </c>
      <c r="I33" s="37">
        <v>2006</v>
      </c>
      <c r="J33" s="37" t="s">
        <v>184</v>
      </c>
      <c r="K33" s="37">
        <v>51715</v>
      </c>
      <c r="L33" s="37" t="s">
        <v>20</v>
      </c>
      <c r="M33" s="37">
        <v>48851</v>
      </c>
      <c r="N33" s="37" t="s">
        <v>20</v>
      </c>
      <c r="O33" s="37" t="s">
        <v>20</v>
      </c>
      <c r="P33" s="37"/>
      <c r="Q33" s="37"/>
      <c r="R33" s="37"/>
      <c r="S33" s="37"/>
      <c r="T33" s="37"/>
      <c r="U33" s="37"/>
      <c r="V33" s="37"/>
      <c r="W33" s="37"/>
      <c r="X33" s="37"/>
      <c r="Y33" s="37"/>
      <c r="Z33" s="37"/>
    </row>
    <row r="34" spans="1:26" ht="15.75" customHeight="1">
      <c r="A34" s="29" t="s">
        <v>116</v>
      </c>
      <c r="B34" s="28">
        <v>2020</v>
      </c>
      <c r="C34" s="28">
        <v>181</v>
      </c>
      <c r="D34" s="28" t="s">
        <v>20</v>
      </c>
      <c r="E34" s="28">
        <v>181</v>
      </c>
      <c r="F34" s="28"/>
      <c r="G34" s="28">
        <v>29</v>
      </c>
      <c r="H34" s="28" t="s">
        <v>117</v>
      </c>
      <c r="I34" s="28">
        <v>152</v>
      </c>
      <c r="J34" s="28" t="s">
        <v>71</v>
      </c>
      <c r="K34" s="28">
        <v>181</v>
      </c>
      <c r="L34" s="28" t="s">
        <v>20</v>
      </c>
      <c r="M34" s="28" t="s">
        <v>20</v>
      </c>
      <c r="N34" s="28" t="s">
        <v>20</v>
      </c>
      <c r="O34" s="28">
        <v>25</v>
      </c>
      <c r="P34" s="28">
        <v>156</v>
      </c>
      <c r="Q34" s="28" t="s">
        <v>20</v>
      </c>
      <c r="R34" s="29"/>
      <c r="S34" s="29"/>
      <c r="T34" s="29"/>
      <c r="U34" s="29"/>
      <c r="V34" s="29"/>
      <c r="W34" s="29"/>
      <c r="X34" s="29"/>
      <c r="Y34" s="29"/>
      <c r="Z34" s="29"/>
    </row>
    <row r="35" spans="1:26" ht="15.75" customHeight="1"/>
    <row r="36" spans="1:26" ht="15.75" customHeight="1"/>
    <row r="37" spans="1:26" ht="15.75" customHeight="1"/>
    <row r="38" spans="1:26" ht="15.75" customHeight="1"/>
    <row r="39" spans="1:26" ht="15.75" customHeight="1"/>
    <row r="40" spans="1:26" ht="15.75" customHeight="1"/>
    <row r="41" spans="1:26" ht="15.75" customHeight="1"/>
    <row r="42" spans="1:26" ht="15.75" customHeight="1"/>
    <row r="43" spans="1:26" ht="15.75" customHeight="1"/>
    <row r="44" spans="1:26" ht="15.75" customHeight="1"/>
    <row r="45" spans="1:26" ht="15.75" customHeight="1"/>
    <row r="46" spans="1:26" ht="15.75" customHeight="1"/>
    <row r="47" spans="1:26" ht="15.75" customHeight="1"/>
    <row r="48" spans="1:26"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pane ySplit="1" topLeftCell="A2" activePane="bottomLeft" state="frozen"/>
      <selection pane="bottomLeft" activeCell="B3" sqref="B3"/>
    </sheetView>
  </sheetViews>
  <sheetFormatPr defaultColWidth="14.42578125" defaultRowHeight="15" customHeight="1"/>
  <cols>
    <col min="1" max="1" width="102.140625" customWidth="1"/>
    <col min="2" max="2" width="8.7109375" customWidth="1"/>
    <col min="3" max="3" width="10.42578125" customWidth="1"/>
    <col min="4" max="4" width="19.5703125" customWidth="1"/>
    <col min="5" max="5" width="15.28515625" customWidth="1"/>
    <col min="6" max="6" width="8.7109375" customWidth="1"/>
    <col min="7" max="7" width="14.140625" customWidth="1"/>
    <col min="8" max="8" width="24.140625" customWidth="1"/>
    <col min="9" max="9" width="28.42578125" customWidth="1"/>
    <col min="10" max="10" width="32.42578125" customWidth="1"/>
    <col min="11" max="11" width="8.7109375" customWidth="1"/>
    <col min="12" max="12" width="10.5703125" customWidth="1"/>
    <col min="13" max="13" width="23.5703125" customWidth="1"/>
    <col min="14" max="14" width="27.42578125" customWidth="1"/>
    <col min="15" max="15" width="11.140625" customWidth="1"/>
    <col min="16" max="16" width="10.42578125" customWidth="1"/>
    <col min="17" max="17" width="16.5703125" customWidth="1"/>
    <col min="18" max="26" width="8.7109375" customWidth="1"/>
  </cols>
  <sheetData>
    <row r="1" spans="1:26">
      <c r="A1" s="1" t="s">
        <v>0</v>
      </c>
      <c r="B1" s="2" t="s">
        <v>1</v>
      </c>
      <c r="C1" s="2" t="s">
        <v>2</v>
      </c>
      <c r="D1" s="2" t="s">
        <v>3</v>
      </c>
      <c r="E1" s="2" t="s">
        <v>4</v>
      </c>
      <c r="F1" s="2" t="s">
        <v>5</v>
      </c>
      <c r="G1" s="2" t="s">
        <v>6</v>
      </c>
      <c r="H1" s="2" t="s">
        <v>7</v>
      </c>
      <c r="I1" s="2" t="s">
        <v>8</v>
      </c>
      <c r="J1" s="2" t="s">
        <v>9</v>
      </c>
      <c r="K1" s="3" t="s">
        <v>194</v>
      </c>
      <c r="L1" s="2" t="s">
        <v>11</v>
      </c>
      <c r="M1" s="2" t="s">
        <v>12</v>
      </c>
      <c r="N1" s="2" t="s">
        <v>13</v>
      </c>
      <c r="O1" s="2" t="s">
        <v>14</v>
      </c>
      <c r="P1" s="2" t="s">
        <v>15</v>
      </c>
      <c r="Q1" s="2" t="s">
        <v>16</v>
      </c>
    </row>
    <row r="2" spans="1:26">
      <c r="A2" s="11" t="s">
        <v>95</v>
      </c>
      <c r="B2" s="7">
        <v>2021</v>
      </c>
      <c r="C2" s="7">
        <v>84</v>
      </c>
      <c r="D2" s="7">
        <v>80</v>
      </c>
      <c r="E2" s="7">
        <v>4</v>
      </c>
      <c r="F2" s="7"/>
      <c r="G2" s="7" t="s">
        <v>20</v>
      </c>
      <c r="H2" s="7" t="s">
        <v>96</v>
      </c>
      <c r="I2" s="7" t="s">
        <v>97</v>
      </c>
      <c r="J2" s="7" t="s">
        <v>98</v>
      </c>
      <c r="K2" s="7">
        <v>84</v>
      </c>
      <c r="L2" s="7">
        <v>1065</v>
      </c>
      <c r="M2" s="7">
        <v>80</v>
      </c>
      <c r="N2" s="7">
        <v>985</v>
      </c>
      <c r="O2" s="7" t="s">
        <v>99</v>
      </c>
      <c r="P2" s="7" t="s">
        <v>100</v>
      </c>
      <c r="Q2" s="7" t="s">
        <v>20</v>
      </c>
      <c r="R2" s="11"/>
      <c r="S2" s="11"/>
      <c r="T2" s="11"/>
      <c r="U2" s="11"/>
      <c r="V2" s="11"/>
      <c r="W2" s="11"/>
      <c r="X2" s="11"/>
      <c r="Y2" s="11"/>
      <c r="Z2" s="11"/>
    </row>
    <row r="3" spans="1:26">
      <c r="A3" s="6" t="s">
        <v>94</v>
      </c>
      <c r="B3" s="7">
        <v>2021</v>
      </c>
      <c r="C3" s="7">
        <v>24</v>
      </c>
      <c r="D3" s="7" t="s">
        <v>20</v>
      </c>
      <c r="E3" s="7">
        <v>24</v>
      </c>
      <c r="F3" s="7"/>
      <c r="G3" s="7" t="s">
        <v>20</v>
      </c>
      <c r="H3" s="7">
        <v>2</v>
      </c>
      <c r="I3" s="7">
        <v>22</v>
      </c>
      <c r="J3" s="7" t="s">
        <v>71</v>
      </c>
      <c r="K3" s="7">
        <v>411</v>
      </c>
      <c r="L3" s="7" t="s">
        <v>20</v>
      </c>
      <c r="M3" s="7">
        <v>387</v>
      </c>
      <c r="N3" s="7" t="s">
        <v>20</v>
      </c>
      <c r="O3" s="7">
        <v>51</v>
      </c>
      <c r="P3" s="7">
        <v>360</v>
      </c>
      <c r="Q3" s="7" t="s">
        <v>20</v>
      </c>
    </row>
    <row r="4" spans="1:26">
      <c r="A4" s="6" t="s">
        <v>80</v>
      </c>
      <c r="B4" s="7">
        <v>2021</v>
      </c>
      <c r="C4" s="7">
        <v>185</v>
      </c>
      <c r="D4" s="7" t="s">
        <v>20</v>
      </c>
      <c r="E4" s="7">
        <v>185</v>
      </c>
      <c r="F4" s="7"/>
      <c r="G4" s="7" t="s">
        <v>20</v>
      </c>
      <c r="H4" s="7">
        <v>54</v>
      </c>
      <c r="I4" s="7">
        <v>131</v>
      </c>
      <c r="J4" s="7" t="s">
        <v>71</v>
      </c>
      <c r="K4" s="7">
        <v>5722</v>
      </c>
      <c r="L4" s="7" t="s">
        <v>20</v>
      </c>
      <c r="M4" s="13">
        <v>5537</v>
      </c>
      <c r="N4" s="7" t="s">
        <v>20</v>
      </c>
      <c r="O4" s="7">
        <v>1853</v>
      </c>
      <c r="P4" s="15">
        <v>3684</v>
      </c>
      <c r="Q4" s="7" t="s">
        <v>20</v>
      </c>
    </row>
    <row r="5" spans="1:26">
      <c r="A5" s="6" t="s">
        <v>84</v>
      </c>
      <c r="B5" s="7">
        <v>2020</v>
      </c>
      <c r="C5" s="7">
        <v>13</v>
      </c>
      <c r="D5" s="7" t="s">
        <v>20</v>
      </c>
      <c r="E5" s="7">
        <v>13</v>
      </c>
      <c r="F5" s="7"/>
      <c r="G5" s="7" t="s">
        <v>20</v>
      </c>
      <c r="H5" s="7">
        <v>2</v>
      </c>
      <c r="I5" s="7">
        <v>11</v>
      </c>
      <c r="J5" s="7" t="s">
        <v>71</v>
      </c>
      <c r="K5" s="7">
        <v>230</v>
      </c>
      <c r="L5" s="7" t="s">
        <v>20</v>
      </c>
      <c r="M5" s="7">
        <v>217</v>
      </c>
      <c r="N5" s="7" t="s">
        <v>20</v>
      </c>
      <c r="O5" s="7">
        <v>23</v>
      </c>
      <c r="P5" s="7">
        <v>207</v>
      </c>
      <c r="Q5" s="7">
        <v>8</v>
      </c>
    </row>
    <row r="6" spans="1:26">
      <c r="A6" s="6" t="s">
        <v>81</v>
      </c>
      <c r="B6" s="7">
        <v>2021</v>
      </c>
      <c r="C6" s="13">
        <v>384</v>
      </c>
      <c r="D6" s="13">
        <v>382</v>
      </c>
      <c r="E6" s="13">
        <v>2</v>
      </c>
      <c r="F6" s="7"/>
      <c r="G6" s="7">
        <v>1</v>
      </c>
      <c r="H6" s="7" t="s">
        <v>82</v>
      </c>
      <c r="I6" s="13">
        <v>1</v>
      </c>
      <c r="J6" s="7" t="s">
        <v>83</v>
      </c>
      <c r="K6" s="13">
        <v>16</v>
      </c>
      <c r="L6" s="15">
        <v>3014</v>
      </c>
      <c r="M6" s="7">
        <v>14</v>
      </c>
      <c r="N6" s="15">
        <v>2632</v>
      </c>
      <c r="O6" s="15">
        <v>38</v>
      </c>
      <c r="P6" s="15">
        <v>2992</v>
      </c>
      <c r="Q6" s="7" t="s">
        <v>20</v>
      </c>
    </row>
    <row r="7" spans="1:26">
      <c r="A7" s="6" t="s">
        <v>88</v>
      </c>
      <c r="B7" s="7">
        <v>2020</v>
      </c>
      <c r="C7" s="7">
        <v>14</v>
      </c>
      <c r="D7" s="7" t="s">
        <v>20</v>
      </c>
      <c r="E7" s="7">
        <v>14</v>
      </c>
      <c r="F7" s="7"/>
      <c r="G7" s="7">
        <v>1</v>
      </c>
      <c r="H7" s="7" t="s">
        <v>89</v>
      </c>
      <c r="I7" s="7">
        <v>12</v>
      </c>
      <c r="J7" s="7" t="s">
        <v>29</v>
      </c>
      <c r="K7" s="7">
        <v>309</v>
      </c>
      <c r="L7" s="15">
        <v>917</v>
      </c>
      <c r="M7" s="7">
        <v>295</v>
      </c>
      <c r="N7" s="7">
        <v>917</v>
      </c>
      <c r="O7" s="7">
        <v>31</v>
      </c>
      <c r="P7" s="7">
        <v>278</v>
      </c>
      <c r="Q7" s="15">
        <v>43</v>
      </c>
    </row>
    <row r="8" spans="1:26">
      <c r="A8" s="6" t="s">
        <v>58</v>
      </c>
      <c r="B8" s="7">
        <v>2020</v>
      </c>
      <c r="C8" s="7">
        <v>13</v>
      </c>
      <c r="D8" s="7" t="s">
        <v>20</v>
      </c>
      <c r="E8" s="7">
        <v>13</v>
      </c>
      <c r="F8" s="7"/>
      <c r="G8" s="7" t="s">
        <v>20</v>
      </c>
      <c r="H8" s="7">
        <v>5</v>
      </c>
      <c r="I8" s="7">
        <v>8</v>
      </c>
      <c r="J8" s="7" t="s">
        <v>59</v>
      </c>
      <c r="K8" s="7">
        <v>1308</v>
      </c>
      <c r="L8" s="7" t="s">
        <v>20</v>
      </c>
      <c r="M8" s="7">
        <v>205</v>
      </c>
      <c r="N8" s="7" t="s">
        <v>20</v>
      </c>
      <c r="O8" s="7" t="s">
        <v>60</v>
      </c>
      <c r="P8" s="7" t="s">
        <v>61</v>
      </c>
      <c r="Q8" s="7"/>
    </row>
    <row r="9" spans="1:26" ht="26.25" customHeight="1">
      <c r="A9" s="7" t="s">
        <v>42</v>
      </c>
      <c r="B9" s="7">
        <v>2020</v>
      </c>
      <c r="C9" s="7">
        <v>17</v>
      </c>
      <c r="D9" s="7" t="s">
        <v>20</v>
      </c>
      <c r="E9" s="7">
        <v>17</v>
      </c>
      <c r="F9" s="7"/>
      <c r="G9" s="7"/>
      <c r="H9" s="7">
        <v>1</v>
      </c>
      <c r="I9" s="7">
        <v>16</v>
      </c>
      <c r="J9" s="7" t="s">
        <v>43</v>
      </c>
      <c r="K9" s="7">
        <v>216</v>
      </c>
      <c r="L9" s="7" t="s">
        <v>20</v>
      </c>
      <c r="M9" s="7">
        <v>199</v>
      </c>
      <c r="N9" s="7"/>
      <c r="O9" s="7">
        <v>37</v>
      </c>
      <c r="P9" s="7">
        <v>179</v>
      </c>
      <c r="Q9" s="7"/>
    </row>
    <row r="10" spans="1:26">
      <c r="A10" s="6" t="s">
        <v>195</v>
      </c>
      <c r="B10" s="7">
        <v>2020</v>
      </c>
      <c r="C10" s="7">
        <v>6</v>
      </c>
      <c r="D10" s="7" t="s">
        <v>20</v>
      </c>
      <c r="E10" s="7">
        <v>6</v>
      </c>
      <c r="F10" s="7"/>
      <c r="G10" s="7">
        <v>2</v>
      </c>
      <c r="H10" s="7">
        <v>2</v>
      </c>
      <c r="I10" s="7">
        <v>4</v>
      </c>
      <c r="J10" s="7" t="s">
        <v>64</v>
      </c>
      <c r="K10" s="7">
        <v>52</v>
      </c>
      <c r="L10" s="7" t="s">
        <v>20</v>
      </c>
      <c r="M10" s="7">
        <v>46</v>
      </c>
      <c r="N10" s="7" t="s">
        <v>20</v>
      </c>
      <c r="O10" s="7">
        <v>11</v>
      </c>
      <c r="P10" s="7">
        <v>41</v>
      </c>
      <c r="Q10" s="7">
        <v>19</v>
      </c>
    </row>
    <row r="11" spans="1:26">
      <c r="A11" s="7" t="s">
        <v>52</v>
      </c>
      <c r="B11" s="7">
        <v>2020</v>
      </c>
      <c r="C11" s="7">
        <v>15</v>
      </c>
      <c r="D11" s="7" t="s">
        <v>20</v>
      </c>
      <c r="E11" s="7">
        <v>15</v>
      </c>
      <c r="F11" s="7"/>
      <c r="G11" s="7">
        <v>8</v>
      </c>
      <c r="H11" s="7" t="s">
        <v>53</v>
      </c>
      <c r="I11" s="7">
        <v>7</v>
      </c>
      <c r="J11" s="7" t="s">
        <v>54</v>
      </c>
      <c r="K11" s="7">
        <v>751</v>
      </c>
      <c r="L11" s="7" t="s">
        <v>20</v>
      </c>
      <c r="M11" s="7">
        <v>217</v>
      </c>
      <c r="N11" s="7" t="s">
        <v>20</v>
      </c>
      <c r="O11" s="7" t="s">
        <v>55</v>
      </c>
      <c r="P11" s="7" t="s">
        <v>56</v>
      </c>
      <c r="Q11" s="7" t="s">
        <v>57</v>
      </c>
    </row>
    <row r="12" spans="1:26" ht="15" customHeight="1">
      <c r="A12" s="4" t="s">
        <v>196</v>
      </c>
      <c r="B12" s="5">
        <v>2020</v>
      </c>
      <c r="C12" s="5">
        <v>7</v>
      </c>
      <c r="D12" s="5">
        <v>6</v>
      </c>
      <c r="E12" s="5">
        <v>1</v>
      </c>
      <c r="F12" s="5"/>
      <c r="G12" s="5"/>
      <c r="H12" s="5">
        <v>0</v>
      </c>
      <c r="I12" s="5">
        <v>1</v>
      </c>
      <c r="J12" s="5" t="s">
        <v>18</v>
      </c>
      <c r="K12" s="5">
        <v>7</v>
      </c>
      <c r="L12" s="5">
        <v>138</v>
      </c>
      <c r="M12" s="5">
        <v>6</v>
      </c>
      <c r="N12" s="5"/>
      <c r="O12" s="5">
        <v>1</v>
      </c>
      <c r="P12" s="5">
        <v>6</v>
      </c>
      <c r="Q12" s="5"/>
    </row>
    <row r="13" spans="1:26">
      <c r="A13" s="6" t="s">
        <v>197</v>
      </c>
      <c r="B13" s="7">
        <v>2021</v>
      </c>
      <c r="C13" s="7">
        <v>7</v>
      </c>
      <c r="D13" s="7" t="s">
        <v>20</v>
      </c>
      <c r="E13" s="7">
        <v>7</v>
      </c>
      <c r="F13" s="7"/>
      <c r="G13" s="7" t="s">
        <v>20</v>
      </c>
      <c r="H13" s="7">
        <v>2</v>
      </c>
      <c r="I13" s="7">
        <v>5</v>
      </c>
      <c r="J13" s="7" t="s">
        <v>104</v>
      </c>
      <c r="K13" s="7">
        <v>2401</v>
      </c>
      <c r="L13" s="7" t="s">
        <v>20</v>
      </c>
      <c r="M13" s="7">
        <v>85</v>
      </c>
      <c r="N13" s="7" t="s">
        <v>20</v>
      </c>
      <c r="O13" s="7" t="s">
        <v>105</v>
      </c>
      <c r="P13" s="7" t="s">
        <v>106</v>
      </c>
      <c r="Q13" s="7" t="s">
        <v>20</v>
      </c>
    </row>
    <row r="14" spans="1:26">
      <c r="A14" s="6" t="s">
        <v>79</v>
      </c>
      <c r="B14" s="7">
        <v>2020</v>
      </c>
      <c r="C14" s="7">
        <v>4</v>
      </c>
      <c r="D14" s="7" t="s">
        <v>20</v>
      </c>
      <c r="E14" s="7">
        <v>4</v>
      </c>
      <c r="F14" s="7"/>
      <c r="G14" s="7" t="s">
        <v>20</v>
      </c>
      <c r="H14" s="7">
        <v>0</v>
      </c>
      <c r="I14" s="7">
        <v>4</v>
      </c>
      <c r="J14" s="7" t="s">
        <v>71</v>
      </c>
      <c r="K14" s="7">
        <v>56</v>
      </c>
      <c r="L14" s="7" t="s">
        <v>20</v>
      </c>
      <c r="M14" s="7">
        <v>52</v>
      </c>
      <c r="N14" s="7" t="s">
        <v>20</v>
      </c>
      <c r="O14" s="7">
        <v>12</v>
      </c>
      <c r="P14" s="7">
        <v>44</v>
      </c>
      <c r="Q14" s="7" t="s">
        <v>20</v>
      </c>
    </row>
    <row r="15" spans="1:26">
      <c r="A15" s="6" t="s">
        <v>78</v>
      </c>
      <c r="B15" s="7">
        <v>2021</v>
      </c>
      <c r="C15" s="7">
        <v>10</v>
      </c>
      <c r="D15" s="7" t="s">
        <v>20</v>
      </c>
      <c r="E15" s="7">
        <v>10</v>
      </c>
      <c r="F15" s="7"/>
      <c r="G15" s="7" t="s">
        <v>20</v>
      </c>
      <c r="H15" s="7">
        <v>2</v>
      </c>
      <c r="I15" s="7">
        <v>8</v>
      </c>
      <c r="J15" s="7" t="s">
        <v>71</v>
      </c>
      <c r="K15" s="7">
        <v>109</v>
      </c>
      <c r="L15" s="7" t="s">
        <v>20</v>
      </c>
      <c r="M15" s="7">
        <v>99</v>
      </c>
      <c r="N15" s="7" t="s">
        <v>20</v>
      </c>
      <c r="O15" s="7">
        <v>23</v>
      </c>
      <c r="P15" s="7">
        <v>86</v>
      </c>
      <c r="Q15" s="7" t="s">
        <v>20</v>
      </c>
    </row>
    <row r="16" spans="1:26">
      <c r="A16" s="6" t="s">
        <v>73</v>
      </c>
      <c r="B16" s="7">
        <v>2021</v>
      </c>
      <c r="C16" s="7">
        <v>12</v>
      </c>
      <c r="D16" s="7" t="s">
        <v>20</v>
      </c>
      <c r="E16" s="7">
        <v>12</v>
      </c>
      <c r="F16" s="7"/>
      <c r="G16" s="7" t="s">
        <v>20</v>
      </c>
      <c r="H16" s="7">
        <v>2</v>
      </c>
      <c r="I16" s="7">
        <v>10</v>
      </c>
      <c r="J16" s="7" t="s">
        <v>74</v>
      </c>
      <c r="K16" s="7">
        <v>141</v>
      </c>
      <c r="L16" s="7" t="s">
        <v>20</v>
      </c>
      <c r="M16" s="7">
        <v>129</v>
      </c>
      <c r="N16" s="7" t="s">
        <v>20</v>
      </c>
      <c r="O16" s="7">
        <v>26</v>
      </c>
      <c r="P16" s="7">
        <v>115</v>
      </c>
      <c r="Q16" s="7">
        <v>11</v>
      </c>
    </row>
    <row r="17" spans="1:26">
      <c r="A17" s="6" t="s">
        <v>72</v>
      </c>
      <c r="B17" s="7">
        <v>2021</v>
      </c>
      <c r="C17" s="7">
        <v>322</v>
      </c>
      <c r="D17" s="7" t="s">
        <v>20</v>
      </c>
      <c r="E17" s="7">
        <v>322</v>
      </c>
      <c r="F17" s="7"/>
      <c r="G17" s="7" t="s">
        <v>20</v>
      </c>
      <c r="H17" s="7">
        <v>37</v>
      </c>
      <c r="I17" s="7">
        <v>285</v>
      </c>
      <c r="J17" s="7" t="s">
        <v>71</v>
      </c>
      <c r="K17" s="7">
        <v>4966</v>
      </c>
      <c r="L17" s="7" t="s">
        <v>20</v>
      </c>
      <c r="M17" s="7">
        <v>4644</v>
      </c>
      <c r="N17" s="7" t="s">
        <v>20</v>
      </c>
      <c r="O17" s="7">
        <v>695</v>
      </c>
      <c r="P17" s="7">
        <v>4271</v>
      </c>
      <c r="Q17" s="7" t="s">
        <v>20</v>
      </c>
    </row>
    <row r="18" spans="1:26">
      <c r="A18" s="6" t="s">
        <v>198</v>
      </c>
      <c r="B18" s="7">
        <v>2021</v>
      </c>
      <c r="C18" s="7">
        <v>10</v>
      </c>
      <c r="D18" s="7" t="s">
        <v>20</v>
      </c>
      <c r="E18" s="7">
        <v>10</v>
      </c>
      <c r="F18" s="7"/>
      <c r="G18" s="7" t="s">
        <v>20</v>
      </c>
      <c r="H18" s="7">
        <v>2</v>
      </c>
      <c r="I18" s="7">
        <v>8</v>
      </c>
      <c r="J18" s="7" t="s">
        <v>71</v>
      </c>
      <c r="K18" s="7">
        <v>248</v>
      </c>
      <c r="L18" s="7" t="s">
        <v>20</v>
      </c>
      <c r="M18" s="7">
        <v>238</v>
      </c>
      <c r="N18" s="7" t="s">
        <v>20</v>
      </c>
      <c r="O18" s="7">
        <v>40</v>
      </c>
      <c r="P18" s="7">
        <v>208</v>
      </c>
      <c r="Q18" s="7">
        <v>51</v>
      </c>
    </row>
    <row r="19" spans="1:26">
      <c r="A19" s="6" t="s">
        <v>65</v>
      </c>
      <c r="B19" s="7">
        <v>2020</v>
      </c>
      <c r="C19" s="7">
        <v>3</v>
      </c>
      <c r="D19" s="7" t="s">
        <v>20</v>
      </c>
      <c r="E19" s="7">
        <v>3</v>
      </c>
      <c r="F19" s="7"/>
      <c r="G19" s="7" t="s">
        <v>20</v>
      </c>
      <c r="H19" s="7">
        <v>0</v>
      </c>
      <c r="I19" s="7">
        <v>3</v>
      </c>
      <c r="J19" s="7" t="s">
        <v>66</v>
      </c>
      <c r="K19" s="7">
        <v>28</v>
      </c>
      <c r="L19" s="7" t="s">
        <v>20</v>
      </c>
      <c r="M19" s="7">
        <v>25</v>
      </c>
      <c r="N19" s="7" t="s">
        <v>20</v>
      </c>
      <c r="O19" s="7">
        <v>8</v>
      </c>
      <c r="P19" s="7">
        <v>20</v>
      </c>
      <c r="Q19" s="7">
        <v>6</v>
      </c>
    </row>
    <row r="20" spans="1:26">
      <c r="A20" s="6" t="s">
        <v>62</v>
      </c>
      <c r="B20" s="7">
        <v>2020</v>
      </c>
      <c r="C20" s="7">
        <v>45</v>
      </c>
      <c r="D20" s="7" t="s">
        <v>20</v>
      </c>
      <c r="E20" s="7">
        <v>45</v>
      </c>
      <c r="F20" s="7"/>
      <c r="G20" s="7" t="s">
        <v>20</v>
      </c>
      <c r="H20" s="7">
        <v>5</v>
      </c>
      <c r="I20" s="7">
        <v>40</v>
      </c>
      <c r="J20" s="7" t="s">
        <v>59</v>
      </c>
      <c r="K20" s="7">
        <v>800</v>
      </c>
      <c r="L20" s="7" t="s">
        <v>20</v>
      </c>
      <c r="M20" s="7">
        <v>755</v>
      </c>
      <c r="N20" s="7" t="s">
        <v>20</v>
      </c>
      <c r="O20" s="7">
        <v>226</v>
      </c>
      <c r="P20" s="7">
        <v>574</v>
      </c>
      <c r="Q20" s="7"/>
    </row>
    <row r="21" spans="1:26" ht="15.75" customHeight="1">
      <c r="A21" s="7" t="s">
        <v>199</v>
      </c>
      <c r="B21" s="7">
        <v>2020</v>
      </c>
      <c r="C21" s="7">
        <v>21</v>
      </c>
      <c r="D21" s="7" t="s">
        <v>20</v>
      </c>
      <c r="E21" s="7">
        <v>21</v>
      </c>
      <c r="F21" s="7"/>
      <c r="G21" s="7"/>
      <c r="H21" s="7">
        <v>0</v>
      </c>
      <c r="I21" s="7">
        <v>21</v>
      </c>
      <c r="J21" s="7" t="s">
        <v>51</v>
      </c>
      <c r="K21" s="7">
        <v>205</v>
      </c>
      <c r="L21" s="7" t="s">
        <v>20</v>
      </c>
      <c r="M21" s="7">
        <v>184</v>
      </c>
      <c r="N21" s="7" t="s">
        <v>20</v>
      </c>
      <c r="O21" s="7">
        <v>40</v>
      </c>
      <c r="P21" s="7">
        <v>165</v>
      </c>
      <c r="Q21" s="7"/>
    </row>
    <row r="22" spans="1:26" ht="15.75" customHeight="1">
      <c r="A22" s="6" t="s">
        <v>139</v>
      </c>
      <c r="B22" s="7">
        <v>2020</v>
      </c>
      <c r="C22" s="7">
        <v>1</v>
      </c>
      <c r="D22" s="7" t="s">
        <v>20</v>
      </c>
      <c r="E22" s="7">
        <v>1</v>
      </c>
      <c r="F22" s="7"/>
      <c r="G22" s="7">
        <v>0</v>
      </c>
      <c r="H22" s="7">
        <v>0</v>
      </c>
      <c r="I22" s="7">
        <v>1</v>
      </c>
      <c r="J22" s="7" t="s">
        <v>140</v>
      </c>
      <c r="K22" s="7">
        <v>14</v>
      </c>
      <c r="L22" s="7">
        <v>52</v>
      </c>
      <c r="M22" s="7">
        <v>13</v>
      </c>
      <c r="N22" s="7" t="s">
        <v>20</v>
      </c>
      <c r="O22" s="7">
        <v>9</v>
      </c>
      <c r="P22" s="7">
        <v>5</v>
      </c>
      <c r="Q22" s="7" t="s">
        <v>20</v>
      </c>
    </row>
    <row r="23" spans="1:26" ht="15.75" customHeight="1">
      <c r="A23" s="6" t="s">
        <v>141</v>
      </c>
      <c r="B23" s="7">
        <v>2021</v>
      </c>
      <c r="C23" s="7">
        <v>57</v>
      </c>
      <c r="D23" s="7" t="s">
        <v>20</v>
      </c>
      <c r="E23" s="7">
        <v>57</v>
      </c>
      <c r="F23" s="7"/>
      <c r="G23" s="7" t="s">
        <v>20</v>
      </c>
      <c r="H23" s="16">
        <v>0.36799999999999999</v>
      </c>
      <c r="I23" s="7" t="s">
        <v>20</v>
      </c>
      <c r="J23" s="7" t="s">
        <v>142</v>
      </c>
      <c r="K23" s="7">
        <v>1071</v>
      </c>
      <c r="L23" s="7" t="s">
        <v>20</v>
      </c>
      <c r="M23" s="7">
        <v>1014</v>
      </c>
      <c r="N23" s="7" t="s">
        <v>20</v>
      </c>
      <c r="O23" s="7" t="s">
        <v>20</v>
      </c>
      <c r="P23" s="7" t="s">
        <v>20</v>
      </c>
      <c r="Q23" s="7" t="s">
        <v>20</v>
      </c>
    </row>
    <row r="24" spans="1:26" ht="15.75" customHeight="1">
      <c r="A24" s="6" t="s">
        <v>126</v>
      </c>
      <c r="B24" s="7">
        <v>2020</v>
      </c>
      <c r="C24" s="7">
        <v>75</v>
      </c>
      <c r="D24" s="7" t="s">
        <v>20</v>
      </c>
      <c r="E24" s="7">
        <v>75</v>
      </c>
      <c r="F24" s="7"/>
      <c r="G24" s="7" t="s">
        <v>20</v>
      </c>
      <c r="H24" s="7">
        <v>55</v>
      </c>
      <c r="I24" s="7">
        <v>20</v>
      </c>
      <c r="J24" s="7" t="s">
        <v>127</v>
      </c>
      <c r="K24" s="7">
        <v>39149</v>
      </c>
      <c r="L24" s="7" t="s">
        <v>20</v>
      </c>
      <c r="M24" s="7">
        <v>606</v>
      </c>
      <c r="N24" s="7" t="s">
        <v>20</v>
      </c>
      <c r="O24" s="7" t="s">
        <v>128</v>
      </c>
      <c r="P24" s="7" t="s">
        <v>129</v>
      </c>
      <c r="Q24" s="7" t="s">
        <v>20</v>
      </c>
    </row>
    <row r="25" spans="1:26" ht="15.75" customHeight="1">
      <c r="A25" s="6" t="s">
        <v>130</v>
      </c>
      <c r="B25" s="7">
        <v>2020</v>
      </c>
      <c r="C25" s="7">
        <v>8</v>
      </c>
      <c r="D25" s="7" t="s">
        <v>20</v>
      </c>
      <c r="E25" s="7">
        <v>8</v>
      </c>
      <c r="F25" s="7"/>
      <c r="G25" s="7">
        <v>2</v>
      </c>
      <c r="H25" s="7">
        <v>0</v>
      </c>
      <c r="I25" s="7">
        <v>8</v>
      </c>
      <c r="J25" s="7" t="s">
        <v>71</v>
      </c>
      <c r="K25" s="7">
        <v>105</v>
      </c>
      <c r="L25" s="7">
        <v>536</v>
      </c>
      <c r="M25" s="7">
        <v>97</v>
      </c>
      <c r="N25" s="7" t="s">
        <v>20</v>
      </c>
      <c r="O25" s="7">
        <v>12</v>
      </c>
      <c r="P25" s="7">
        <v>93</v>
      </c>
      <c r="Q25" s="7">
        <v>41</v>
      </c>
    </row>
    <row r="26" spans="1:26" ht="15.75" customHeight="1">
      <c r="A26" s="8" t="s">
        <v>150</v>
      </c>
      <c r="B26" s="7">
        <v>2020</v>
      </c>
      <c r="C26" s="7">
        <v>17</v>
      </c>
      <c r="D26" s="7" t="s">
        <v>20</v>
      </c>
      <c r="E26" s="7">
        <v>17</v>
      </c>
      <c r="F26" s="7"/>
      <c r="G26" s="7" t="s">
        <v>20</v>
      </c>
      <c r="H26" s="7">
        <v>0</v>
      </c>
      <c r="I26" s="7">
        <v>17</v>
      </c>
      <c r="J26" s="7" t="s">
        <v>151</v>
      </c>
      <c r="K26" s="7">
        <v>223</v>
      </c>
      <c r="L26" s="7" t="s">
        <v>20</v>
      </c>
      <c r="M26" s="7">
        <v>206</v>
      </c>
      <c r="N26" s="7" t="s">
        <v>20</v>
      </c>
      <c r="O26" s="7">
        <v>37</v>
      </c>
      <c r="P26" s="7"/>
      <c r="Q26" s="7"/>
    </row>
    <row r="27" spans="1:26" ht="15.75" customHeight="1">
      <c r="A27" s="17" t="s">
        <v>200</v>
      </c>
      <c r="B27" s="18">
        <v>2021</v>
      </c>
      <c r="C27" s="18">
        <v>115</v>
      </c>
      <c r="D27" s="18" t="s">
        <v>20</v>
      </c>
      <c r="E27" s="18">
        <v>115</v>
      </c>
      <c r="F27" s="18"/>
      <c r="G27" s="18" t="s">
        <v>20</v>
      </c>
      <c r="H27" s="18">
        <v>24</v>
      </c>
      <c r="I27" s="18">
        <v>91</v>
      </c>
      <c r="J27" s="18" t="s">
        <v>158</v>
      </c>
      <c r="K27" s="18">
        <v>2528</v>
      </c>
      <c r="L27" s="18" t="s">
        <v>20</v>
      </c>
      <c r="M27" s="18">
        <v>2413</v>
      </c>
      <c r="N27" s="18" t="s">
        <v>20</v>
      </c>
      <c r="O27" s="18">
        <v>579</v>
      </c>
      <c r="P27" s="18">
        <v>1949</v>
      </c>
      <c r="Q27" s="18"/>
    </row>
    <row r="28" spans="1:26" ht="15.75" customHeight="1">
      <c r="A28" s="7" t="s">
        <v>159</v>
      </c>
      <c r="B28" s="7">
        <v>2020</v>
      </c>
      <c r="C28" s="7">
        <v>1</v>
      </c>
      <c r="D28" s="7" t="s">
        <v>160</v>
      </c>
      <c r="E28" s="7">
        <v>1</v>
      </c>
      <c r="F28" s="7"/>
      <c r="G28" s="7" t="s">
        <v>20</v>
      </c>
      <c r="H28" s="7">
        <v>0</v>
      </c>
      <c r="I28" s="7">
        <v>1</v>
      </c>
      <c r="J28" s="7" t="s">
        <v>119</v>
      </c>
      <c r="K28" s="7">
        <v>34</v>
      </c>
      <c r="L28" s="7" t="s">
        <v>20</v>
      </c>
      <c r="M28" s="7">
        <v>33</v>
      </c>
      <c r="N28" s="7"/>
      <c r="O28" s="7">
        <v>7</v>
      </c>
      <c r="P28" s="7"/>
      <c r="Q28" s="7"/>
      <c r="R28" s="7"/>
      <c r="S28" s="7"/>
      <c r="T28" s="7"/>
      <c r="U28" s="7"/>
      <c r="V28" s="7"/>
      <c r="W28" s="7"/>
      <c r="X28" s="7"/>
      <c r="Y28" s="7"/>
      <c r="Z28" s="7"/>
    </row>
    <row r="29" spans="1:26" ht="15.75" customHeight="1">
      <c r="A29" s="22" t="s">
        <v>166</v>
      </c>
      <c r="B29" s="7">
        <v>2021</v>
      </c>
      <c r="C29" s="7">
        <v>239</v>
      </c>
      <c r="D29" s="7">
        <v>222</v>
      </c>
      <c r="E29" s="7">
        <v>17</v>
      </c>
      <c r="F29" s="7"/>
      <c r="G29" s="7" t="s">
        <v>20</v>
      </c>
      <c r="H29" s="7" t="s">
        <v>168</v>
      </c>
      <c r="I29" s="7" t="s">
        <v>169</v>
      </c>
      <c r="J29" s="38" t="s">
        <v>170</v>
      </c>
      <c r="K29" s="7">
        <v>289</v>
      </c>
      <c r="L29" s="7">
        <v>4161</v>
      </c>
      <c r="M29" s="7">
        <v>272</v>
      </c>
      <c r="N29" s="7">
        <v>3939</v>
      </c>
      <c r="O29" s="7" t="s">
        <v>171</v>
      </c>
      <c r="P29" s="7" t="s">
        <v>172</v>
      </c>
      <c r="Q29" s="7" t="s">
        <v>20</v>
      </c>
      <c r="R29" s="7"/>
      <c r="S29" s="7"/>
      <c r="T29" s="7"/>
      <c r="U29" s="7"/>
      <c r="V29" s="7"/>
      <c r="W29" s="7"/>
      <c r="X29" s="7"/>
      <c r="Y29" s="7"/>
      <c r="Z29" s="7"/>
    </row>
    <row r="30" spans="1:26" ht="15.75" customHeight="1">
      <c r="A30" s="7" t="s">
        <v>175</v>
      </c>
      <c r="B30" s="7">
        <v>2021</v>
      </c>
      <c r="C30" s="7">
        <v>19897</v>
      </c>
      <c r="D30" s="7">
        <v>19461</v>
      </c>
      <c r="E30" s="7">
        <v>436</v>
      </c>
      <c r="F30" s="7"/>
      <c r="G30" s="7" t="s">
        <v>20</v>
      </c>
      <c r="H30" s="7" t="s">
        <v>176</v>
      </c>
      <c r="I30" s="7" t="s">
        <v>177</v>
      </c>
      <c r="J30" s="7" t="s">
        <v>178</v>
      </c>
      <c r="K30" s="7" t="s">
        <v>179</v>
      </c>
      <c r="L30" s="7" t="s">
        <v>180</v>
      </c>
      <c r="M30" s="7">
        <v>4957</v>
      </c>
      <c r="N30" s="7">
        <v>235813</v>
      </c>
      <c r="O30" s="7" t="s">
        <v>181</v>
      </c>
      <c r="P30" s="7"/>
      <c r="Q30" s="7"/>
      <c r="R30" s="7"/>
      <c r="S30" s="7"/>
      <c r="T30" s="7"/>
      <c r="U30" s="7"/>
      <c r="V30" s="7"/>
      <c r="W30" s="7"/>
      <c r="X30" s="7"/>
      <c r="Y30" s="7"/>
      <c r="Z30" s="7"/>
    </row>
    <row r="31" spans="1:26" ht="15.75" customHeight="1">
      <c r="A31" s="7" t="s">
        <v>185</v>
      </c>
      <c r="B31" s="7">
        <v>2020</v>
      </c>
      <c r="C31" s="7">
        <v>68</v>
      </c>
      <c r="D31" s="7">
        <v>59</v>
      </c>
      <c r="E31" s="7">
        <v>9</v>
      </c>
      <c r="F31" s="7"/>
      <c r="G31" s="7" t="s">
        <v>20</v>
      </c>
      <c r="H31" s="7">
        <v>4</v>
      </c>
      <c r="I31" s="7">
        <v>5</v>
      </c>
      <c r="J31" s="7" t="s">
        <v>186</v>
      </c>
      <c r="K31" s="7">
        <v>418</v>
      </c>
      <c r="L31" s="7">
        <v>2139</v>
      </c>
      <c r="M31" s="7">
        <v>409</v>
      </c>
      <c r="N31" s="7">
        <v>2080</v>
      </c>
      <c r="O31" s="7">
        <v>87</v>
      </c>
      <c r="P31" s="7"/>
      <c r="Q31" s="7"/>
      <c r="R31" s="7"/>
      <c r="S31" s="7"/>
      <c r="T31" s="7"/>
      <c r="U31" s="7"/>
      <c r="V31" s="7"/>
      <c r="W31" s="7"/>
      <c r="X31" s="7"/>
      <c r="Y31" s="7"/>
      <c r="Z31" s="7"/>
    </row>
    <row r="32" spans="1:26" ht="15.75" customHeight="1">
      <c r="A32" s="7" t="s">
        <v>201</v>
      </c>
      <c r="B32" s="7">
        <v>2021</v>
      </c>
      <c r="C32" s="7">
        <v>193</v>
      </c>
      <c r="D32" s="7" t="s">
        <v>20</v>
      </c>
      <c r="E32" s="7" t="s">
        <v>35</v>
      </c>
      <c r="F32" s="7"/>
      <c r="G32" s="7">
        <v>39</v>
      </c>
      <c r="H32" s="7" t="s">
        <v>36</v>
      </c>
      <c r="I32" s="7">
        <v>154</v>
      </c>
      <c r="J32" s="7" t="s">
        <v>202</v>
      </c>
      <c r="K32" s="7">
        <v>193</v>
      </c>
      <c r="L32" s="7" t="s">
        <v>20</v>
      </c>
      <c r="M32" s="7" t="s">
        <v>20</v>
      </c>
      <c r="N32" s="7" t="s">
        <v>20</v>
      </c>
      <c r="O32" s="7">
        <v>34</v>
      </c>
      <c r="P32" s="7"/>
      <c r="Q32" s="7">
        <v>39</v>
      </c>
      <c r="R32" s="7"/>
      <c r="S32" s="7"/>
      <c r="T32" s="7"/>
      <c r="U32" s="7"/>
      <c r="V32" s="7"/>
      <c r="W32" s="7"/>
      <c r="X32" s="7"/>
      <c r="Y32" s="7"/>
      <c r="Z32" s="7"/>
    </row>
    <row r="33" spans="1:26" ht="15.75" customHeight="1">
      <c r="A33" s="39" t="s">
        <v>87</v>
      </c>
      <c r="B33" s="40">
        <v>2021</v>
      </c>
      <c r="C33" s="40">
        <v>226</v>
      </c>
      <c r="D33" s="40">
        <v>216</v>
      </c>
      <c r="E33" s="40">
        <v>10</v>
      </c>
      <c r="F33" s="40"/>
      <c r="G33" s="40" t="s">
        <v>20</v>
      </c>
      <c r="H33" s="40" t="s">
        <v>20</v>
      </c>
      <c r="I33" s="40" t="s">
        <v>20</v>
      </c>
      <c r="J33" s="40" t="s">
        <v>71</v>
      </c>
      <c r="K33" s="40">
        <v>190</v>
      </c>
      <c r="L33" s="41">
        <v>1962</v>
      </c>
      <c r="M33" s="40">
        <v>180</v>
      </c>
      <c r="N33" s="40">
        <v>1746</v>
      </c>
      <c r="O33" s="40" t="s">
        <v>20</v>
      </c>
      <c r="P33" s="40" t="s">
        <v>20</v>
      </c>
      <c r="Q33" s="40" t="s">
        <v>20</v>
      </c>
      <c r="R33" s="39"/>
      <c r="S33" s="39"/>
      <c r="T33" s="39"/>
      <c r="U33" s="39"/>
      <c r="V33" s="39"/>
      <c r="W33" s="39"/>
      <c r="X33" s="39"/>
      <c r="Y33" s="39"/>
      <c r="Z33" s="39"/>
    </row>
    <row r="34" spans="1:26" ht="15.75" customHeight="1">
      <c r="A34" s="39" t="s">
        <v>203</v>
      </c>
      <c r="B34" s="40">
        <v>2021</v>
      </c>
      <c r="C34" s="40">
        <v>86</v>
      </c>
      <c r="D34" s="40">
        <v>81</v>
      </c>
      <c r="E34" s="40">
        <v>5</v>
      </c>
      <c r="F34" s="40"/>
      <c r="G34" s="40" t="s">
        <v>20</v>
      </c>
      <c r="H34" s="40" t="s">
        <v>20</v>
      </c>
      <c r="I34" s="40" t="s">
        <v>20</v>
      </c>
      <c r="J34" s="40" t="s">
        <v>91</v>
      </c>
      <c r="K34" s="40">
        <v>70</v>
      </c>
      <c r="L34" s="40">
        <v>808</v>
      </c>
      <c r="M34" s="40">
        <v>65</v>
      </c>
      <c r="N34" s="40">
        <v>727</v>
      </c>
      <c r="O34" s="40" t="s">
        <v>92</v>
      </c>
      <c r="P34" s="40">
        <v>854</v>
      </c>
      <c r="Q34" s="40" t="s">
        <v>20</v>
      </c>
      <c r="R34" s="39"/>
      <c r="S34" s="39"/>
      <c r="T34" s="39"/>
      <c r="U34" s="39"/>
      <c r="V34" s="39"/>
      <c r="W34" s="39"/>
      <c r="X34" s="39"/>
      <c r="Y34" s="39"/>
      <c r="Z34" s="39"/>
    </row>
    <row r="35" spans="1:26" ht="16.5" customHeight="1">
      <c r="A35" s="42" t="s">
        <v>38</v>
      </c>
      <c r="B35" s="41">
        <v>2020</v>
      </c>
      <c r="C35" s="41">
        <v>1082</v>
      </c>
      <c r="D35" s="41">
        <v>1057</v>
      </c>
      <c r="E35" s="41">
        <v>25</v>
      </c>
      <c r="F35" s="41" t="s">
        <v>20</v>
      </c>
      <c r="G35" s="41"/>
      <c r="H35" s="41">
        <v>20</v>
      </c>
      <c r="I35" s="41">
        <v>5</v>
      </c>
      <c r="J35" s="41" t="s">
        <v>39</v>
      </c>
      <c r="K35" s="41">
        <v>288</v>
      </c>
      <c r="L35" s="41">
        <v>8683</v>
      </c>
      <c r="M35" s="41" t="s">
        <v>20</v>
      </c>
      <c r="N35" s="41"/>
      <c r="O35" s="41">
        <v>134</v>
      </c>
      <c r="P35" s="41">
        <v>9036</v>
      </c>
      <c r="Q35" s="41" t="s">
        <v>20</v>
      </c>
      <c r="R35" s="43"/>
      <c r="S35" s="43"/>
      <c r="T35" s="43"/>
      <c r="U35" s="43"/>
      <c r="V35" s="43"/>
      <c r="W35" s="43"/>
      <c r="X35" s="43"/>
      <c r="Y35" s="43"/>
      <c r="Z35" s="43"/>
    </row>
    <row r="36" spans="1:26" ht="15.75" customHeight="1">
      <c r="A36" s="39" t="s">
        <v>19</v>
      </c>
      <c r="B36" s="40">
        <v>2021</v>
      </c>
      <c r="C36" s="40">
        <v>27</v>
      </c>
      <c r="D36" s="40">
        <v>26</v>
      </c>
      <c r="E36" s="40">
        <v>1</v>
      </c>
      <c r="F36" s="40"/>
      <c r="G36" s="40"/>
      <c r="H36" s="40" t="s">
        <v>20</v>
      </c>
      <c r="I36" s="40" t="s">
        <v>20</v>
      </c>
      <c r="J36" s="40" t="s">
        <v>21</v>
      </c>
      <c r="K36" s="40">
        <v>5</v>
      </c>
      <c r="L36" s="40">
        <v>331</v>
      </c>
      <c r="M36" s="40">
        <v>4</v>
      </c>
      <c r="N36" s="40"/>
      <c r="O36" s="40" t="s">
        <v>20</v>
      </c>
      <c r="P36" s="40" t="s">
        <v>20</v>
      </c>
      <c r="Q36" s="40" t="s">
        <v>20</v>
      </c>
      <c r="R36" s="39"/>
      <c r="S36" s="39"/>
      <c r="T36" s="39"/>
      <c r="U36" s="39"/>
      <c r="V36" s="39"/>
      <c r="W36" s="39"/>
      <c r="X36" s="39"/>
      <c r="Y36" s="39"/>
      <c r="Z36" s="39"/>
    </row>
    <row r="37" spans="1:26" ht="15.75" customHeight="1">
      <c r="A37" s="39" t="s">
        <v>48</v>
      </c>
      <c r="B37" s="40">
        <v>2021</v>
      </c>
      <c r="C37" s="40">
        <v>41740</v>
      </c>
      <c r="D37" s="40">
        <v>41690</v>
      </c>
      <c r="E37" s="40">
        <v>50</v>
      </c>
      <c r="F37" s="40"/>
      <c r="G37" s="40"/>
      <c r="H37" s="40" t="s">
        <v>20</v>
      </c>
      <c r="I37" s="40" t="s">
        <v>20</v>
      </c>
      <c r="J37" s="40" t="s">
        <v>49</v>
      </c>
      <c r="K37" s="40">
        <v>1890</v>
      </c>
      <c r="L37" s="40">
        <v>73447620</v>
      </c>
      <c r="M37" s="40">
        <v>1840</v>
      </c>
      <c r="N37" s="40"/>
      <c r="O37" s="40">
        <v>500</v>
      </c>
      <c r="P37" s="40">
        <v>16070</v>
      </c>
      <c r="Q37" s="40" t="s">
        <v>20</v>
      </c>
      <c r="R37" s="39"/>
      <c r="S37" s="39"/>
      <c r="T37" s="39"/>
      <c r="U37" s="39"/>
      <c r="V37" s="39"/>
      <c r="W37" s="39"/>
      <c r="X37" s="39"/>
      <c r="Y37" s="39"/>
      <c r="Z37" s="39"/>
    </row>
    <row r="38" spans="1:26" ht="15.75" customHeight="1">
      <c r="A38" s="39" t="s">
        <v>118</v>
      </c>
      <c r="B38" s="40">
        <v>2021</v>
      </c>
      <c r="C38" s="40" t="s">
        <v>20</v>
      </c>
      <c r="D38" s="40">
        <v>30</v>
      </c>
      <c r="E38" s="40" t="s">
        <v>20</v>
      </c>
      <c r="F38" s="40"/>
      <c r="G38" s="40" t="s">
        <v>20</v>
      </c>
      <c r="H38" s="40" t="s">
        <v>20</v>
      </c>
      <c r="I38" s="40" t="s">
        <v>20</v>
      </c>
      <c r="J38" s="40" t="s">
        <v>119</v>
      </c>
      <c r="K38" s="40">
        <v>3</v>
      </c>
      <c r="L38" s="40">
        <v>401</v>
      </c>
      <c r="M38" s="40">
        <v>3</v>
      </c>
      <c r="N38" s="40">
        <v>401</v>
      </c>
      <c r="O38" s="40">
        <v>11</v>
      </c>
      <c r="P38" s="40">
        <v>390</v>
      </c>
      <c r="Q38" s="40" t="s">
        <v>20</v>
      </c>
      <c r="R38" s="39"/>
      <c r="S38" s="39"/>
      <c r="T38" s="39"/>
      <c r="U38" s="39"/>
      <c r="V38" s="39"/>
      <c r="W38" s="39"/>
      <c r="X38" s="39"/>
      <c r="Y38" s="39"/>
      <c r="Z38" s="39"/>
    </row>
    <row r="39" spans="1:26" ht="15.75" customHeight="1">
      <c r="A39" s="39" t="s">
        <v>204</v>
      </c>
      <c r="B39" s="40">
        <v>2021</v>
      </c>
      <c r="C39" s="40">
        <v>39</v>
      </c>
      <c r="D39" s="40">
        <v>36</v>
      </c>
      <c r="E39" s="40">
        <v>3</v>
      </c>
      <c r="F39" s="40"/>
      <c r="G39" s="40" t="s">
        <v>20</v>
      </c>
      <c r="H39" s="40">
        <v>0</v>
      </c>
      <c r="I39" s="40">
        <v>3</v>
      </c>
      <c r="J39" s="40" t="s">
        <v>144</v>
      </c>
      <c r="K39" s="40">
        <v>3</v>
      </c>
      <c r="L39" s="40">
        <v>44</v>
      </c>
      <c r="M39" s="40">
        <v>0</v>
      </c>
      <c r="N39" s="40">
        <v>8</v>
      </c>
      <c r="O39" s="40" t="s">
        <v>20</v>
      </c>
      <c r="P39" s="40" t="s">
        <v>20</v>
      </c>
      <c r="Q39" s="40" t="s">
        <v>20</v>
      </c>
      <c r="R39" s="39"/>
      <c r="S39" s="39"/>
      <c r="T39" s="39"/>
      <c r="U39" s="39"/>
      <c r="V39" s="39"/>
      <c r="W39" s="39"/>
      <c r="X39" s="39"/>
      <c r="Y39" s="39"/>
      <c r="Z39" s="39"/>
    </row>
    <row r="40" spans="1:26" ht="15.75" customHeight="1">
      <c r="A40" s="39" t="s">
        <v>133</v>
      </c>
      <c r="B40" s="40">
        <v>2021</v>
      </c>
      <c r="C40" s="40">
        <v>29</v>
      </c>
      <c r="D40" s="40">
        <v>29</v>
      </c>
      <c r="E40" s="40">
        <v>0</v>
      </c>
      <c r="F40" s="40"/>
      <c r="G40" s="40" t="s">
        <v>20</v>
      </c>
      <c r="H40" s="40" t="s">
        <v>20</v>
      </c>
      <c r="I40" s="40" t="s">
        <v>20</v>
      </c>
      <c r="J40" s="40" t="s">
        <v>83</v>
      </c>
      <c r="K40" s="40">
        <v>10</v>
      </c>
      <c r="L40" s="40">
        <v>250</v>
      </c>
      <c r="M40" s="40">
        <v>10</v>
      </c>
      <c r="N40" s="40">
        <v>221</v>
      </c>
      <c r="O40" s="40" t="s">
        <v>20</v>
      </c>
      <c r="P40" s="40" t="s">
        <v>20</v>
      </c>
      <c r="Q40" s="40" t="s">
        <v>20</v>
      </c>
      <c r="R40" s="39"/>
      <c r="S40" s="39"/>
      <c r="T40" s="39"/>
      <c r="U40" s="39"/>
      <c r="V40" s="39"/>
      <c r="W40" s="39"/>
      <c r="X40" s="39"/>
      <c r="Y40" s="39"/>
      <c r="Z40" s="39"/>
    </row>
    <row r="41" spans="1:26" ht="15.75" customHeight="1">
      <c r="A41" s="39" t="s">
        <v>205</v>
      </c>
      <c r="B41" s="40">
        <v>2021</v>
      </c>
      <c r="C41" s="40">
        <v>688</v>
      </c>
      <c r="D41" s="40">
        <v>642</v>
      </c>
      <c r="E41" s="40">
        <v>46</v>
      </c>
      <c r="F41" s="40"/>
      <c r="G41" s="40">
        <v>12</v>
      </c>
      <c r="H41" s="40">
        <v>0</v>
      </c>
      <c r="I41" s="40">
        <v>34</v>
      </c>
      <c r="J41" s="40" t="s">
        <v>121</v>
      </c>
      <c r="K41" s="40">
        <v>46</v>
      </c>
      <c r="L41" s="40">
        <v>642</v>
      </c>
      <c r="M41" s="40" t="s">
        <v>20</v>
      </c>
      <c r="N41" s="40" t="s">
        <v>20</v>
      </c>
      <c r="O41" s="40">
        <v>3</v>
      </c>
      <c r="P41" s="40">
        <v>685</v>
      </c>
      <c r="Q41" s="40" t="s">
        <v>20</v>
      </c>
      <c r="R41" s="39"/>
      <c r="S41" s="39"/>
      <c r="T41" s="39"/>
      <c r="U41" s="39"/>
      <c r="V41" s="39"/>
      <c r="W41" s="39"/>
      <c r="X41" s="39"/>
      <c r="Y41" s="39"/>
      <c r="Z41" s="39"/>
    </row>
    <row r="42" spans="1:26" ht="15.75" customHeight="1">
      <c r="A42" s="39" t="s">
        <v>120</v>
      </c>
      <c r="B42" s="40">
        <v>2021</v>
      </c>
      <c r="C42" s="40">
        <v>62</v>
      </c>
      <c r="D42" s="40">
        <v>61</v>
      </c>
      <c r="E42" s="40">
        <v>1</v>
      </c>
      <c r="F42" s="40"/>
      <c r="G42" s="40" t="s">
        <v>20</v>
      </c>
      <c r="H42" s="40">
        <v>0</v>
      </c>
      <c r="I42" s="40">
        <v>1</v>
      </c>
      <c r="J42" s="40" t="s">
        <v>121</v>
      </c>
      <c r="K42" s="40">
        <v>3</v>
      </c>
      <c r="L42" s="40">
        <v>762</v>
      </c>
      <c r="M42" s="40" t="s">
        <v>20</v>
      </c>
      <c r="N42" s="40" t="s">
        <v>20</v>
      </c>
      <c r="O42" s="40" t="s">
        <v>20</v>
      </c>
      <c r="P42" s="40" t="s">
        <v>20</v>
      </c>
      <c r="Q42" s="40" t="s">
        <v>20</v>
      </c>
      <c r="R42" s="39"/>
      <c r="S42" s="39"/>
      <c r="T42" s="39"/>
      <c r="U42" s="39"/>
      <c r="V42" s="39"/>
      <c r="W42" s="39"/>
      <c r="X42" s="39"/>
      <c r="Y42" s="39"/>
      <c r="Z42" s="39"/>
    </row>
    <row r="43" spans="1:26" ht="15.75" customHeight="1">
      <c r="A43" s="40" t="s">
        <v>154</v>
      </c>
      <c r="B43" s="40">
        <v>2021</v>
      </c>
      <c r="C43" s="40">
        <v>23860</v>
      </c>
      <c r="D43" s="40">
        <v>23827</v>
      </c>
      <c r="E43" s="40">
        <v>33</v>
      </c>
      <c r="F43" s="40"/>
      <c r="G43" s="40" t="s">
        <v>20</v>
      </c>
      <c r="H43" s="40" t="s">
        <v>20</v>
      </c>
      <c r="I43" s="40" t="s">
        <v>20</v>
      </c>
      <c r="J43" s="40" t="s">
        <v>155</v>
      </c>
      <c r="K43" s="40">
        <v>547</v>
      </c>
      <c r="L43" s="40">
        <v>305299</v>
      </c>
      <c r="M43" s="40">
        <v>514</v>
      </c>
      <c r="N43" s="40">
        <v>284172</v>
      </c>
      <c r="O43" s="40" t="s">
        <v>156</v>
      </c>
      <c r="P43" s="40"/>
      <c r="Q43" s="40"/>
      <c r="R43" s="39"/>
      <c r="S43" s="39"/>
      <c r="T43" s="39"/>
      <c r="U43" s="39"/>
      <c r="V43" s="39"/>
      <c r="W43" s="39"/>
      <c r="X43" s="39"/>
      <c r="Y43" s="39"/>
      <c r="Z43" s="39"/>
    </row>
    <row r="44" spans="1:26" ht="15.75" customHeight="1">
      <c r="A44" s="40" t="s">
        <v>161</v>
      </c>
      <c r="B44" s="40">
        <v>2020</v>
      </c>
      <c r="C44" s="40">
        <v>33</v>
      </c>
      <c r="D44" s="40">
        <v>31</v>
      </c>
      <c r="E44" s="40">
        <v>2</v>
      </c>
      <c r="F44" s="40"/>
      <c r="G44" s="40" t="s">
        <v>20</v>
      </c>
      <c r="H44" s="40" t="s">
        <v>20</v>
      </c>
      <c r="I44" s="40" t="s">
        <v>20</v>
      </c>
      <c r="J44" s="40" t="s">
        <v>162</v>
      </c>
      <c r="K44" s="40">
        <v>3</v>
      </c>
      <c r="L44" s="40" t="s">
        <v>163</v>
      </c>
      <c r="M44" s="40">
        <v>1</v>
      </c>
      <c r="N44" s="40">
        <v>155</v>
      </c>
      <c r="O44" s="40" t="s">
        <v>20</v>
      </c>
      <c r="P44" s="40"/>
      <c r="Q44" s="40"/>
      <c r="R44" s="40"/>
      <c r="S44" s="40"/>
      <c r="T44" s="40"/>
      <c r="U44" s="40"/>
      <c r="V44" s="40"/>
      <c r="W44" s="40"/>
      <c r="X44" s="40"/>
      <c r="Y44" s="40"/>
      <c r="Z44" s="40"/>
    </row>
    <row r="45" spans="1:26" ht="15.75" customHeight="1">
      <c r="A45" s="40" t="s">
        <v>164</v>
      </c>
      <c r="B45" s="40">
        <v>2021</v>
      </c>
      <c r="C45" s="40">
        <v>2996</v>
      </c>
      <c r="D45" s="40">
        <v>2877</v>
      </c>
      <c r="E45" s="40">
        <v>119</v>
      </c>
      <c r="F45" s="40"/>
      <c r="G45" s="40" t="s">
        <v>20</v>
      </c>
      <c r="H45" s="40" t="s">
        <v>20</v>
      </c>
      <c r="I45" s="40" t="s">
        <v>20</v>
      </c>
      <c r="J45" s="40" t="s">
        <v>165</v>
      </c>
      <c r="K45" s="40">
        <v>1781</v>
      </c>
      <c r="L45" s="40">
        <v>49918</v>
      </c>
      <c r="M45" s="40">
        <v>1662</v>
      </c>
      <c r="N45" s="40">
        <v>45260</v>
      </c>
      <c r="O45" s="40" t="s">
        <v>20</v>
      </c>
      <c r="P45" s="40"/>
      <c r="Q45" s="40"/>
      <c r="R45" s="40"/>
      <c r="S45" s="40"/>
      <c r="T45" s="40"/>
      <c r="U45" s="40"/>
      <c r="V45" s="40"/>
      <c r="W45" s="40"/>
      <c r="X45" s="40"/>
      <c r="Y45" s="40"/>
      <c r="Z45" s="40"/>
    </row>
    <row r="46" spans="1:26" ht="15.75" customHeight="1">
      <c r="A46" s="40" t="s">
        <v>110</v>
      </c>
      <c r="B46" s="40">
        <v>2020</v>
      </c>
      <c r="C46" s="40">
        <v>355</v>
      </c>
      <c r="D46" s="40">
        <v>336</v>
      </c>
      <c r="E46" s="40">
        <v>19</v>
      </c>
      <c r="F46" s="40"/>
      <c r="G46" s="40">
        <v>2</v>
      </c>
      <c r="H46" s="40" t="s">
        <v>111</v>
      </c>
      <c r="I46" s="40">
        <v>16</v>
      </c>
      <c r="J46" s="40" t="s">
        <v>98</v>
      </c>
      <c r="K46" s="40">
        <v>19</v>
      </c>
      <c r="L46" s="40">
        <v>336</v>
      </c>
      <c r="M46" s="40" t="s">
        <v>20</v>
      </c>
      <c r="N46" s="40" t="s">
        <v>20</v>
      </c>
      <c r="O46" s="40">
        <v>3</v>
      </c>
      <c r="P46" s="40">
        <v>333</v>
      </c>
      <c r="Q46" s="40">
        <v>2</v>
      </c>
      <c r="R46" s="40"/>
      <c r="S46" s="40"/>
      <c r="T46" s="40"/>
      <c r="U46" s="40"/>
      <c r="V46" s="40"/>
      <c r="W46" s="40"/>
      <c r="X46" s="40"/>
      <c r="Y46" s="40"/>
      <c r="Z46" s="40"/>
    </row>
    <row r="47" spans="1:26" ht="15.75" customHeight="1">
      <c r="A47" s="24" t="s">
        <v>187</v>
      </c>
      <c r="B47" s="7">
        <v>2020</v>
      </c>
      <c r="C47" s="7"/>
      <c r="D47" s="7"/>
      <c r="E47" s="7"/>
      <c r="F47" s="7"/>
      <c r="G47" s="7"/>
      <c r="H47" s="7"/>
      <c r="I47" s="7"/>
      <c r="J47" s="7"/>
      <c r="K47" s="7"/>
      <c r="L47" s="7"/>
      <c r="M47" s="7"/>
      <c r="N47" s="7"/>
      <c r="O47" s="7"/>
      <c r="P47" s="7"/>
      <c r="Q47" s="7"/>
      <c r="R47" s="7"/>
      <c r="S47" s="7"/>
      <c r="T47" s="7"/>
      <c r="U47" s="7"/>
      <c r="V47" s="7"/>
      <c r="W47" s="7"/>
      <c r="X47" s="7"/>
      <c r="Y47" s="7"/>
      <c r="Z47" s="7"/>
    </row>
    <row r="48" spans="1:26" ht="15.75" customHeight="1">
      <c r="A48" s="25" t="s">
        <v>188</v>
      </c>
      <c r="B48" s="7">
        <v>2021</v>
      </c>
      <c r="C48" s="7"/>
      <c r="D48" s="7"/>
      <c r="E48" s="7"/>
      <c r="F48" s="7"/>
      <c r="G48" s="7"/>
      <c r="H48" s="7"/>
      <c r="I48" s="7"/>
      <c r="J48" s="7"/>
      <c r="K48" s="7"/>
      <c r="L48" s="7"/>
      <c r="M48" s="7"/>
      <c r="N48" s="7"/>
      <c r="O48" s="7"/>
      <c r="P48" s="7"/>
      <c r="Q48" s="7"/>
      <c r="R48" s="7"/>
      <c r="S48" s="7"/>
      <c r="T48" s="7"/>
      <c r="U48" s="7"/>
      <c r="V48" s="7"/>
      <c r="W48" s="7"/>
      <c r="X48" s="7"/>
      <c r="Y48" s="7"/>
      <c r="Z48" s="7"/>
    </row>
    <row r="49" spans="1:26" ht="15.75" customHeight="1">
      <c r="A49" s="26" t="s">
        <v>189</v>
      </c>
      <c r="B49" s="5">
        <v>2020</v>
      </c>
      <c r="C49" s="5"/>
      <c r="D49" s="5"/>
      <c r="E49" s="5"/>
      <c r="F49" s="5"/>
      <c r="G49" s="5"/>
      <c r="H49" s="5"/>
      <c r="I49" s="5"/>
      <c r="J49" s="5"/>
      <c r="K49" s="5"/>
      <c r="L49" s="5"/>
      <c r="M49" s="5"/>
      <c r="N49" s="5"/>
      <c r="O49" s="5"/>
      <c r="P49" s="5"/>
      <c r="Q49" s="5"/>
      <c r="R49" s="11"/>
      <c r="S49" s="11"/>
      <c r="T49" s="11"/>
      <c r="U49" s="11"/>
      <c r="V49" s="11"/>
      <c r="W49" s="11"/>
      <c r="X49" s="11"/>
      <c r="Y49" s="11"/>
      <c r="Z49" s="11"/>
    </row>
    <row r="50" spans="1:26" ht="15.75" customHeight="1">
      <c r="A50" s="26" t="s">
        <v>190</v>
      </c>
      <c r="B50" s="18">
        <v>2020</v>
      </c>
      <c r="C50" s="18"/>
      <c r="D50" s="18"/>
      <c r="E50" s="18"/>
      <c r="F50" s="18"/>
      <c r="G50" s="18"/>
      <c r="H50" s="18"/>
      <c r="I50" s="18"/>
      <c r="J50" s="18"/>
      <c r="K50" s="18"/>
      <c r="L50" s="18"/>
      <c r="M50" s="18"/>
      <c r="N50" s="18"/>
      <c r="O50" s="18"/>
      <c r="P50" s="18"/>
      <c r="Q50" s="18"/>
      <c r="R50" s="11"/>
      <c r="S50" s="11"/>
      <c r="T50" s="11"/>
      <c r="U50" s="11"/>
      <c r="V50" s="11"/>
      <c r="W50" s="11"/>
      <c r="X50" s="11"/>
      <c r="Y50" s="11"/>
      <c r="Z50" s="11"/>
    </row>
    <row r="51" spans="1:26" ht="15.75" customHeight="1">
      <c r="A51" s="7"/>
      <c r="B51" s="7"/>
      <c r="C51" s="7"/>
      <c r="D51" s="7"/>
      <c r="E51" s="7"/>
      <c r="F51" s="7"/>
      <c r="G51" s="7"/>
      <c r="H51" s="7"/>
      <c r="I51" s="7"/>
      <c r="J51" s="7"/>
      <c r="K51" s="7"/>
      <c r="L51" s="7"/>
      <c r="M51" s="7"/>
      <c r="N51" s="7"/>
      <c r="O51" s="7"/>
      <c r="P51" s="7"/>
      <c r="Q51" s="7"/>
      <c r="R51" s="7"/>
      <c r="S51" s="7"/>
      <c r="T51" s="7"/>
      <c r="U51" s="7"/>
      <c r="V51" s="7"/>
      <c r="W51" s="7"/>
      <c r="X51" s="7"/>
      <c r="Y51" s="7"/>
      <c r="Z51" s="7"/>
    </row>
    <row r="52" spans="1:26" ht="15.75" customHeight="1">
      <c r="A52" s="7"/>
      <c r="B52" s="7"/>
      <c r="C52" s="7"/>
      <c r="D52" s="7"/>
      <c r="E52" s="7"/>
      <c r="F52" s="7"/>
      <c r="G52" s="7"/>
      <c r="H52" s="7"/>
      <c r="I52" s="7"/>
      <c r="J52" s="7"/>
      <c r="K52" s="7"/>
      <c r="L52" s="7"/>
      <c r="M52" s="7"/>
      <c r="N52" s="7"/>
      <c r="O52" s="7"/>
      <c r="P52" s="7"/>
      <c r="Q52" s="7"/>
      <c r="R52" s="7"/>
      <c r="S52" s="7"/>
      <c r="T52" s="7"/>
      <c r="U52" s="7"/>
      <c r="V52" s="7"/>
      <c r="W52" s="7"/>
      <c r="X52" s="7"/>
      <c r="Y52" s="7"/>
      <c r="Z52" s="7"/>
    </row>
    <row r="53" spans="1:26" ht="15.75" customHeight="1">
      <c r="A53" s="7"/>
      <c r="B53" s="7"/>
      <c r="C53" s="7"/>
      <c r="D53" s="7"/>
      <c r="E53" s="7"/>
      <c r="F53" s="7"/>
      <c r="G53" s="7"/>
      <c r="H53" s="7"/>
      <c r="I53" s="7"/>
      <c r="J53" s="7"/>
      <c r="K53" s="7"/>
      <c r="L53" s="7"/>
      <c r="M53" s="7"/>
      <c r="N53" s="7"/>
      <c r="O53" s="7"/>
      <c r="P53" s="7"/>
      <c r="Q53" s="7"/>
      <c r="R53" s="7"/>
      <c r="S53" s="7"/>
      <c r="T53" s="7"/>
      <c r="U53" s="7"/>
      <c r="V53" s="7"/>
      <c r="W53" s="7"/>
      <c r="X53" s="7"/>
      <c r="Y53" s="7"/>
      <c r="Z53" s="7"/>
    </row>
    <row r="54" spans="1:26" ht="15.75" customHeight="1">
      <c r="A54" s="7"/>
      <c r="B54" s="7"/>
      <c r="C54" s="7"/>
      <c r="D54" s="7"/>
      <c r="E54" s="7"/>
      <c r="F54" s="7"/>
      <c r="G54" s="7"/>
      <c r="H54" s="7"/>
      <c r="I54" s="7"/>
      <c r="J54" s="7"/>
      <c r="K54" s="7"/>
      <c r="L54" s="7"/>
      <c r="M54" s="7"/>
      <c r="N54" s="7"/>
      <c r="O54" s="7"/>
      <c r="P54" s="7"/>
      <c r="Q54" s="7"/>
      <c r="R54" s="7"/>
      <c r="S54" s="7"/>
      <c r="T54" s="7"/>
      <c r="U54" s="7"/>
      <c r="V54" s="7"/>
      <c r="W54" s="7"/>
      <c r="X54" s="7"/>
      <c r="Y54" s="7"/>
      <c r="Z54" s="7"/>
    </row>
    <row r="55" spans="1:26" ht="15.75" customHeight="1">
      <c r="A55" s="7"/>
      <c r="B55" s="7"/>
      <c r="C55" s="7"/>
      <c r="D55" s="7"/>
      <c r="E55" s="7"/>
      <c r="F55" s="7"/>
      <c r="G55" s="7"/>
      <c r="H55" s="7"/>
      <c r="I55" s="7"/>
      <c r="J55" s="7"/>
      <c r="K55" s="7"/>
      <c r="L55" s="7"/>
      <c r="M55" s="7"/>
      <c r="N55" s="7"/>
      <c r="O55" s="7"/>
      <c r="P55" s="7"/>
      <c r="Q55" s="7"/>
      <c r="R55" s="7"/>
      <c r="S55" s="7"/>
      <c r="T55" s="7"/>
      <c r="U55" s="7"/>
      <c r="V55" s="7"/>
      <c r="W55" s="7"/>
      <c r="X55" s="7"/>
      <c r="Y55" s="7"/>
      <c r="Z55" s="7"/>
    </row>
    <row r="56" spans="1:26" ht="15.75" customHeight="1">
      <c r="A56" s="7"/>
      <c r="B56" s="7"/>
      <c r="C56" s="7"/>
      <c r="D56" s="7"/>
      <c r="E56" s="7"/>
      <c r="F56" s="7"/>
      <c r="G56" s="7"/>
      <c r="H56" s="7"/>
      <c r="I56" s="7"/>
      <c r="J56" s="7"/>
      <c r="K56" s="7"/>
      <c r="L56" s="7"/>
      <c r="M56" s="7"/>
      <c r="N56" s="7"/>
      <c r="O56" s="7"/>
      <c r="P56" s="7"/>
      <c r="Q56" s="7"/>
      <c r="R56" s="7"/>
      <c r="S56" s="7"/>
      <c r="T56" s="7"/>
      <c r="U56" s="7"/>
      <c r="V56" s="7"/>
      <c r="W56" s="7"/>
      <c r="X56" s="7"/>
      <c r="Y56" s="7"/>
      <c r="Z56" s="7"/>
    </row>
    <row r="57" spans="1:26" ht="15.75" customHeight="1">
      <c r="A57" s="7"/>
      <c r="B57" s="7"/>
      <c r="C57" s="7"/>
      <c r="D57" s="7"/>
      <c r="E57" s="7"/>
      <c r="F57" s="7"/>
      <c r="G57" s="7"/>
      <c r="H57" s="7"/>
      <c r="I57" s="7"/>
      <c r="J57" s="7"/>
      <c r="K57" s="7"/>
      <c r="L57" s="7"/>
      <c r="M57" s="7"/>
      <c r="N57" s="7"/>
      <c r="O57" s="7"/>
      <c r="P57" s="7"/>
      <c r="Q57" s="7"/>
      <c r="R57" s="7"/>
      <c r="S57" s="7"/>
      <c r="T57" s="7"/>
      <c r="U57" s="7"/>
      <c r="V57" s="7"/>
      <c r="W57" s="7"/>
      <c r="X57" s="7"/>
      <c r="Y57" s="7"/>
      <c r="Z57" s="7"/>
    </row>
    <row r="58" spans="1:26" ht="15.75" customHeight="1">
      <c r="A58" s="7"/>
      <c r="B58" s="7"/>
      <c r="C58" s="7"/>
      <c r="D58" s="7"/>
      <c r="E58" s="7"/>
      <c r="F58" s="7"/>
      <c r="G58" s="7"/>
      <c r="H58" s="7"/>
      <c r="I58" s="7"/>
      <c r="J58" s="7"/>
      <c r="K58" s="7"/>
      <c r="L58" s="7"/>
      <c r="M58" s="7"/>
      <c r="N58" s="7"/>
      <c r="O58" s="7"/>
      <c r="P58" s="7"/>
      <c r="Q58" s="7"/>
      <c r="R58" s="7"/>
      <c r="S58" s="7"/>
      <c r="T58" s="7"/>
      <c r="U58" s="7"/>
      <c r="V58" s="7"/>
      <c r="W58" s="7"/>
      <c r="X58" s="7"/>
      <c r="Y58" s="7"/>
      <c r="Z58" s="7"/>
    </row>
    <row r="59" spans="1:26" ht="15.75" customHeight="1">
      <c r="A59" s="7"/>
      <c r="B59" s="7"/>
      <c r="C59" s="7"/>
      <c r="D59" s="7"/>
      <c r="E59" s="7"/>
      <c r="F59" s="7"/>
      <c r="G59" s="7"/>
      <c r="H59" s="7"/>
      <c r="I59" s="7"/>
      <c r="J59" s="7"/>
      <c r="K59" s="7"/>
      <c r="L59" s="7"/>
      <c r="M59" s="7"/>
      <c r="N59" s="7"/>
      <c r="O59" s="7"/>
      <c r="P59" s="7"/>
      <c r="Q59" s="7"/>
      <c r="R59" s="7"/>
      <c r="S59" s="7"/>
      <c r="T59" s="7"/>
      <c r="U59" s="7"/>
      <c r="V59" s="7"/>
      <c r="W59" s="7"/>
      <c r="X59" s="7"/>
      <c r="Y59" s="7"/>
      <c r="Z59" s="7"/>
    </row>
    <row r="60" spans="1:26" ht="15.75" customHeight="1">
      <c r="A60" s="7"/>
      <c r="B60" s="7"/>
      <c r="C60" s="7"/>
      <c r="D60" s="7"/>
      <c r="E60" s="7"/>
      <c r="F60" s="7"/>
      <c r="G60" s="7"/>
      <c r="H60" s="7"/>
      <c r="I60" s="7"/>
      <c r="J60" s="7"/>
      <c r="K60" s="7"/>
      <c r="L60" s="7"/>
      <c r="M60" s="7"/>
      <c r="N60" s="7"/>
      <c r="O60" s="7"/>
      <c r="P60" s="7"/>
      <c r="Q60" s="7"/>
      <c r="R60" s="7"/>
      <c r="S60" s="7"/>
      <c r="T60" s="7"/>
      <c r="U60" s="7"/>
      <c r="V60" s="7"/>
      <c r="W60" s="7"/>
      <c r="X60" s="7"/>
      <c r="Y60" s="7"/>
      <c r="Z60" s="7"/>
    </row>
    <row r="61" spans="1:26" ht="15.75" customHeight="1">
      <c r="A61" s="19"/>
      <c r="B61" s="23"/>
      <c r="C61" s="23"/>
      <c r="D61" s="23"/>
      <c r="E61" s="23"/>
      <c r="F61" s="23"/>
      <c r="G61" s="23"/>
      <c r="H61" s="23"/>
      <c r="I61" s="23"/>
      <c r="J61" s="23"/>
      <c r="K61" s="23"/>
      <c r="L61" s="23"/>
      <c r="M61" s="23"/>
      <c r="N61" s="23"/>
      <c r="O61" s="23"/>
      <c r="P61" s="23"/>
      <c r="Q61" s="23"/>
      <c r="R61" s="23"/>
      <c r="S61" s="23"/>
      <c r="T61" s="23"/>
      <c r="U61" s="23"/>
      <c r="V61" s="23"/>
      <c r="W61" s="23"/>
      <c r="X61" s="23"/>
      <c r="Y61" s="23"/>
      <c r="Z61" s="23"/>
    </row>
    <row r="62" spans="1:26" ht="15.75" customHeight="1"/>
    <row r="63" spans="1:26" ht="15.75" customHeight="1"/>
    <row r="64" spans="1:26"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pane ySplit="3" topLeftCell="A4" activePane="bottomLeft" state="frozen"/>
      <selection pane="bottomLeft" activeCell="B5" sqref="B5"/>
    </sheetView>
  </sheetViews>
  <sheetFormatPr defaultColWidth="14.42578125" defaultRowHeight="15" customHeight="1"/>
  <cols>
    <col min="1" max="1" width="126.5703125" customWidth="1"/>
    <col min="2" max="2" width="8.7109375" customWidth="1"/>
    <col min="3" max="3" width="9.28515625" customWidth="1"/>
    <col min="4" max="4" width="13.5703125" customWidth="1"/>
    <col min="5" max="5" width="9.5703125" customWidth="1"/>
    <col min="6" max="26" width="8.7109375" customWidth="1"/>
  </cols>
  <sheetData>
    <row r="1" spans="1:26">
      <c r="A1" s="44" t="s">
        <v>206</v>
      </c>
    </row>
    <row r="3" spans="1:26">
      <c r="A3" s="45" t="s">
        <v>0</v>
      </c>
      <c r="B3" s="46" t="s">
        <v>1</v>
      </c>
      <c r="C3" s="45" t="s">
        <v>207</v>
      </c>
      <c r="D3" s="46" t="s">
        <v>208</v>
      </c>
      <c r="E3" s="45" t="s">
        <v>209</v>
      </c>
      <c r="F3" s="47"/>
    </row>
    <row r="4" spans="1:26">
      <c r="A4" s="7" t="s">
        <v>95</v>
      </c>
      <c r="B4" s="7">
        <v>2021</v>
      </c>
      <c r="C4" s="48" t="s">
        <v>210</v>
      </c>
      <c r="D4" s="48" t="s">
        <v>211</v>
      </c>
      <c r="E4" s="48" t="s">
        <v>212</v>
      </c>
      <c r="F4" s="7"/>
      <c r="G4" s="7"/>
      <c r="H4" s="7"/>
      <c r="I4" s="7"/>
      <c r="J4" s="7"/>
      <c r="K4" s="7"/>
      <c r="L4" s="7"/>
      <c r="M4" s="7"/>
      <c r="N4" s="7"/>
      <c r="O4" s="7"/>
      <c r="P4" s="7"/>
      <c r="Q4" s="7"/>
      <c r="R4" s="7"/>
      <c r="S4" s="7"/>
      <c r="T4" s="7"/>
      <c r="U4" s="7"/>
      <c r="V4" s="7"/>
      <c r="W4" s="7"/>
      <c r="X4" s="7"/>
      <c r="Y4" s="7"/>
      <c r="Z4" s="7"/>
    </row>
    <row r="5" spans="1:26">
      <c r="A5" s="7" t="s">
        <v>93</v>
      </c>
      <c r="B5" s="7">
        <v>2020</v>
      </c>
      <c r="C5" s="48" t="s">
        <v>213</v>
      </c>
      <c r="D5" s="48" t="s">
        <v>211</v>
      </c>
      <c r="E5" s="48" t="s">
        <v>212</v>
      </c>
      <c r="F5" s="7"/>
      <c r="G5" s="7"/>
      <c r="H5" s="7"/>
      <c r="I5" s="7"/>
      <c r="J5" s="7"/>
      <c r="K5" s="7"/>
      <c r="L5" s="7"/>
      <c r="M5" s="7"/>
      <c r="N5" s="7"/>
      <c r="O5" s="7"/>
      <c r="P5" s="7"/>
      <c r="Q5" s="7"/>
      <c r="R5" s="7"/>
      <c r="S5" s="7"/>
      <c r="T5" s="7"/>
      <c r="U5" s="7"/>
      <c r="V5" s="7"/>
      <c r="W5" s="7"/>
      <c r="X5" s="7"/>
      <c r="Y5" s="7"/>
      <c r="Z5" s="7"/>
    </row>
    <row r="6" spans="1:26">
      <c r="A6" s="7" t="s">
        <v>80</v>
      </c>
      <c r="B6" s="7">
        <v>2021</v>
      </c>
      <c r="C6" s="48" t="s">
        <v>213</v>
      </c>
      <c r="D6" s="48" t="s">
        <v>214</v>
      </c>
      <c r="E6" s="48" t="s">
        <v>212</v>
      </c>
      <c r="F6" s="7"/>
      <c r="G6" s="7"/>
      <c r="H6" s="7"/>
      <c r="I6" s="7"/>
      <c r="J6" s="7"/>
      <c r="K6" s="7"/>
      <c r="L6" s="7"/>
      <c r="M6" s="7"/>
      <c r="N6" s="7"/>
      <c r="O6" s="7"/>
      <c r="P6" s="7"/>
      <c r="Q6" s="7"/>
      <c r="R6" s="7"/>
      <c r="S6" s="7"/>
      <c r="T6" s="7"/>
      <c r="U6" s="7"/>
      <c r="V6" s="7"/>
      <c r="W6" s="7"/>
      <c r="X6" s="7"/>
      <c r="Y6" s="7"/>
      <c r="Z6" s="7"/>
    </row>
    <row r="7" spans="1:26">
      <c r="A7" s="7" t="s">
        <v>84</v>
      </c>
      <c r="B7" s="7">
        <v>2020</v>
      </c>
      <c r="C7" s="48" t="s">
        <v>213</v>
      </c>
      <c r="D7" s="48" t="s">
        <v>211</v>
      </c>
      <c r="E7" s="48" t="s">
        <v>212</v>
      </c>
      <c r="F7" s="7"/>
      <c r="G7" s="7"/>
      <c r="H7" s="7"/>
      <c r="I7" s="7"/>
      <c r="J7" s="7"/>
      <c r="K7" s="7"/>
      <c r="L7" s="7"/>
      <c r="M7" s="7"/>
      <c r="N7" s="7"/>
      <c r="O7" s="7"/>
      <c r="P7" s="7"/>
      <c r="Q7" s="7"/>
      <c r="R7" s="7"/>
      <c r="S7" s="7"/>
      <c r="T7" s="7"/>
      <c r="U7" s="7"/>
      <c r="V7" s="7"/>
      <c r="W7" s="7"/>
      <c r="X7" s="7"/>
      <c r="Y7" s="7"/>
      <c r="Z7" s="7"/>
    </row>
    <row r="8" spans="1:26">
      <c r="A8" s="7" t="s">
        <v>88</v>
      </c>
      <c r="B8" s="7">
        <v>2020</v>
      </c>
      <c r="C8" s="48" t="s">
        <v>213</v>
      </c>
      <c r="D8" s="48" t="s">
        <v>211</v>
      </c>
      <c r="E8" s="48" t="s">
        <v>214</v>
      </c>
      <c r="F8" s="7"/>
      <c r="G8" s="7"/>
      <c r="H8" s="7"/>
      <c r="I8" s="7"/>
      <c r="J8" s="7"/>
      <c r="K8" s="7"/>
      <c r="L8" s="7"/>
      <c r="M8" s="7"/>
      <c r="N8" s="7"/>
      <c r="O8" s="7"/>
      <c r="P8" s="7"/>
      <c r="Q8" s="7"/>
      <c r="R8" s="7"/>
      <c r="S8" s="7"/>
      <c r="T8" s="7"/>
      <c r="U8" s="7"/>
      <c r="V8" s="7"/>
      <c r="W8" s="7"/>
      <c r="X8" s="7"/>
      <c r="Y8" s="7"/>
      <c r="Z8" s="7"/>
    </row>
    <row r="9" spans="1:26">
      <c r="A9" s="7" t="s">
        <v>90</v>
      </c>
      <c r="B9" s="7">
        <v>2021</v>
      </c>
      <c r="C9" s="48" t="s">
        <v>213</v>
      </c>
      <c r="D9" s="48" t="s">
        <v>214</v>
      </c>
      <c r="E9" s="48" t="s">
        <v>214</v>
      </c>
      <c r="F9" s="7"/>
      <c r="G9" s="7"/>
      <c r="H9" s="7"/>
      <c r="I9" s="7"/>
      <c r="J9" s="7"/>
      <c r="K9" s="7"/>
      <c r="L9" s="7"/>
      <c r="M9" s="7"/>
      <c r="N9" s="7"/>
      <c r="O9" s="7"/>
      <c r="P9" s="7"/>
      <c r="Q9" s="7"/>
      <c r="R9" s="7"/>
      <c r="S9" s="7"/>
      <c r="T9" s="7"/>
      <c r="U9" s="7"/>
      <c r="V9" s="7"/>
      <c r="W9" s="7"/>
      <c r="X9" s="7"/>
      <c r="Y9" s="7"/>
      <c r="Z9" s="7"/>
    </row>
    <row r="10" spans="1:26">
      <c r="A10" s="7" t="s">
        <v>215</v>
      </c>
      <c r="B10" s="7">
        <v>2021</v>
      </c>
      <c r="C10" s="48" t="s">
        <v>213</v>
      </c>
      <c r="D10" s="48" t="s">
        <v>211</v>
      </c>
      <c r="E10" s="48" t="s">
        <v>212</v>
      </c>
      <c r="F10" s="7"/>
      <c r="G10" s="7"/>
      <c r="H10" s="7"/>
      <c r="I10" s="7"/>
      <c r="J10" s="7"/>
      <c r="K10" s="7"/>
      <c r="L10" s="7"/>
      <c r="M10" s="7"/>
      <c r="N10" s="7"/>
      <c r="O10" s="7"/>
      <c r="P10" s="7"/>
      <c r="Q10" s="7"/>
      <c r="R10" s="7"/>
      <c r="S10" s="7"/>
      <c r="T10" s="7"/>
      <c r="U10" s="7"/>
      <c r="V10" s="7"/>
      <c r="W10" s="7"/>
      <c r="X10" s="7"/>
      <c r="Y10" s="7"/>
      <c r="Z10" s="7"/>
    </row>
    <row r="11" spans="1:26">
      <c r="A11" s="7" t="s">
        <v>87</v>
      </c>
      <c r="B11" s="7">
        <v>2021</v>
      </c>
      <c r="C11" s="48" t="s">
        <v>213</v>
      </c>
      <c r="D11" s="48" t="s">
        <v>211</v>
      </c>
      <c r="E11" s="48" t="s">
        <v>214</v>
      </c>
      <c r="F11" s="7"/>
      <c r="G11" s="7"/>
      <c r="H11" s="7"/>
      <c r="I11" s="7"/>
      <c r="J11" s="7"/>
      <c r="K11" s="7"/>
      <c r="L11" s="7"/>
      <c r="M11" s="7"/>
      <c r="N11" s="7"/>
      <c r="O11" s="7"/>
      <c r="P11" s="7"/>
      <c r="Q11" s="7"/>
      <c r="R11" s="7"/>
      <c r="S11" s="7"/>
      <c r="T11" s="7"/>
      <c r="U11" s="7"/>
      <c r="V11" s="7"/>
      <c r="W11" s="7"/>
      <c r="X11" s="7"/>
      <c r="Y11" s="7"/>
      <c r="Z11" s="7"/>
    </row>
    <row r="12" spans="1:26">
      <c r="A12" s="7" t="s">
        <v>85</v>
      </c>
      <c r="B12" s="7">
        <v>2020</v>
      </c>
      <c r="C12" s="48" t="s">
        <v>212</v>
      </c>
      <c r="D12" s="48" t="s">
        <v>211</v>
      </c>
      <c r="E12" s="48" t="s">
        <v>214</v>
      </c>
      <c r="F12" s="7"/>
      <c r="G12" s="7"/>
      <c r="H12" s="7"/>
      <c r="I12" s="7"/>
      <c r="J12" s="7"/>
      <c r="K12" s="7"/>
      <c r="L12" s="7"/>
      <c r="M12" s="7"/>
      <c r="N12" s="7"/>
      <c r="O12" s="7"/>
      <c r="P12" s="7"/>
      <c r="Q12" s="7"/>
      <c r="R12" s="7"/>
      <c r="S12" s="7"/>
      <c r="T12" s="7"/>
      <c r="U12" s="7"/>
      <c r="V12" s="7"/>
      <c r="W12" s="7"/>
      <c r="X12" s="7"/>
      <c r="Y12" s="7"/>
      <c r="Z12" s="7"/>
    </row>
    <row r="13" spans="1:26">
      <c r="A13" s="7" t="s">
        <v>81</v>
      </c>
      <c r="B13" s="7">
        <v>2021</v>
      </c>
      <c r="C13" s="48" t="s">
        <v>212</v>
      </c>
      <c r="D13" s="48" t="s">
        <v>211</v>
      </c>
      <c r="E13" s="48" t="s">
        <v>212</v>
      </c>
      <c r="F13" s="7"/>
      <c r="G13" s="7"/>
      <c r="H13" s="7"/>
      <c r="I13" s="7"/>
      <c r="J13" s="7"/>
      <c r="K13" s="7"/>
      <c r="L13" s="7"/>
      <c r="M13" s="7"/>
      <c r="N13" s="7"/>
      <c r="O13" s="7"/>
      <c r="P13" s="7"/>
      <c r="Q13" s="7"/>
      <c r="R13" s="7"/>
      <c r="S13" s="7"/>
      <c r="T13" s="7"/>
      <c r="U13" s="7"/>
      <c r="V13" s="7"/>
      <c r="W13" s="7"/>
      <c r="X13" s="7"/>
      <c r="Y13" s="7"/>
      <c r="Z13" s="7"/>
    </row>
    <row r="14" spans="1:26">
      <c r="A14" s="7" t="s">
        <v>58</v>
      </c>
      <c r="B14" s="7">
        <v>2020</v>
      </c>
      <c r="C14" s="48" t="s">
        <v>213</v>
      </c>
      <c r="D14" s="48" t="s">
        <v>211</v>
      </c>
      <c r="E14" s="48" t="s">
        <v>212</v>
      </c>
      <c r="F14" s="7"/>
      <c r="G14" s="7"/>
      <c r="H14" s="7"/>
      <c r="I14" s="7"/>
      <c r="J14" s="7"/>
      <c r="K14" s="7"/>
      <c r="L14" s="7"/>
      <c r="M14" s="7"/>
      <c r="N14" s="7"/>
      <c r="O14" s="7"/>
      <c r="P14" s="7"/>
      <c r="Q14" s="7"/>
      <c r="R14" s="7"/>
      <c r="S14" s="7"/>
      <c r="T14" s="7"/>
      <c r="U14" s="7"/>
      <c r="V14" s="7"/>
      <c r="W14" s="7"/>
      <c r="X14" s="7"/>
      <c r="Y14" s="7"/>
      <c r="Z14" s="7"/>
    </row>
    <row r="15" spans="1:26">
      <c r="A15" s="7" t="s">
        <v>44</v>
      </c>
      <c r="B15" s="7">
        <v>2021</v>
      </c>
      <c r="C15" s="48" t="s">
        <v>213</v>
      </c>
      <c r="D15" s="48" t="s">
        <v>211</v>
      </c>
      <c r="E15" s="48" t="s">
        <v>211</v>
      </c>
      <c r="F15" s="7"/>
      <c r="G15" s="7"/>
      <c r="H15" s="7"/>
      <c r="I15" s="7"/>
      <c r="J15" s="7"/>
      <c r="K15" s="7"/>
      <c r="L15" s="7"/>
      <c r="M15" s="7"/>
      <c r="N15" s="7"/>
      <c r="O15" s="7"/>
      <c r="P15" s="7"/>
      <c r="Q15" s="7"/>
      <c r="R15" s="7"/>
      <c r="S15" s="7"/>
      <c r="T15" s="7"/>
      <c r="U15" s="7"/>
      <c r="V15" s="7"/>
      <c r="W15" s="7"/>
      <c r="X15" s="7"/>
      <c r="Y15" s="7"/>
      <c r="Z15" s="7"/>
    </row>
    <row r="16" spans="1:26">
      <c r="A16" s="7" t="s">
        <v>42</v>
      </c>
      <c r="B16" s="7">
        <v>2020</v>
      </c>
      <c r="C16" s="48" t="s">
        <v>212</v>
      </c>
      <c r="D16" s="48" t="s">
        <v>211</v>
      </c>
      <c r="E16" s="48" t="s">
        <v>212</v>
      </c>
      <c r="F16" s="7"/>
      <c r="G16" s="7"/>
      <c r="H16" s="7"/>
      <c r="I16" s="7"/>
      <c r="J16" s="7"/>
      <c r="K16" s="7"/>
      <c r="L16" s="7"/>
      <c r="M16" s="7"/>
      <c r="N16" s="7"/>
      <c r="O16" s="7"/>
      <c r="P16" s="7"/>
      <c r="Q16" s="7"/>
      <c r="R16" s="7"/>
      <c r="S16" s="7"/>
      <c r="T16" s="7"/>
      <c r="U16" s="7"/>
      <c r="V16" s="7"/>
      <c r="W16" s="7"/>
      <c r="X16" s="7"/>
      <c r="Y16" s="7"/>
      <c r="Z16" s="7"/>
    </row>
    <row r="17" spans="1:26">
      <c r="A17" s="7" t="s">
        <v>63</v>
      </c>
      <c r="B17" s="7">
        <v>2020</v>
      </c>
      <c r="C17" s="48" t="s">
        <v>212</v>
      </c>
      <c r="D17" s="48" t="s">
        <v>211</v>
      </c>
      <c r="E17" s="48" t="s">
        <v>212</v>
      </c>
      <c r="F17" s="7"/>
      <c r="G17" s="7"/>
      <c r="H17" s="7"/>
      <c r="I17" s="7"/>
      <c r="J17" s="7"/>
      <c r="K17" s="7"/>
      <c r="L17" s="7"/>
      <c r="M17" s="7"/>
      <c r="N17" s="7"/>
      <c r="O17" s="7"/>
      <c r="P17" s="7"/>
      <c r="Q17" s="7"/>
      <c r="R17" s="7"/>
      <c r="S17" s="7"/>
      <c r="T17" s="7"/>
      <c r="U17" s="7"/>
      <c r="V17" s="7"/>
      <c r="W17" s="7"/>
      <c r="X17" s="7"/>
      <c r="Y17" s="7"/>
      <c r="Z17" s="7"/>
    </row>
    <row r="18" spans="1:26">
      <c r="A18" s="7" t="s">
        <v>52</v>
      </c>
      <c r="B18" s="7">
        <v>2020</v>
      </c>
      <c r="C18" s="48" t="s">
        <v>213</v>
      </c>
      <c r="D18" s="48" t="s">
        <v>211</v>
      </c>
      <c r="E18" s="48" t="s">
        <v>212</v>
      </c>
      <c r="F18" s="7"/>
      <c r="G18" s="7"/>
      <c r="H18" s="7"/>
      <c r="I18" s="7"/>
      <c r="J18" s="7"/>
      <c r="K18" s="7"/>
      <c r="L18" s="7"/>
      <c r="M18" s="7"/>
      <c r="N18" s="7"/>
      <c r="O18" s="7"/>
      <c r="P18" s="7"/>
      <c r="Q18" s="7"/>
      <c r="R18" s="7"/>
      <c r="S18" s="7"/>
      <c r="T18" s="7"/>
      <c r="U18" s="7"/>
      <c r="V18" s="7"/>
      <c r="W18" s="7"/>
      <c r="X18" s="7"/>
      <c r="Y18" s="7"/>
      <c r="Z18" s="7"/>
    </row>
    <row r="19" spans="1:26" ht="30">
      <c r="A19" s="12" t="s">
        <v>38</v>
      </c>
      <c r="B19" s="13">
        <v>2020</v>
      </c>
      <c r="C19" s="48" t="s">
        <v>213</v>
      </c>
      <c r="D19" s="48" t="s">
        <v>211</v>
      </c>
      <c r="E19" s="48" t="s">
        <v>214</v>
      </c>
      <c r="F19" s="7"/>
      <c r="G19" s="7"/>
      <c r="H19" s="7"/>
      <c r="I19" s="7"/>
      <c r="J19" s="7"/>
      <c r="K19" s="7"/>
      <c r="L19" s="7"/>
      <c r="M19" s="7"/>
      <c r="N19" s="7"/>
      <c r="O19" s="7"/>
      <c r="P19" s="7"/>
      <c r="Q19" s="7"/>
      <c r="R19" s="7"/>
      <c r="S19" s="7"/>
      <c r="T19" s="7"/>
      <c r="U19" s="7"/>
      <c r="V19" s="7"/>
      <c r="W19" s="7"/>
      <c r="X19" s="7"/>
      <c r="Y19" s="7"/>
      <c r="Z19" s="7"/>
    </row>
    <row r="20" spans="1:26" ht="17.25">
      <c r="A20" s="49" t="s">
        <v>216</v>
      </c>
      <c r="B20" s="7">
        <v>2020</v>
      </c>
      <c r="C20" s="48" t="s">
        <v>213</v>
      </c>
      <c r="D20" s="48" t="s">
        <v>211</v>
      </c>
      <c r="E20" s="48" t="s">
        <v>212</v>
      </c>
      <c r="F20" s="7"/>
      <c r="G20" s="7"/>
      <c r="H20" s="7"/>
      <c r="I20" s="7"/>
      <c r="J20" s="7"/>
      <c r="K20" s="7"/>
      <c r="L20" s="7"/>
      <c r="M20" s="7"/>
      <c r="N20" s="7"/>
      <c r="O20" s="7"/>
      <c r="P20" s="7"/>
      <c r="Q20" s="7"/>
      <c r="R20" s="7"/>
      <c r="S20" s="7"/>
      <c r="T20" s="7"/>
      <c r="U20" s="7"/>
      <c r="V20" s="7"/>
      <c r="W20" s="7"/>
      <c r="X20" s="7"/>
      <c r="Y20" s="7"/>
      <c r="Z20" s="7"/>
    </row>
    <row r="21" spans="1:26" ht="15.75" customHeight="1">
      <c r="A21" s="7" t="s">
        <v>19</v>
      </c>
      <c r="B21" s="7">
        <v>2021</v>
      </c>
      <c r="C21" s="48" t="s">
        <v>213</v>
      </c>
      <c r="D21" s="48" t="s">
        <v>211</v>
      </c>
      <c r="E21" s="48" t="s">
        <v>214</v>
      </c>
      <c r="F21" s="7"/>
      <c r="G21" s="7"/>
      <c r="H21" s="7"/>
      <c r="I21" s="7"/>
      <c r="J21" s="7"/>
      <c r="K21" s="7"/>
      <c r="L21" s="7"/>
      <c r="M21" s="7"/>
      <c r="N21" s="7"/>
      <c r="O21" s="7"/>
      <c r="P21" s="7"/>
      <c r="Q21" s="7"/>
      <c r="R21" s="7"/>
      <c r="S21" s="7"/>
      <c r="T21" s="7"/>
      <c r="U21" s="7"/>
      <c r="V21" s="7"/>
      <c r="W21" s="7"/>
      <c r="X21" s="7"/>
      <c r="Y21" s="7"/>
      <c r="Z21" s="7"/>
    </row>
    <row r="22" spans="1:26" ht="15.75" customHeight="1">
      <c r="A22" s="7" t="s">
        <v>103</v>
      </c>
      <c r="B22" s="7">
        <v>2021</v>
      </c>
      <c r="C22" s="48" t="s">
        <v>212</v>
      </c>
      <c r="D22" s="48" t="s">
        <v>211</v>
      </c>
      <c r="E22" s="48" t="s">
        <v>212</v>
      </c>
      <c r="F22" s="7"/>
      <c r="G22" s="7"/>
      <c r="H22" s="7"/>
      <c r="I22" s="7"/>
      <c r="J22" s="7"/>
      <c r="K22" s="7"/>
      <c r="L22" s="7"/>
      <c r="M22" s="7"/>
      <c r="N22" s="7"/>
      <c r="O22" s="7"/>
      <c r="P22" s="7"/>
      <c r="Q22" s="7"/>
      <c r="R22" s="7"/>
      <c r="S22" s="7"/>
      <c r="T22" s="7"/>
      <c r="U22" s="7"/>
      <c r="V22" s="7"/>
      <c r="W22" s="7"/>
      <c r="X22" s="7"/>
      <c r="Y22" s="7"/>
      <c r="Z22" s="7"/>
    </row>
    <row r="23" spans="1:26" ht="15.75" customHeight="1">
      <c r="A23" s="7" t="s">
        <v>79</v>
      </c>
      <c r="B23" s="7">
        <v>2020</v>
      </c>
      <c r="C23" s="48" t="s">
        <v>213</v>
      </c>
      <c r="D23" s="48" t="s">
        <v>211</v>
      </c>
      <c r="E23" s="48" t="s">
        <v>212</v>
      </c>
      <c r="F23" s="7"/>
      <c r="G23" s="7"/>
      <c r="H23" s="7"/>
      <c r="I23" s="7"/>
      <c r="J23" s="7"/>
      <c r="K23" s="7"/>
      <c r="L23" s="7"/>
      <c r="M23" s="7"/>
      <c r="N23" s="7"/>
      <c r="O23" s="7"/>
      <c r="P23" s="7"/>
      <c r="Q23" s="7"/>
      <c r="R23" s="7"/>
      <c r="S23" s="7"/>
      <c r="T23" s="7"/>
      <c r="U23" s="7"/>
      <c r="V23" s="7"/>
      <c r="W23" s="7"/>
      <c r="X23" s="7"/>
      <c r="Y23" s="7"/>
      <c r="Z23" s="7"/>
    </row>
    <row r="24" spans="1:26" ht="15.75" customHeight="1">
      <c r="A24" s="7" t="s">
        <v>78</v>
      </c>
      <c r="B24" s="7">
        <v>2021</v>
      </c>
      <c r="C24" s="48" t="s">
        <v>213</v>
      </c>
      <c r="D24" s="48" t="s">
        <v>211</v>
      </c>
      <c r="E24" s="48" t="s">
        <v>212</v>
      </c>
      <c r="F24" s="7"/>
      <c r="G24" s="7"/>
      <c r="H24" s="7"/>
      <c r="I24" s="7"/>
      <c r="J24" s="7"/>
      <c r="K24" s="7"/>
      <c r="L24" s="7"/>
      <c r="M24" s="7"/>
      <c r="N24" s="7"/>
      <c r="O24" s="7"/>
      <c r="P24" s="7"/>
      <c r="Q24" s="7"/>
      <c r="R24" s="7"/>
      <c r="S24" s="7"/>
      <c r="T24" s="7"/>
      <c r="U24" s="7"/>
      <c r="V24" s="7"/>
      <c r="W24" s="7"/>
      <c r="X24" s="7"/>
      <c r="Y24" s="7"/>
      <c r="Z24" s="7"/>
    </row>
    <row r="25" spans="1:26" ht="15.75" customHeight="1">
      <c r="A25" s="7" t="s">
        <v>73</v>
      </c>
      <c r="B25" s="7">
        <v>2021</v>
      </c>
      <c r="C25" s="48" t="s">
        <v>213</v>
      </c>
      <c r="D25" s="48" t="s">
        <v>211</v>
      </c>
      <c r="E25" s="48" t="s">
        <v>212</v>
      </c>
      <c r="F25" s="7"/>
      <c r="G25" s="7"/>
      <c r="H25" s="7"/>
      <c r="I25" s="7"/>
      <c r="J25" s="7"/>
      <c r="K25" s="7"/>
      <c r="L25" s="7"/>
      <c r="M25" s="7"/>
      <c r="N25" s="7"/>
      <c r="O25" s="7"/>
      <c r="P25" s="7"/>
      <c r="Q25" s="7"/>
      <c r="R25" s="7"/>
      <c r="S25" s="7"/>
      <c r="T25" s="7"/>
      <c r="U25" s="7"/>
      <c r="V25" s="7"/>
      <c r="W25" s="7"/>
      <c r="X25" s="7"/>
      <c r="Y25" s="7"/>
      <c r="Z25" s="7"/>
    </row>
    <row r="26" spans="1:26" ht="15.75" customHeight="1">
      <c r="A26" s="7" t="s">
        <v>72</v>
      </c>
      <c r="B26" s="7">
        <v>2021</v>
      </c>
      <c r="C26" s="48" t="s">
        <v>213</v>
      </c>
      <c r="D26" s="48" t="s">
        <v>214</v>
      </c>
      <c r="E26" s="48" t="s">
        <v>212</v>
      </c>
      <c r="F26" s="7"/>
      <c r="G26" s="7"/>
      <c r="H26" s="7"/>
      <c r="I26" s="7"/>
      <c r="J26" s="7"/>
      <c r="K26" s="7"/>
      <c r="L26" s="7"/>
      <c r="M26" s="7"/>
      <c r="N26" s="7"/>
      <c r="O26" s="7"/>
      <c r="P26" s="7"/>
      <c r="Q26" s="7"/>
      <c r="R26" s="7"/>
      <c r="S26" s="7"/>
      <c r="T26" s="7"/>
      <c r="U26" s="7"/>
      <c r="V26" s="7"/>
      <c r="W26" s="7"/>
      <c r="X26" s="7"/>
      <c r="Y26" s="7"/>
      <c r="Z26" s="7"/>
    </row>
    <row r="27" spans="1:26" ht="15.75" customHeight="1">
      <c r="A27" s="7" t="s">
        <v>70</v>
      </c>
      <c r="B27" s="7">
        <v>2021</v>
      </c>
      <c r="C27" s="48" t="s">
        <v>213</v>
      </c>
      <c r="D27" s="48" t="s">
        <v>211</v>
      </c>
      <c r="E27" s="48" t="s">
        <v>212</v>
      </c>
      <c r="F27" s="7"/>
      <c r="G27" s="7"/>
      <c r="H27" s="7"/>
      <c r="I27" s="7"/>
      <c r="J27" s="7"/>
      <c r="K27" s="7"/>
      <c r="L27" s="7"/>
      <c r="M27" s="7"/>
      <c r="N27" s="7"/>
      <c r="O27" s="7"/>
      <c r="P27" s="7"/>
      <c r="Q27" s="7"/>
      <c r="R27" s="7"/>
      <c r="S27" s="7"/>
      <c r="T27" s="7"/>
      <c r="U27" s="7"/>
      <c r="V27" s="7"/>
      <c r="W27" s="7"/>
      <c r="X27" s="7"/>
      <c r="Y27" s="7"/>
      <c r="Z27" s="7"/>
    </row>
    <row r="28" spans="1:26" ht="15.75" customHeight="1">
      <c r="A28" s="7" t="s">
        <v>65</v>
      </c>
      <c r="B28" s="7">
        <v>2020</v>
      </c>
      <c r="C28" s="48" t="s">
        <v>213</v>
      </c>
      <c r="D28" s="48" t="s">
        <v>211</v>
      </c>
      <c r="E28" s="48" t="s">
        <v>212</v>
      </c>
      <c r="F28" s="7"/>
      <c r="G28" s="7"/>
      <c r="H28" s="7"/>
      <c r="I28" s="7"/>
      <c r="J28" s="7"/>
      <c r="K28" s="7"/>
      <c r="L28" s="7"/>
      <c r="M28" s="7"/>
      <c r="N28" s="7"/>
      <c r="O28" s="7"/>
      <c r="P28" s="7"/>
      <c r="Q28" s="7"/>
      <c r="R28" s="7"/>
      <c r="S28" s="7"/>
      <c r="T28" s="7"/>
      <c r="U28" s="7"/>
      <c r="V28" s="7"/>
      <c r="W28" s="7"/>
      <c r="X28" s="7"/>
      <c r="Y28" s="7"/>
      <c r="Z28" s="7"/>
    </row>
    <row r="29" spans="1:26" ht="15.75" customHeight="1">
      <c r="A29" s="7" t="s">
        <v>46</v>
      </c>
      <c r="B29" s="7">
        <v>2020</v>
      </c>
      <c r="C29" s="48" t="s">
        <v>212</v>
      </c>
      <c r="D29" s="48" t="s">
        <v>211</v>
      </c>
      <c r="E29" s="48" t="s">
        <v>211</v>
      </c>
      <c r="F29" s="7"/>
      <c r="G29" s="7"/>
      <c r="H29" s="7"/>
      <c r="I29" s="7"/>
      <c r="J29" s="7"/>
      <c r="K29" s="7"/>
      <c r="L29" s="7"/>
      <c r="M29" s="7"/>
      <c r="N29" s="7"/>
      <c r="O29" s="7"/>
      <c r="P29" s="7"/>
      <c r="Q29" s="7"/>
      <c r="R29" s="7"/>
      <c r="S29" s="7"/>
      <c r="T29" s="7"/>
      <c r="U29" s="7"/>
      <c r="V29" s="7"/>
      <c r="W29" s="7"/>
      <c r="X29" s="7"/>
      <c r="Y29" s="7"/>
      <c r="Z29" s="7"/>
    </row>
    <row r="30" spans="1:26" ht="15.75" customHeight="1">
      <c r="A30" s="7" t="s">
        <v>40</v>
      </c>
      <c r="B30" s="7">
        <v>2021</v>
      </c>
      <c r="C30" s="48" t="s">
        <v>213</v>
      </c>
      <c r="D30" s="48" t="s">
        <v>211</v>
      </c>
      <c r="E30" s="48" t="s">
        <v>211</v>
      </c>
      <c r="F30" s="7"/>
      <c r="G30" s="7"/>
      <c r="H30" s="7"/>
      <c r="I30" s="7"/>
      <c r="J30" s="7"/>
      <c r="K30" s="7"/>
      <c r="L30" s="7"/>
      <c r="M30" s="7"/>
      <c r="N30" s="7"/>
      <c r="O30" s="7"/>
      <c r="P30" s="7"/>
      <c r="Q30" s="7"/>
      <c r="R30" s="7"/>
      <c r="S30" s="7"/>
      <c r="T30" s="7"/>
      <c r="U30" s="7"/>
      <c r="V30" s="7"/>
      <c r="W30" s="7"/>
      <c r="X30" s="7"/>
      <c r="Y30" s="7"/>
      <c r="Z30" s="7"/>
    </row>
    <row r="31" spans="1:26" ht="15.75" customHeight="1">
      <c r="A31" s="7" t="s">
        <v>62</v>
      </c>
      <c r="B31" s="7">
        <v>2020</v>
      </c>
      <c r="C31" s="48" t="s">
        <v>212</v>
      </c>
      <c r="D31" s="48" t="s">
        <v>211</v>
      </c>
      <c r="E31" s="48" t="s">
        <v>212</v>
      </c>
      <c r="F31" s="7"/>
      <c r="G31" s="7"/>
      <c r="H31" s="7"/>
      <c r="I31" s="7"/>
      <c r="J31" s="7"/>
      <c r="K31" s="7"/>
      <c r="L31" s="7"/>
      <c r="M31" s="7"/>
      <c r="N31" s="7"/>
      <c r="O31" s="7"/>
      <c r="P31" s="7"/>
      <c r="Q31" s="7"/>
      <c r="R31" s="7"/>
      <c r="S31" s="7"/>
      <c r="T31" s="7"/>
      <c r="U31" s="7"/>
      <c r="V31" s="7"/>
      <c r="W31" s="7"/>
      <c r="X31" s="7"/>
      <c r="Y31" s="7"/>
      <c r="Z31" s="7"/>
    </row>
    <row r="32" spans="1:26" ht="15.75" customHeight="1">
      <c r="A32" s="7" t="s">
        <v>50</v>
      </c>
      <c r="B32" s="7">
        <v>2020</v>
      </c>
      <c r="C32" s="48" t="s">
        <v>212</v>
      </c>
      <c r="D32" s="48" t="s">
        <v>211</v>
      </c>
      <c r="E32" s="48" t="s">
        <v>212</v>
      </c>
      <c r="F32" s="7"/>
      <c r="G32" s="7"/>
      <c r="H32" s="7"/>
      <c r="I32" s="7"/>
      <c r="J32" s="7"/>
      <c r="K32" s="7"/>
      <c r="L32" s="7"/>
      <c r="M32" s="7"/>
      <c r="N32" s="7"/>
      <c r="O32" s="7"/>
      <c r="P32" s="7"/>
      <c r="Q32" s="7"/>
      <c r="R32" s="7"/>
      <c r="S32" s="7"/>
      <c r="T32" s="7"/>
      <c r="U32" s="7"/>
      <c r="V32" s="7"/>
      <c r="W32" s="7"/>
      <c r="X32" s="7"/>
      <c r="Y32" s="7"/>
      <c r="Z32" s="7"/>
    </row>
    <row r="33" spans="1:26" ht="15.75" customHeight="1">
      <c r="A33" s="7" t="s">
        <v>118</v>
      </c>
      <c r="B33" s="7">
        <v>2021</v>
      </c>
      <c r="C33" s="48" t="s">
        <v>212</v>
      </c>
      <c r="D33" s="48" t="s">
        <v>211</v>
      </c>
      <c r="E33" s="48" t="s">
        <v>212</v>
      </c>
      <c r="F33" s="7"/>
      <c r="G33" s="7"/>
      <c r="H33" s="7"/>
      <c r="I33" s="7"/>
      <c r="J33" s="7"/>
      <c r="K33" s="7"/>
      <c r="L33" s="7"/>
      <c r="M33" s="7"/>
      <c r="N33" s="7"/>
      <c r="O33" s="7"/>
      <c r="P33" s="7"/>
      <c r="Q33" s="7"/>
      <c r="R33" s="7"/>
      <c r="S33" s="7"/>
      <c r="T33" s="7"/>
      <c r="U33" s="7"/>
      <c r="V33" s="7"/>
      <c r="W33" s="7"/>
      <c r="X33" s="7"/>
      <c r="Y33" s="7"/>
      <c r="Z33" s="7"/>
    </row>
    <row r="34" spans="1:26" ht="15.75" customHeight="1">
      <c r="A34" s="7" t="s">
        <v>116</v>
      </c>
      <c r="B34" s="7">
        <v>2020</v>
      </c>
      <c r="C34" s="48" t="s">
        <v>212</v>
      </c>
      <c r="D34" s="48" t="s">
        <v>211</v>
      </c>
      <c r="E34" s="48" t="s">
        <v>212</v>
      </c>
      <c r="F34" s="7"/>
      <c r="G34" s="7"/>
      <c r="H34" s="7"/>
      <c r="I34" s="7"/>
      <c r="J34" s="7"/>
      <c r="K34" s="7"/>
      <c r="L34" s="7"/>
      <c r="M34" s="7"/>
      <c r="N34" s="7"/>
      <c r="O34" s="7"/>
      <c r="P34" s="7"/>
      <c r="Q34" s="7"/>
      <c r="R34" s="7"/>
      <c r="S34" s="7"/>
      <c r="T34" s="7"/>
      <c r="U34" s="7"/>
      <c r="V34" s="7"/>
      <c r="W34" s="7"/>
      <c r="X34" s="7"/>
      <c r="Y34" s="7"/>
      <c r="Z34" s="7"/>
    </row>
    <row r="35" spans="1:26" ht="15.75" customHeight="1">
      <c r="A35" s="7" t="s">
        <v>109</v>
      </c>
      <c r="B35" s="7">
        <v>2020</v>
      </c>
      <c r="C35" s="48" t="s">
        <v>213</v>
      </c>
      <c r="D35" s="48" t="s">
        <v>211</v>
      </c>
      <c r="E35" s="48" t="s">
        <v>212</v>
      </c>
      <c r="F35" s="7"/>
      <c r="G35" s="7"/>
      <c r="H35" s="7"/>
      <c r="I35" s="7"/>
      <c r="J35" s="7"/>
      <c r="K35" s="7"/>
      <c r="L35" s="7"/>
      <c r="M35" s="7"/>
      <c r="N35" s="7"/>
      <c r="O35" s="7"/>
      <c r="P35" s="7"/>
      <c r="Q35" s="7"/>
      <c r="R35" s="7"/>
      <c r="S35" s="7"/>
      <c r="T35" s="7"/>
      <c r="U35" s="7"/>
      <c r="V35" s="7"/>
      <c r="W35" s="7"/>
      <c r="X35" s="7"/>
      <c r="Y35" s="7"/>
      <c r="Z35" s="7"/>
    </row>
    <row r="36" spans="1:26" ht="15.75" customHeight="1">
      <c r="A36" s="7" t="s">
        <v>110</v>
      </c>
      <c r="B36" s="7">
        <v>2020</v>
      </c>
      <c r="C36" s="48" t="s">
        <v>212</v>
      </c>
      <c r="D36" s="48" t="s">
        <v>211</v>
      </c>
      <c r="E36" s="48" t="s">
        <v>212</v>
      </c>
      <c r="F36" s="7"/>
      <c r="G36" s="7"/>
      <c r="H36" s="7"/>
      <c r="I36" s="7"/>
      <c r="J36" s="7"/>
      <c r="K36" s="7"/>
      <c r="L36" s="7"/>
      <c r="M36" s="7"/>
      <c r="N36" s="7"/>
      <c r="O36" s="7"/>
      <c r="P36" s="7"/>
      <c r="Q36" s="7"/>
      <c r="R36" s="7"/>
      <c r="S36" s="7"/>
      <c r="T36" s="7"/>
      <c r="U36" s="7"/>
      <c r="V36" s="7"/>
      <c r="W36" s="7"/>
      <c r="X36" s="7"/>
      <c r="Y36" s="7"/>
      <c r="Z36" s="7"/>
    </row>
    <row r="37" spans="1:26" ht="15.75" customHeight="1">
      <c r="A37" s="7" t="s">
        <v>112</v>
      </c>
      <c r="B37" s="7">
        <v>2020</v>
      </c>
      <c r="C37" s="48" t="s">
        <v>212</v>
      </c>
      <c r="D37" s="48" t="s">
        <v>211</v>
      </c>
      <c r="E37" s="48" t="s">
        <v>212</v>
      </c>
      <c r="F37" s="7"/>
      <c r="G37" s="7"/>
      <c r="H37" s="7"/>
      <c r="I37" s="7"/>
      <c r="J37" s="7"/>
      <c r="K37" s="7"/>
      <c r="L37" s="7"/>
      <c r="M37" s="7"/>
      <c r="N37" s="7"/>
      <c r="O37" s="7"/>
      <c r="P37" s="7"/>
      <c r="Q37" s="7"/>
      <c r="R37" s="7"/>
      <c r="S37" s="7"/>
      <c r="T37" s="7"/>
      <c r="U37" s="7"/>
      <c r="V37" s="7"/>
      <c r="W37" s="7"/>
      <c r="X37" s="7"/>
      <c r="Y37" s="7"/>
      <c r="Z37" s="7"/>
    </row>
    <row r="38" spans="1:26" ht="15.75" customHeight="1">
      <c r="A38" s="7" t="s">
        <v>122</v>
      </c>
      <c r="B38" s="7">
        <v>2021</v>
      </c>
      <c r="C38" s="48" t="s">
        <v>213</v>
      </c>
      <c r="D38" s="48" t="s">
        <v>211</v>
      </c>
      <c r="E38" s="48" t="s">
        <v>212</v>
      </c>
      <c r="F38" s="7"/>
      <c r="G38" s="7"/>
      <c r="H38" s="7"/>
      <c r="I38" s="7"/>
      <c r="J38" s="7"/>
      <c r="K38" s="7"/>
      <c r="L38" s="7"/>
      <c r="M38" s="7"/>
      <c r="N38" s="7"/>
      <c r="O38" s="7"/>
      <c r="P38" s="7"/>
      <c r="Q38" s="7"/>
      <c r="R38" s="7"/>
      <c r="S38" s="7"/>
      <c r="T38" s="7"/>
      <c r="U38" s="7"/>
      <c r="V38" s="7"/>
      <c r="W38" s="7"/>
      <c r="X38" s="7"/>
      <c r="Y38" s="7"/>
      <c r="Z38" s="7"/>
    </row>
    <row r="39" spans="1:26" ht="15.75" customHeight="1">
      <c r="A39" s="7" t="s">
        <v>139</v>
      </c>
      <c r="B39" s="7">
        <v>2020</v>
      </c>
      <c r="C39" s="48" t="s">
        <v>213</v>
      </c>
      <c r="D39" s="48" t="s">
        <v>211</v>
      </c>
      <c r="E39" s="48" t="s">
        <v>212</v>
      </c>
      <c r="F39" s="7"/>
      <c r="G39" s="7"/>
      <c r="H39" s="7"/>
      <c r="I39" s="7"/>
      <c r="J39" s="7"/>
      <c r="K39" s="7"/>
      <c r="L39" s="7"/>
      <c r="M39" s="7"/>
      <c r="N39" s="7"/>
      <c r="O39" s="7"/>
      <c r="P39" s="7"/>
      <c r="Q39" s="7"/>
      <c r="R39" s="7"/>
      <c r="S39" s="7"/>
      <c r="T39" s="7"/>
      <c r="U39" s="7"/>
      <c r="V39" s="7"/>
      <c r="W39" s="7"/>
      <c r="X39" s="7"/>
      <c r="Y39" s="7"/>
      <c r="Z39" s="7"/>
    </row>
    <row r="40" spans="1:26" ht="15.75" customHeight="1">
      <c r="A40" s="7" t="s">
        <v>141</v>
      </c>
      <c r="B40" s="7">
        <v>2021</v>
      </c>
      <c r="C40" s="48" t="s">
        <v>213</v>
      </c>
      <c r="D40" s="48" t="s">
        <v>211</v>
      </c>
      <c r="E40" s="48" t="s">
        <v>211</v>
      </c>
      <c r="F40" s="7"/>
      <c r="G40" s="7"/>
      <c r="H40" s="7"/>
      <c r="I40" s="7"/>
      <c r="J40" s="7"/>
      <c r="K40" s="7"/>
      <c r="L40" s="7"/>
      <c r="M40" s="7"/>
      <c r="N40" s="7"/>
      <c r="O40" s="7"/>
      <c r="P40" s="7"/>
      <c r="Q40" s="7"/>
      <c r="R40" s="7"/>
      <c r="S40" s="7"/>
      <c r="T40" s="7"/>
      <c r="U40" s="7"/>
      <c r="V40" s="7"/>
      <c r="W40" s="7"/>
      <c r="X40" s="7"/>
      <c r="Y40" s="7"/>
      <c r="Z40" s="7"/>
    </row>
    <row r="41" spans="1:26" ht="15.75" customHeight="1">
      <c r="A41" s="7" t="s">
        <v>143</v>
      </c>
      <c r="B41" s="7">
        <v>2021</v>
      </c>
      <c r="C41" s="48" t="s">
        <v>213</v>
      </c>
      <c r="D41" s="48" t="s">
        <v>211</v>
      </c>
      <c r="E41" s="48" t="s">
        <v>212</v>
      </c>
      <c r="F41" s="7"/>
      <c r="G41" s="7"/>
      <c r="H41" s="7"/>
      <c r="I41" s="7"/>
      <c r="J41" s="7"/>
      <c r="K41" s="7"/>
      <c r="L41" s="7"/>
      <c r="M41" s="7"/>
      <c r="N41" s="7"/>
      <c r="O41" s="7"/>
      <c r="P41" s="7"/>
      <c r="Q41" s="7"/>
      <c r="R41" s="7"/>
      <c r="S41" s="7"/>
      <c r="T41" s="7"/>
      <c r="U41" s="7"/>
      <c r="V41" s="7"/>
      <c r="W41" s="7"/>
      <c r="X41" s="7"/>
      <c r="Y41" s="7"/>
      <c r="Z41" s="7"/>
    </row>
    <row r="42" spans="1:26" ht="15.75" customHeight="1">
      <c r="A42" s="7" t="s">
        <v>145</v>
      </c>
      <c r="B42" s="7">
        <v>2021</v>
      </c>
      <c r="C42" s="48" t="s">
        <v>213</v>
      </c>
      <c r="D42" s="48" t="s">
        <v>211</v>
      </c>
      <c r="E42" s="48" t="s">
        <v>214</v>
      </c>
      <c r="F42" s="7"/>
      <c r="G42" s="7"/>
      <c r="H42" s="7"/>
      <c r="I42" s="7"/>
      <c r="J42" s="7"/>
      <c r="K42" s="7"/>
      <c r="L42" s="7"/>
      <c r="M42" s="7"/>
      <c r="N42" s="7"/>
      <c r="O42" s="7"/>
      <c r="P42" s="7"/>
      <c r="Q42" s="7"/>
      <c r="R42" s="7"/>
      <c r="S42" s="7"/>
      <c r="T42" s="7"/>
      <c r="U42" s="7"/>
      <c r="V42" s="7"/>
      <c r="W42" s="7"/>
      <c r="X42" s="7"/>
      <c r="Y42" s="7"/>
      <c r="Z42" s="7"/>
    </row>
    <row r="43" spans="1:26" ht="15.75" customHeight="1">
      <c r="A43" s="7" t="s">
        <v>147</v>
      </c>
      <c r="B43" s="7">
        <v>2021</v>
      </c>
      <c r="C43" s="48" t="s">
        <v>213</v>
      </c>
      <c r="D43" s="48" t="s">
        <v>211</v>
      </c>
      <c r="E43" s="48" t="s">
        <v>211</v>
      </c>
      <c r="F43" s="7"/>
      <c r="G43" s="7"/>
      <c r="H43" s="7"/>
      <c r="I43" s="7"/>
      <c r="J43" s="7"/>
      <c r="K43" s="7"/>
      <c r="L43" s="7"/>
      <c r="M43" s="7"/>
      <c r="N43" s="7"/>
      <c r="O43" s="7"/>
      <c r="P43" s="7"/>
      <c r="Q43" s="7"/>
      <c r="R43" s="7"/>
      <c r="S43" s="7"/>
      <c r="T43" s="7"/>
      <c r="U43" s="7"/>
      <c r="V43" s="7"/>
      <c r="W43" s="7"/>
      <c r="X43" s="7"/>
      <c r="Y43" s="7"/>
      <c r="Z43" s="7"/>
    </row>
    <row r="44" spans="1:26" ht="15.75" customHeight="1">
      <c r="A44" s="7" t="s">
        <v>133</v>
      </c>
      <c r="B44" s="7">
        <v>2021</v>
      </c>
      <c r="C44" s="48" t="s">
        <v>213</v>
      </c>
      <c r="D44" s="48" t="s">
        <v>211</v>
      </c>
      <c r="E44" s="48" t="s">
        <v>212</v>
      </c>
      <c r="F44" s="7"/>
      <c r="G44" s="7"/>
      <c r="H44" s="7"/>
      <c r="I44" s="7"/>
      <c r="J44" s="7"/>
      <c r="K44" s="7"/>
      <c r="L44" s="7"/>
      <c r="M44" s="7"/>
      <c r="N44" s="7"/>
      <c r="O44" s="7"/>
      <c r="P44" s="7"/>
      <c r="Q44" s="7"/>
      <c r="R44" s="7"/>
      <c r="S44" s="7"/>
      <c r="T44" s="7"/>
      <c r="U44" s="7"/>
      <c r="V44" s="7"/>
      <c r="W44" s="7"/>
      <c r="X44" s="7"/>
      <c r="Y44" s="7"/>
      <c r="Z44" s="7"/>
    </row>
    <row r="45" spans="1:26" ht="15.75" customHeight="1">
      <c r="A45" s="7" t="s">
        <v>132</v>
      </c>
      <c r="B45" s="7">
        <v>2021</v>
      </c>
      <c r="C45" s="48" t="s">
        <v>213</v>
      </c>
      <c r="D45" s="48" t="s">
        <v>211</v>
      </c>
      <c r="E45" s="48" t="s">
        <v>212</v>
      </c>
      <c r="F45" s="7"/>
      <c r="G45" s="7"/>
      <c r="H45" s="7"/>
      <c r="I45" s="7"/>
      <c r="J45" s="7"/>
      <c r="K45" s="7"/>
      <c r="L45" s="7"/>
      <c r="M45" s="7"/>
      <c r="N45" s="7"/>
      <c r="O45" s="7"/>
      <c r="P45" s="7"/>
      <c r="Q45" s="7"/>
      <c r="R45" s="7"/>
      <c r="S45" s="7"/>
      <c r="T45" s="7"/>
      <c r="U45" s="7"/>
      <c r="V45" s="7"/>
      <c r="W45" s="7"/>
      <c r="X45" s="7"/>
      <c r="Y45" s="7"/>
      <c r="Z45" s="7"/>
    </row>
    <row r="46" spans="1:26" ht="15.75" customHeight="1">
      <c r="A46" s="7" t="s">
        <v>107</v>
      </c>
      <c r="B46" s="7">
        <v>2021</v>
      </c>
      <c r="C46" s="48" t="s">
        <v>213</v>
      </c>
      <c r="D46" s="48" t="s">
        <v>211</v>
      </c>
      <c r="E46" s="48" t="s">
        <v>212</v>
      </c>
      <c r="F46" s="7"/>
      <c r="G46" s="7"/>
      <c r="H46" s="7"/>
      <c r="I46" s="7"/>
      <c r="J46" s="7"/>
      <c r="K46" s="7"/>
      <c r="L46" s="7"/>
      <c r="M46" s="7"/>
      <c r="N46" s="7"/>
      <c r="O46" s="7"/>
      <c r="P46" s="7"/>
      <c r="Q46" s="7"/>
      <c r="R46" s="7"/>
      <c r="S46" s="7"/>
      <c r="T46" s="7"/>
      <c r="U46" s="7"/>
      <c r="V46" s="7"/>
      <c r="W46" s="7"/>
      <c r="X46" s="7"/>
      <c r="Y46" s="7"/>
      <c r="Z46" s="7"/>
    </row>
    <row r="47" spans="1:26" ht="15.75" customHeight="1">
      <c r="A47" s="7" t="s">
        <v>120</v>
      </c>
      <c r="B47" s="7">
        <v>2021</v>
      </c>
      <c r="C47" s="48" t="s">
        <v>213</v>
      </c>
      <c r="D47" s="48" t="s">
        <v>211</v>
      </c>
      <c r="E47" s="48" t="s">
        <v>212</v>
      </c>
      <c r="F47" s="7"/>
      <c r="G47" s="7"/>
      <c r="H47" s="7"/>
      <c r="I47" s="7"/>
      <c r="J47" s="7"/>
      <c r="K47" s="7"/>
      <c r="L47" s="7"/>
      <c r="M47" s="7"/>
      <c r="N47" s="7"/>
      <c r="O47" s="7"/>
      <c r="P47" s="7"/>
      <c r="Q47" s="7"/>
      <c r="R47" s="7"/>
      <c r="S47" s="7"/>
      <c r="T47" s="7"/>
      <c r="U47" s="7"/>
      <c r="V47" s="7"/>
      <c r="W47" s="7"/>
      <c r="X47" s="7"/>
      <c r="Y47" s="7"/>
      <c r="Z47" s="7"/>
    </row>
    <row r="48" spans="1:26" ht="15.75" customHeight="1">
      <c r="A48" s="7" t="s">
        <v>126</v>
      </c>
      <c r="B48" s="7">
        <v>2020</v>
      </c>
      <c r="C48" s="48" t="s">
        <v>213</v>
      </c>
      <c r="D48" s="48" t="s">
        <v>211</v>
      </c>
      <c r="E48" s="48" t="s">
        <v>212</v>
      </c>
      <c r="F48" s="7"/>
      <c r="G48" s="7"/>
      <c r="H48" s="7"/>
      <c r="I48" s="7"/>
      <c r="J48" s="7"/>
      <c r="K48" s="7"/>
      <c r="L48" s="7"/>
      <c r="M48" s="7"/>
      <c r="N48" s="7"/>
      <c r="O48" s="7"/>
      <c r="P48" s="7"/>
      <c r="Q48" s="7"/>
      <c r="R48" s="7"/>
      <c r="S48" s="7"/>
      <c r="T48" s="7"/>
      <c r="U48" s="7"/>
      <c r="V48" s="7"/>
      <c r="W48" s="7"/>
      <c r="X48" s="7"/>
      <c r="Y48" s="7"/>
      <c r="Z48" s="7"/>
    </row>
    <row r="49" spans="1:26" ht="15.75" customHeight="1">
      <c r="A49" s="7" t="s">
        <v>130</v>
      </c>
      <c r="B49" s="7">
        <v>2020</v>
      </c>
      <c r="C49" s="48" t="s">
        <v>213</v>
      </c>
      <c r="D49" s="48" t="s">
        <v>214</v>
      </c>
      <c r="E49" s="48" t="s">
        <v>212</v>
      </c>
      <c r="F49" s="7"/>
      <c r="G49" s="7"/>
      <c r="H49" s="7"/>
      <c r="I49" s="7"/>
      <c r="J49" s="7"/>
      <c r="K49" s="7"/>
      <c r="L49" s="7"/>
      <c r="M49" s="7"/>
      <c r="N49" s="7"/>
      <c r="O49" s="7"/>
      <c r="P49" s="7"/>
      <c r="Q49" s="7"/>
      <c r="R49" s="7"/>
      <c r="S49" s="7"/>
      <c r="T49" s="7"/>
      <c r="U49" s="7"/>
      <c r="V49" s="7"/>
      <c r="W49" s="7"/>
      <c r="X49" s="7"/>
      <c r="Y49" s="7"/>
      <c r="Z49" s="7"/>
    </row>
    <row r="50" spans="1:26" ht="15.75" customHeight="1">
      <c r="A50" s="7" t="s">
        <v>125</v>
      </c>
      <c r="B50" s="7">
        <v>2020</v>
      </c>
      <c r="C50" s="48" t="s">
        <v>213</v>
      </c>
      <c r="D50" s="48" t="s">
        <v>211</v>
      </c>
      <c r="E50" s="48" t="s">
        <v>211</v>
      </c>
      <c r="F50" s="7"/>
      <c r="G50" s="7"/>
      <c r="H50" s="7"/>
      <c r="I50" s="7"/>
      <c r="J50" s="7"/>
      <c r="K50" s="7"/>
      <c r="L50" s="7"/>
      <c r="M50" s="7"/>
      <c r="N50" s="7"/>
      <c r="O50" s="7"/>
      <c r="P50" s="7"/>
      <c r="Q50" s="7"/>
      <c r="R50" s="7"/>
      <c r="S50" s="7"/>
      <c r="T50" s="7"/>
      <c r="U50" s="7"/>
      <c r="V50" s="7"/>
      <c r="W50" s="7"/>
      <c r="X50" s="7"/>
      <c r="Y50" s="7"/>
      <c r="Z50" s="7"/>
    </row>
    <row r="51" spans="1:26" ht="15.75" customHeight="1">
      <c r="A51" s="7" t="s">
        <v>131</v>
      </c>
      <c r="B51" s="7">
        <v>2020</v>
      </c>
      <c r="C51" s="48" t="s">
        <v>213</v>
      </c>
      <c r="D51" s="48" t="s">
        <v>211</v>
      </c>
      <c r="E51" s="48" t="s">
        <v>212</v>
      </c>
      <c r="F51" s="7"/>
      <c r="G51" s="7"/>
      <c r="H51" s="7"/>
      <c r="I51" s="7"/>
      <c r="J51" s="7"/>
      <c r="K51" s="7"/>
      <c r="L51" s="7"/>
      <c r="M51" s="7"/>
      <c r="N51" s="7"/>
      <c r="O51" s="7"/>
      <c r="P51" s="7"/>
      <c r="Q51" s="7"/>
      <c r="R51" s="7"/>
      <c r="S51" s="7"/>
      <c r="T51" s="7"/>
      <c r="U51" s="7"/>
      <c r="V51" s="7"/>
      <c r="W51" s="7"/>
      <c r="X51" s="7"/>
      <c r="Y51" s="7"/>
      <c r="Z51" s="7"/>
    </row>
    <row r="52" spans="1:26" ht="15.75" customHeight="1">
      <c r="A52" s="8" t="s">
        <v>150</v>
      </c>
      <c r="B52" s="7">
        <v>2020</v>
      </c>
      <c r="C52" s="48" t="s">
        <v>213</v>
      </c>
      <c r="D52" s="48" t="s">
        <v>211</v>
      </c>
      <c r="E52" s="48" t="s">
        <v>212</v>
      </c>
      <c r="F52" s="7"/>
      <c r="G52" s="7"/>
      <c r="H52" s="7"/>
      <c r="I52" s="7"/>
      <c r="J52" s="7"/>
      <c r="K52" s="7"/>
      <c r="L52" s="7"/>
      <c r="M52" s="7"/>
      <c r="N52" s="7"/>
      <c r="O52" s="7"/>
      <c r="P52" s="7"/>
      <c r="Q52" s="7"/>
      <c r="R52" s="7"/>
      <c r="S52" s="7"/>
      <c r="T52" s="7"/>
      <c r="U52" s="7"/>
      <c r="V52" s="7"/>
      <c r="W52" s="7"/>
      <c r="X52" s="7"/>
      <c r="Y52" s="7"/>
      <c r="Z52" s="7"/>
    </row>
    <row r="53" spans="1:26" ht="15.75" customHeight="1">
      <c r="A53" s="7" t="s">
        <v>154</v>
      </c>
      <c r="B53" s="7">
        <v>2021</v>
      </c>
      <c r="C53" s="48" t="s">
        <v>213</v>
      </c>
      <c r="D53" s="48" t="s">
        <v>211</v>
      </c>
      <c r="E53" s="48" t="s">
        <v>212</v>
      </c>
      <c r="F53" s="7"/>
      <c r="G53" s="7"/>
      <c r="H53" s="7"/>
      <c r="I53" s="7"/>
      <c r="J53" s="7"/>
      <c r="K53" s="7"/>
      <c r="L53" s="7"/>
      <c r="M53" s="7"/>
      <c r="N53" s="7"/>
      <c r="O53" s="7"/>
      <c r="P53" s="7"/>
      <c r="Q53" s="7"/>
      <c r="R53" s="7"/>
      <c r="S53" s="7"/>
      <c r="T53" s="7"/>
      <c r="U53" s="7"/>
      <c r="V53" s="7"/>
      <c r="W53" s="7"/>
      <c r="X53" s="7"/>
      <c r="Y53" s="7"/>
      <c r="Z53" s="7"/>
    </row>
    <row r="54" spans="1:26" ht="15.75" customHeight="1">
      <c r="A54" s="8" t="s">
        <v>217</v>
      </c>
      <c r="B54" s="7">
        <v>2021</v>
      </c>
      <c r="C54" s="48" t="s">
        <v>213</v>
      </c>
      <c r="D54" s="48" t="s">
        <v>211</v>
      </c>
      <c r="E54" s="48" t="s">
        <v>212</v>
      </c>
      <c r="F54" s="7"/>
      <c r="G54" s="7"/>
      <c r="H54" s="7"/>
      <c r="I54" s="7"/>
      <c r="J54" s="7"/>
      <c r="K54" s="7"/>
      <c r="L54" s="7"/>
      <c r="M54" s="7"/>
      <c r="N54" s="7"/>
      <c r="O54" s="7"/>
      <c r="P54" s="7"/>
      <c r="Q54" s="7"/>
      <c r="R54" s="7"/>
      <c r="S54" s="7"/>
      <c r="T54" s="7"/>
      <c r="U54" s="7"/>
      <c r="V54" s="7"/>
      <c r="W54" s="7"/>
      <c r="X54" s="7"/>
      <c r="Y54" s="7"/>
      <c r="Z54" s="7"/>
    </row>
    <row r="55" spans="1:26" ht="15.75" customHeight="1">
      <c r="A55" s="7" t="s">
        <v>159</v>
      </c>
      <c r="B55" s="7">
        <v>2020</v>
      </c>
      <c r="C55" s="48" t="s">
        <v>213</v>
      </c>
      <c r="D55" s="48" t="s">
        <v>211</v>
      </c>
      <c r="E55" s="48" t="s">
        <v>212</v>
      </c>
      <c r="F55" s="7"/>
      <c r="G55" s="7"/>
      <c r="H55" s="7"/>
      <c r="I55" s="7"/>
      <c r="J55" s="7"/>
      <c r="K55" s="7"/>
      <c r="L55" s="7"/>
      <c r="M55" s="7"/>
      <c r="N55" s="7"/>
      <c r="O55" s="7"/>
      <c r="P55" s="7"/>
      <c r="Q55" s="7"/>
      <c r="R55" s="7"/>
      <c r="S55" s="7"/>
      <c r="T55" s="7"/>
      <c r="U55" s="7"/>
      <c r="V55" s="7"/>
      <c r="W55" s="7"/>
      <c r="X55" s="7"/>
      <c r="Y55" s="7"/>
      <c r="Z55" s="7"/>
    </row>
    <row r="56" spans="1:26" ht="15.75" customHeight="1">
      <c r="A56" s="7" t="s">
        <v>161</v>
      </c>
      <c r="B56" s="7">
        <v>2020</v>
      </c>
      <c r="C56" s="48" t="s">
        <v>213</v>
      </c>
      <c r="D56" s="48" t="s">
        <v>211</v>
      </c>
      <c r="E56" s="48" t="s">
        <v>214</v>
      </c>
      <c r="F56" s="7"/>
      <c r="G56" s="7"/>
      <c r="H56" s="7"/>
      <c r="I56" s="7"/>
      <c r="J56" s="7"/>
      <c r="K56" s="7"/>
      <c r="L56" s="7"/>
      <c r="M56" s="7"/>
      <c r="N56" s="7"/>
      <c r="O56" s="7"/>
      <c r="P56" s="7"/>
      <c r="Q56" s="7"/>
      <c r="R56" s="7"/>
      <c r="S56" s="7"/>
      <c r="T56" s="7"/>
      <c r="U56" s="7"/>
      <c r="V56" s="7"/>
      <c r="W56" s="7"/>
      <c r="X56" s="7"/>
      <c r="Y56" s="7"/>
      <c r="Z56" s="7"/>
    </row>
    <row r="57" spans="1:26" ht="15.75" customHeight="1">
      <c r="A57" s="7" t="s">
        <v>164</v>
      </c>
      <c r="B57" s="7">
        <v>2021</v>
      </c>
      <c r="C57" s="48" t="s">
        <v>213</v>
      </c>
      <c r="D57" s="48" t="s">
        <v>211</v>
      </c>
      <c r="E57" s="48" t="s">
        <v>214</v>
      </c>
      <c r="F57" s="7"/>
      <c r="G57" s="7"/>
      <c r="H57" s="7"/>
      <c r="I57" s="7"/>
      <c r="J57" s="7"/>
      <c r="K57" s="7"/>
      <c r="L57" s="7"/>
      <c r="M57" s="7"/>
      <c r="N57" s="7"/>
      <c r="O57" s="7"/>
      <c r="P57" s="7"/>
      <c r="Q57" s="7"/>
      <c r="R57" s="7"/>
      <c r="S57" s="7"/>
      <c r="T57" s="7"/>
      <c r="U57" s="7"/>
      <c r="V57" s="7"/>
      <c r="W57" s="7"/>
      <c r="X57" s="7"/>
      <c r="Y57" s="7"/>
      <c r="Z57" s="7"/>
    </row>
    <row r="58" spans="1:26" ht="15.75" customHeight="1">
      <c r="A58" s="22" t="s">
        <v>166</v>
      </c>
      <c r="B58" s="7">
        <v>2021</v>
      </c>
      <c r="C58" s="48" t="s">
        <v>213</v>
      </c>
      <c r="D58" s="48" t="s">
        <v>214</v>
      </c>
      <c r="E58" s="48" t="s">
        <v>212</v>
      </c>
      <c r="F58" s="7"/>
      <c r="G58" s="7"/>
      <c r="H58" s="7"/>
      <c r="I58" s="7"/>
      <c r="J58" s="7"/>
      <c r="K58" s="7"/>
      <c r="L58" s="7"/>
      <c r="M58" s="7"/>
      <c r="N58" s="7"/>
      <c r="O58" s="7"/>
      <c r="P58" s="7"/>
      <c r="Q58" s="7"/>
      <c r="R58" s="7"/>
      <c r="S58" s="7"/>
      <c r="T58" s="7"/>
      <c r="U58" s="7"/>
      <c r="V58" s="7"/>
      <c r="W58" s="7"/>
      <c r="X58" s="7"/>
      <c r="Y58" s="7"/>
      <c r="Z58" s="7"/>
    </row>
    <row r="59" spans="1:26" ht="15.75" customHeight="1">
      <c r="A59" s="7" t="s">
        <v>175</v>
      </c>
      <c r="B59" s="7">
        <v>2021</v>
      </c>
      <c r="C59" s="48" t="s">
        <v>213</v>
      </c>
      <c r="D59" s="48" t="s">
        <v>211</v>
      </c>
      <c r="E59" s="48" t="s">
        <v>212</v>
      </c>
      <c r="F59" s="7"/>
      <c r="G59" s="7"/>
      <c r="H59" s="7"/>
      <c r="I59" s="7"/>
      <c r="J59" s="7"/>
      <c r="K59" s="7"/>
      <c r="L59" s="7"/>
      <c r="M59" s="7"/>
      <c r="N59" s="7"/>
      <c r="O59" s="7"/>
      <c r="P59" s="7"/>
      <c r="Q59" s="7"/>
      <c r="R59" s="7"/>
      <c r="S59" s="7"/>
      <c r="T59" s="7"/>
      <c r="U59" s="7"/>
      <c r="V59" s="7"/>
      <c r="W59" s="7"/>
      <c r="X59" s="7"/>
      <c r="Y59" s="7"/>
      <c r="Z59" s="7"/>
    </row>
    <row r="60" spans="1:26" ht="15.75" customHeight="1">
      <c r="A60" s="22" t="s">
        <v>182</v>
      </c>
      <c r="B60" s="23">
        <v>2022</v>
      </c>
      <c r="C60" s="48" t="s">
        <v>213</v>
      </c>
      <c r="D60" s="48" t="s">
        <v>211</v>
      </c>
      <c r="E60" s="48" t="s">
        <v>211</v>
      </c>
      <c r="F60" s="7"/>
      <c r="G60" s="7"/>
      <c r="H60" s="7"/>
      <c r="I60" s="7"/>
      <c r="J60" s="7"/>
      <c r="K60" s="7"/>
      <c r="L60" s="7"/>
      <c r="M60" s="7"/>
      <c r="N60" s="7"/>
      <c r="O60" s="7"/>
      <c r="P60" s="7"/>
      <c r="Q60" s="7"/>
      <c r="R60" s="7"/>
      <c r="S60" s="7"/>
      <c r="T60" s="7"/>
      <c r="U60" s="7"/>
      <c r="V60" s="7"/>
      <c r="W60" s="7"/>
      <c r="X60" s="7"/>
      <c r="Y60" s="7"/>
      <c r="Z60" s="7"/>
    </row>
    <row r="61" spans="1:26" ht="15.75" customHeight="1"/>
    <row r="62" spans="1:26" ht="15.75" customHeight="1"/>
    <row r="63" spans="1:26" ht="15.75" customHeight="1"/>
    <row r="64" spans="1:26"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paperSize="5"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00"/>
  <sheetViews>
    <sheetView workbookViewId="0"/>
  </sheetViews>
  <sheetFormatPr defaultColWidth="14.42578125" defaultRowHeight="15" customHeight="1"/>
  <cols>
    <col min="1" max="1" width="110.28515625" customWidth="1"/>
    <col min="2" max="2" width="5.42578125" customWidth="1"/>
    <col min="3" max="3" width="9.28515625" customWidth="1"/>
    <col min="4" max="4" width="13.5703125" customWidth="1"/>
    <col min="5" max="5" width="9.5703125" customWidth="1"/>
    <col min="6" max="26" width="8.7109375" customWidth="1"/>
  </cols>
  <sheetData>
    <row r="1" spans="1:6">
      <c r="A1" s="44" t="s">
        <v>218</v>
      </c>
    </row>
    <row r="3" spans="1:6">
      <c r="A3" s="1" t="s">
        <v>0</v>
      </c>
      <c r="B3" s="2" t="s">
        <v>1</v>
      </c>
      <c r="C3" s="1" t="s">
        <v>207</v>
      </c>
      <c r="D3" s="2" t="s">
        <v>208</v>
      </c>
      <c r="E3" s="1" t="s">
        <v>219</v>
      </c>
      <c r="F3" s="47"/>
    </row>
    <row r="4" spans="1:6">
      <c r="A4" s="50" t="s">
        <v>48</v>
      </c>
      <c r="B4" s="48">
        <v>2021</v>
      </c>
      <c r="C4" s="50" t="s">
        <v>212</v>
      </c>
      <c r="D4" s="50" t="s">
        <v>211</v>
      </c>
      <c r="E4" s="50" t="s">
        <v>212</v>
      </c>
    </row>
    <row r="5" spans="1:6">
      <c r="A5" s="50"/>
      <c r="B5" s="50"/>
      <c r="C5" s="50"/>
      <c r="D5" s="50"/>
      <c r="E5" s="50"/>
    </row>
    <row r="6" spans="1:6">
      <c r="A6" s="50"/>
      <c r="B6" s="50"/>
      <c r="C6" s="50"/>
      <c r="D6" s="50"/>
      <c r="E6" s="50"/>
    </row>
    <row r="7" spans="1:6">
      <c r="A7" s="50"/>
      <c r="B7" s="50"/>
      <c r="C7" s="50"/>
      <c r="D7" s="50"/>
      <c r="E7" s="50"/>
    </row>
    <row r="8" spans="1:6">
      <c r="A8" s="50"/>
      <c r="B8" s="50"/>
      <c r="C8" s="50"/>
      <c r="D8" s="50"/>
      <c r="E8" s="50"/>
    </row>
    <row r="9" spans="1:6">
      <c r="A9" s="50"/>
      <c r="B9" s="50"/>
      <c r="C9" s="50"/>
      <c r="D9" s="50"/>
      <c r="E9" s="50"/>
    </row>
    <row r="10" spans="1:6">
      <c r="A10" s="50"/>
      <c r="B10" s="50"/>
      <c r="C10" s="50"/>
      <c r="D10" s="50"/>
      <c r="E10" s="50"/>
    </row>
    <row r="11" spans="1:6">
      <c r="A11" s="50"/>
      <c r="B11" s="50"/>
      <c r="C11" s="50"/>
      <c r="D11" s="50"/>
      <c r="E11" s="50"/>
    </row>
    <row r="12" spans="1:6">
      <c r="A12" s="50"/>
      <c r="B12" s="50"/>
      <c r="C12" s="50"/>
      <c r="D12" s="50"/>
      <c r="E12" s="50"/>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00"/>
  <sheetViews>
    <sheetView workbookViewId="0"/>
  </sheetViews>
  <sheetFormatPr defaultColWidth="14.42578125" defaultRowHeight="15" customHeight="1"/>
  <cols>
    <col min="1" max="1" width="87.42578125" customWidth="1"/>
    <col min="2" max="10" width="8.7109375" customWidth="1"/>
    <col min="11" max="11" width="10.85546875" customWidth="1"/>
    <col min="12" max="26" width="8.7109375" customWidth="1"/>
  </cols>
  <sheetData>
    <row r="1" spans="1:11">
      <c r="A1" s="51" t="s">
        <v>220</v>
      </c>
    </row>
    <row r="2" spans="1:11">
      <c r="A2" s="51" t="s">
        <v>221</v>
      </c>
    </row>
    <row r="3" spans="1:11">
      <c r="A3" s="52" t="s">
        <v>222</v>
      </c>
    </row>
    <row r="5" spans="1:11">
      <c r="A5" s="53" t="s">
        <v>223</v>
      </c>
      <c r="B5" s="145" t="s">
        <v>224</v>
      </c>
      <c r="C5" s="146"/>
      <c r="D5" s="146"/>
      <c r="E5" s="147"/>
    </row>
    <row r="6" spans="1:11" ht="25.5">
      <c r="A6" s="54" t="s">
        <v>225</v>
      </c>
      <c r="B6" s="55" t="s">
        <v>226</v>
      </c>
      <c r="C6" s="55" t="s">
        <v>227</v>
      </c>
      <c r="D6" s="55" t="s">
        <v>228</v>
      </c>
      <c r="E6" s="55" t="s">
        <v>229</v>
      </c>
    </row>
    <row r="7" spans="1:11" ht="25.5">
      <c r="A7" s="54" t="s">
        <v>230</v>
      </c>
      <c r="B7" s="55" t="s">
        <v>226</v>
      </c>
      <c r="C7" s="55" t="s">
        <v>227</v>
      </c>
      <c r="D7" s="55" t="s">
        <v>228</v>
      </c>
      <c r="E7" s="55" t="s">
        <v>229</v>
      </c>
    </row>
    <row r="8" spans="1:11" ht="25.5">
      <c r="A8" s="54" t="s">
        <v>231</v>
      </c>
      <c r="B8" s="55" t="s">
        <v>226</v>
      </c>
      <c r="C8" s="55" t="s">
        <v>227</v>
      </c>
      <c r="D8" s="55" t="s">
        <v>228</v>
      </c>
      <c r="E8" s="55" t="s">
        <v>229</v>
      </c>
    </row>
    <row r="9" spans="1:11" ht="25.5">
      <c r="A9" s="54" t="s">
        <v>232</v>
      </c>
      <c r="B9" s="55" t="s">
        <v>226</v>
      </c>
      <c r="C9" s="55" t="s">
        <v>227</v>
      </c>
      <c r="D9" s="55" t="s">
        <v>228</v>
      </c>
      <c r="E9" s="55" t="s">
        <v>229</v>
      </c>
    </row>
    <row r="10" spans="1:11" ht="25.5">
      <c r="A10" s="54" t="s">
        <v>233</v>
      </c>
      <c r="B10" s="55" t="s">
        <v>226</v>
      </c>
      <c r="C10" s="55" t="s">
        <v>227</v>
      </c>
      <c r="D10" s="55" t="s">
        <v>228</v>
      </c>
      <c r="E10" s="55" t="s">
        <v>229</v>
      </c>
    </row>
    <row r="11" spans="1:11" ht="25.5">
      <c r="A11" s="54" t="s">
        <v>234</v>
      </c>
      <c r="B11" s="55" t="s">
        <v>226</v>
      </c>
      <c r="C11" s="55" t="s">
        <v>227</v>
      </c>
      <c r="D11" s="55" t="s">
        <v>228</v>
      </c>
      <c r="E11" s="55" t="s">
        <v>229</v>
      </c>
    </row>
    <row r="12" spans="1:11" ht="25.5">
      <c r="A12" s="54" t="s">
        <v>235</v>
      </c>
      <c r="B12" s="55" t="s">
        <v>226</v>
      </c>
      <c r="C12" s="55" t="s">
        <v>227</v>
      </c>
      <c r="D12" s="55" t="s">
        <v>228</v>
      </c>
      <c r="E12" s="55" t="s">
        <v>229</v>
      </c>
    </row>
    <row r="13" spans="1:11" ht="25.5">
      <c r="A13" s="54" t="s">
        <v>236</v>
      </c>
      <c r="B13" s="55" t="s">
        <v>226</v>
      </c>
      <c r="C13" s="55" t="s">
        <v>227</v>
      </c>
      <c r="D13" s="55" t="s">
        <v>228</v>
      </c>
      <c r="E13" s="55" t="s">
        <v>229</v>
      </c>
    </row>
    <row r="14" spans="1:11" ht="25.5" customHeight="1">
      <c r="A14" s="145" t="s">
        <v>237</v>
      </c>
      <c r="B14" s="146"/>
      <c r="C14" s="146"/>
      <c r="D14" s="146"/>
      <c r="E14" s="147"/>
    </row>
    <row r="16" spans="1:11">
      <c r="A16" s="56" t="s">
        <v>238</v>
      </c>
      <c r="B16" s="57" t="s">
        <v>239</v>
      </c>
      <c r="C16" s="58">
        <v>1</v>
      </c>
      <c r="D16" s="58">
        <v>2</v>
      </c>
      <c r="E16" s="58">
        <v>3</v>
      </c>
      <c r="F16" s="58">
        <v>4</v>
      </c>
      <c r="G16" s="58">
        <v>5</v>
      </c>
      <c r="H16" s="58">
        <v>6</v>
      </c>
      <c r="I16" s="58">
        <v>7</v>
      </c>
      <c r="J16" s="58">
        <v>8</v>
      </c>
      <c r="K16" s="59" t="s">
        <v>240</v>
      </c>
    </row>
    <row r="17" spans="1:11">
      <c r="A17" s="6" t="s">
        <v>25</v>
      </c>
      <c r="B17" s="7">
        <v>2020</v>
      </c>
      <c r="C17" s="60" t="s">
        <v>241</v>
      </c>
      <c r="D17" s="60" t="s">
        <v>241</v>
      </c>
      <c r="E17" s="60" t="s">
        <v>241</v>
      </c>
      <c r="F17" s="60" t="s">
        <v>241</v>
      </c>
      <c r="G17" s="60" t="s">
        <v>241</v>
      </c>
      <c r="H17" s="60" t="s">
        <v>241</v>
      </c>
      <c r="I17" s="60" t="s">
        <v>241</v>
      </c>
      <c r="J17" s="60" t="s">
        <v>241</v>
      </c>
      <c r="K17" s="60" t="s">
        <v>242</v>
      </c>
    </row>
    <row r="18" spans="1:11">
      <c r="A18" s="48"/>
      <c r="B18" s="48"/>
      <c r="C18" s="48"/>
      <c r="D18" s="48"/>
      <c r="E18" s="48"/>
      <c r="F18" s="48"/>
      <c r="G18" s="48"/>
      <c r="H18" s="48"/>
      <c r="I18" s="48"/>
      <c r="J18" s="48"/>
      <c r="K18" s="48"/>
    </row>
    <row r="19" spans="1:11">
      <c r="A19" s="48"/>
      <c r="B19" s="48"/>
      <c r="C19" s="48"/>
      <c r="D19" s="48"/>
      <c r="E19" s="48"/>
      <c r="F19" s="48"/>
      <c r="G19" s="48"/>
      <c r="H19" s="48"/>
      <c r="I19" s="48"/>
      <c r="J19" s="48"/>
      <c r="K19" s="48"/>
    </row>
    <row r="20" spans="1:11">
      <c r="A20" s="48"/>
      <c r="B20" s="48"/>
      <c r="C20" s="48"/>
      <c r="D20" s="48"/>
      <c r="E20" s="48"/>
      <c r="F20" s="48"/>
      <c r="G20" s="48"/>
      <c r="H20" s="48"/>
      <c r="I20" s="48"/>
      <c r="J20" s="48"/>
      <c r="K20" s="48"/>
    </row>
    <row r="21" spans="1:11" ht="15.75" customHeight="1">
      <c r="A21" s="48"/>
      <c r="B21" s="48"/>
      <c r="C21" s="48"/>
      <c r="D21" s="48"/>
      <c r="E21" s="48"/>
      <c r="F21" s="48"/>
      <c r="G21" s="48"/>
      <c r="H21" s="48"/>
      <c r="I21" s="48"/>
      <c r="J21" s="48"/>
      <c r="K21" s="48"/>
    </row>
    <row r="22" spans="1:11" ht="15.75" customHeight="1">
      <c r="A22" s="48"/>
      <c r="B22" s="48"/>
      <c r="C22" s="48"/>
      <c r="D22" s="48"/>
      <c r="E22" s="48"/>
      <c r="F22" s="48"/>
      <c r="G22" s="48"/>
      <c r="H22" s="48"/>
      <c r="I22" s="48"/>
      <c r="J22" s="48"/>
      <c r="K22" s="48"/>
    </row>
    <row r="23" spans="1:11" ht="15.75" customHeight="1">
      <c r="A23" s="48"/>
      <c r="B23" s="48"/>
      <c r="C23" s="48"/>
      <c r="D23" s="48"/>
      <c r="E23" s="48"/>
      <c r="F23" s="48"/>
      <c r="G23" s="48"/>
      <c r="H23" s="48"/>
      <c r="I23" s="48"/>
      <c r="J23" s="48"/>
      <c r="K23" s="48"/>
    </row>
    <row r="24" spans="1:11" ht="15.75" customHeight="1"/>
    <row r="25" spans="1:11" ht="15.75" customHeight="1"/>
    <row r="26" spans="1:11" ht="15.75" customHeight="1"/>
    <row r="27" spans="1:11" ht="15.75" customHeight="1"/>
    <row r="28" spans="1:11" ht="15.75" customHeight="1"/>
    <row r="29" spans="1:11" ht="15.75" customHeight="1"/>
    <row r="30" spans="1:11" ht="15.75" customHeight="1"/>
    <row r="31" spans="1:11" ht="15.75" customHeight="1"/>
    <row r="32" spans="1: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B5:E5"/>
    <mergeCell ref="A14:E14"/>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00"/>
  <sheetViews>
    <sheetView workbookViewId="0"/>
  </sheetViews>
  <sheetFormatPr defaultColWidth="14.42578125" defaultRowHeight="15" customHeight="1"/>
  <cols>
    <col min="1" max="1" width="104.7109375" customWidth="1"/>
    <col min="2" max="10" width="8.7109375" customWidth="1"/>
    <col min="11" max="11" width="10.85546875" customWidth="1"/>
    <col min="12" max="26" width="8.7109375" customWidth="1"/>
  </cols>
  <sheetData>
    <row r="1" spans="1:11">
      <c r="A1" s="51" t="s">
        <v>243</v>
      </c>
    </row>
    <row r="2" spans="1:11">
      <c r="A2" s="51" t="s">
        <v>244</v>
      </c>
    </row>
    <row r="3" spans="1:11">
      <c r="A3" s="52" t="s">
        <v>245</v>
      </c>
    </row>
    <row r="5" spans="1:11">
      <c r="A5" s="53" t="s">
        <v>223</v>
      </c>
      <c r="B5" s="145" t="s">
        <v>224</v>
      </c>
      <c r="C5" s="146"/>
      <c r="D5" s="146"/>
      <c r="E5" s="147"/>
    </row>
    <row r="6" spans="1:11" ht="25.5">
      <c r="A6" s="54" t="s">
        <v>246</v>
      </c>
      <c r="B6" s="55" t="s">
        <v>226</v>
      </c>
      <c r="C6" s="55" t="s">
        <v>227</v>
      </c>
      <c r="D6" s="55" t="s">
        <v>228</v>
      </c>
      <c r="E6" s="55" t="s">
        <v>229</v>
      </c>
    </row>
    <row r="7" spans="1:11" ht="25.5">
      <c r="A7" s="54" t="s">
        <v>247</v>
      </c>
      <c r="B7" s="55" t="s">
        <v>226</v>
      </c>
      <c r="C7" s="55" t="s">
        <v>227</v>
      </c>
      <c r="D7" s="55" t="s">
        <v>228</v>
      </c>
      <c r="E7" s="55" t="s">
        <v>229</v>
      </c>
    </row>
    <row r="8" spans="1:11" ht="25.5">
      <c r="A8" s="54" t="s">
        <v>248</v>
      </c>
      <c r="B8" s="55" t="s">
        <v>226</v>
      </c>
      <c r="C8" s="55" t="s">
        <v>227</v>
      </c>
      <c r="D8" s="55" t="s">
        <v>228</v>
      </c>
      <c r="E8" s="55" t="s">
        <v>229</v>
      </c>
    </row>
    <row r="9" spans="1:11" ht="25.5">
      <c r="A9" s="54" t="s">
        <v>249</v>
      </c>
      <c r="B9" s="55" t="s">
        <v>226</v>
      </c>
      <c r="C9" s="55" t="s">
        <v>227</v>
      </c>
      <c r="D9" s="55" t="s">
        <v>228</v>
      </c>
      <c r="E9" s="55" t="s">
        <v>229</v>
      </c>
    </row>
    <row r="10" spans="1:11" ht="25.5">
      <c r="A10" s="54" t="s">
        <v>250</v>
      </c>
      <c r="B10" s="55" t="s">
        <v>226</v>
      </c>
      <c r="C10" s="55" t="s">
        <v>227</v>
      </c>
      <c r="D10" s="55" t="s">
        <v>228</v>
      </c>
      <c r="E10" s="55" t="s">
        <v>229</v>
      </c>
    </row>
    <row r="11" spans="1:11" ht="25.5">
      <c r="A11" s="54" t="s">
        <v>251</v>
      </c>
      <c r="B11" s="55" t="s">
        <v>226</v>
      </c>
      <c r="C11" s="55" t="s">
        <v>227</v>
      </c>
      <c r="D11" s="55" t="s">
        <v>228</v>
      </c>
      <c r="E11" s="55" t="s">
        <v>229</v>
      </c>
    </row>
    <row r="12" spans="1:11" ht="25.5">
      <c r="A12" s="54" t="s">
        <v>252</v>
      </c>
      <c r="B12" s="55" t="s">
        <v>226</v>
      </c>
      <c r="C12" s="55" t="s">
        <v>227</v>
      </c>
      <c r="D12" s="55" t="s">
        <v>228</v>
      </c>
      <c r="E12" s="55" t="s">
        <v>229</v>
      </c>
    </row>
    <row r="13" spans="1:11" ht="25.5">
      <c r="A13" s="54" t="s">
        <v>253</v>
      </c>
      <c r="B13" s="55" t="s">
        <v>226</v>
      </c>
      <c r="C13" s="55" t="s">
        <v>227</v>
      </c>
      <c r="D13" s="55" t="s">
        <v>228</v>
      </c>
      <c r="E13" s="55" t="s">
        <v>229</v>
      </c>
    </row>
    <row r="14" spans="1:11" ht="25.5" customHeight="1">
      <c r="A14" s="145" t="s">
        <v>254</v>
      </c>
      <c r="B14" s="146"/>
      <c r="C14" s="146"/>
      <c r="D14" s="146"/>
      <c r="E14" s="147"/>
    </row>
    <row r="16" spans="1:11">
      <c r="A16" s="56" t="s">
        <v>238</v>
      </c>
      <c r="B16" s="57" t="s">
        <v>239</v>
      </c>
      <c r="C16" s="58">
        <v>1</v>
      </c>
      <c r="D16" s="58">
        <v>2</v>
      </c>
      <c r="E16" s="58">
        <v>3</v>
      </c>
      <c r="F16" s="58">
        <v>4</v>
      </c>
      <c r="G16" s="58">
        <v>5</v>
      </c>
      <c r="H16" s="58">
        <v>6</v>
      </c>
      <c r="I16" s="58">
        <v>7</v>
      </c>
      <c r="J16" s="58">
        <v>8</v>
      </c>
      <c r="K16" s="59" t="s">
        <v>240</v>
      </c>
    </row>
    <row r="17" spans="1:11">
      <c r="A17" s="60" t="s">
        <v>255</v>
      </c>
      <c r="B17" s="60">
        <v>2021</v>
      </c>
      <c r="C17" s="60" t="s">
        <v>241</v>
      </c>
      <c r="D17" s="60" t="s">
        <v>241</v>
      </c>
      <c r="E17" s="60" t="s">
        <v>241</v>
      </c>
      <c r="F17" s="60" t="s">
        <v>241</v>
      </c>
      <c r="G17" s="60" t="s">
        <v>256</v>
      </c>
      <c r="H17" s="60" t="s">
        <v>256</v>
      </c>
      <c r="I17" s="60" t="s">
        <v>241</v>
      </c>
      <c r="J17" s="60" t="s">
        <v>241</v>
      </c>
      <c r="K17" s="60" t="s">
        <v>242</v>
      </c>
    </row>
    <row r="18" spans="1:11">
      <c r="A18" s="48"/>
      <c r="B18" s="48"/>
      <c r="C18" s="48"/>
      <c r="D18" s="48"/>
      <c r="E18" s="48"/>
      <c r="F18" s="48"/>
      <c r="G18" s="48"/>
      <c r="H18" s="48"/>
      <c r="I18" s="48"/>
      <c r="J18" s="48"/>
      <c r="K18" s="48"/>
    </row>
    <row r="19" spans="1:11">
      <c r="A19" s="48"/>
      <c r="B19" s="48"/>
      <c r="C19" s="48"/>
      <c r="D19" s="48"/>
      <c r="E19" s="48"/>
      <c r="F19" s="48"/>
      <c r="G19" s="48"/>
      <c r="H19" s="48"/>
      <c r="I19" s="48"/>
      <c r="J19" s="48"/>
      <c r="K19" s="48"/>
    </row>
    <row r="20" spans="1:11">
      <c r="A20" s="48"/>
      <c r="B20" s="48"/>
      <c r="C20" s="48"/>
      <c r="D20" s="48"/>
      <c r="E20" s="48"/>
      <c r="F20" s="48"/>
      <c r="G20" s="48"/>
      <c r="H20" s="48"/>
      <c r="I20" s="48"/>
      <c r="J20" s="48"/>
      <c r="K20" s="48"/>
    </row>
    <row r="21" spans="1:11" ht="15.75" customHeight="1">
      <c r="A21" s="48"/>
      <c r="B21" s="48"/>
      <c r="C21" s="48"/>
      <c r="D21" s="48"/>
      <c r="E21" s="48"/>
      <c r="F21" s="48"/>
      <c r="G21" s="48"/>
      <c r="H21" s="48"/>
      <c r="I21" s="48"/>
      <c r="J21" s="48"/>
      <c r="K21" s="48"/>
    </row>
    <row r="22" spans="1:11" ht="15.75" customHeight="1">
      <c r="A22" s="48"/>
      <c r="B22" s="48"/>
      <c r="C22" s="48"/>
      <c r="D22" s="48"/>
      <c r="E22" s="48"/>
      <c r="F22" s="48"/>
      <c r="G22" s="48"/>
      <c r="H22" s="48"/>
      <c r="I22" s="48"/>
      <c r="J22" s="48"/>
      <c r="K22" s="48"/>
    </row>
    <row r="23" spans="1:11" ht="15.75" customHeight="1">
      <c r="A23" s="48"/>
      <c r="B23" s="48"/>
      <c r="C23" s="48"/>
      <c r="D23" s="48"/>
      <c r="E23" s="48"/>
      <c r="F23" s="48"/>
      <c r="G23" s="48"/>
      <c r="H23" s="48"/>
      <c r="I23" s="48"/>
      <c r="J23" s="48"/>
      <c r="K23" s="48"/>
    </row>
    <row r="24" spans="1:11" ht="15.75" customHeight="1"/>
    <row r="25" spans="1:11" ht="15.75" customHeight="1"/>
    <row r="26" spans="1:11" ht="15.75" customHeight="1"/>
    <row r="27" spans="1:11" ht="15.75" customHeight="1"/>
    <row r="28" spans="1:11" ht="15.75" customHeight="1"/>
    <row r="29" spans="1:11" ht="15.75" customHeight="1"/>
    <row r="30" spans="1:11" ht="15.75" customHeight="1"/>
    <row r="31" spans="1:11" ht="15.75" customHeight="1"/>
    <row r="32" spans="1: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B5:E5"/>
    <mergeCell ref="A14:E14"/>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00"/>
  <sheetViews>
    <sheetView workbookViewId="0"/>
  </sheetViews>
  <sheetFormatPr defaultColWidth="14.42578125" defaultRowHeight="15" customHeight="1"/>
  <cols>
    <col min="1" max="1" width="14.28515625" customWidth="1"/>
    <col min="2" max="26" width="8.7109375" customWidth="1"/>
  </cols>
  <sheetData>
    <row r="1" spans="1:6">
      <c r="A1" s="6" t="s">
        <v>257</v>
      </c>
      <c r="B1" s="6">
        <v>34</v>
      </c>
      <c r="C1" s="61">
        <v>0.38200000000000001</v>
      </c>
      <c r="D1" s="61">
        <v>1</v>
      </c>
      <c r="E1" s="61">
        <f t="shared" ref="E1:E11" si="0">D1-C1</f>
        <v>0.61799999999999999</v>
      </c>
    </row>
    <row r="2" spans="1:6">
      <c r="A2" s="6" t="s">
        <v>258</v>
      </c>
      <c r="B2" s="6">
        <v>154</v>
      </c>
      <c r="C2" s="61">
        <v>0.47399999999999998</v>
      </c>
      <c r="D2" s="61">
        <v>1</v>
      </c>
      <c r="E2" s="61">
        <f t="shared" si="0"/>
        <v>0.52600000000000002</v>
      </c>
    </row>
    <row r="3" spans="1:6">
      <c r="A3" s="6" t="s">
        <v>259</v>
      </c>
      <c r="B3" s="6">
        <v>52</v>
      </c>
      <c r="C3" s="61">
        <v>0.32700000000000001</v>
      </c>
      <c r="D3" s="61">
        <v>1</v>
      </c>
      <c r="E3" s="61">
        <f t="shared" si="0"/>
        <v>0.67300000000000004</v>
      </c>
    </row>
    <row r="4" spans="1:6">
      <c r="A4" s="6" t="s">
        <v>260</v>
      </c>
      <c r="B4" s="6">
        <v>55</v>
      </c>
      <c r="C4" s="61">
        <v>0.47299999999999998</v>
      </c>
      <c r="D4" s="61">
        <v>1</v>
      </c>
      <c r="E4" s="61">
        <f t="shared" si="0"/>
        <v>0.52700000000000002</v>
      </c>
    </row>
    <row r="5" spans="1:6">
      <c r="A5" s="6" t="s">
        <v>261</v>
      </c>
      <c r="B5" s="6">
        <v>132</v>
      </c>
      <c r="C5" s="61">
        <v>0.38600000000000001</v>
      </c>
      <c r="D5" s="61">
        <v>1</v>
      </c>
      <c r="E5" s="61">
        <f t="shared" si="0"/>
        <v>0.61399999999999999</v>
      </c>
    </row>
    <row r="6" spans="1:6">
      <c r="A6" s="6" t="s">
        <v>262</v>
      </c>
      <c r="B6" s="6">
        <v>177</v>
      </c>
      <c r="C6" s="61">
        <v>0.20899999999999999</v>
      </c>
      <c r="D6" s="61">
        <v>1</v>
      </c>
      <c r="E6" s="61">
        <f t="shared" si="0"/>
        <v>0.79100000000000004</v>
      </c>
    </row>
    <row r="7" spans="1:6">
      <c r="A7" s="47" t="s">
        <v>263</v>
      </c>
      <c r="B7" s="47">
        <v>57</v>
      </c>
      <c r="C7" s="61">
        <v>0.36799999999999999</v>
      </c>
      <c r="D7" s="61">
        <v>1</v>
      </c>
      <c r="E7" s="61">
        <f t="shared" si="0"/>
        <v>0.63200000000000001</v>
      </c>
    </row>
    <row r="8" spans="1:6">
      <c r="A8" s="6" t="s">
        <v>264</v>
      </c>
      <c r="B8" s="6">
        <v>216</v>
      </c>
      <c r="C8" s="61">
        <v>0.34300000000000003</v>
      </c>
      <c r="D8" s="61">
        <v>1</v>
      </c>
      <c r="E8" s="61">
        <f t="shared" si="0"/>
        <v>0.65700000000000003</v>
      </c>
    </row>
    <row r="9" spans="1:6">
      <c r="A9" s="6" t="s">
        <v>265</v>
      </c>
      <c r="B9" s="6">
        <v>43</v>
      </c>
      <c r="C9" s="61">
        <v>0.39500000000000002</v>
      </c>
      <c r="D9" s="61">
        <v>1</v>
      </c>
      <c r="E9" s="61">
        <f t="shared" si="0"/>
        <v>0.60499999999999998</v>
      </c>
    </row>
    <row r="10" spans="1:6">
      <c r="A10" s="6" t="s">
        <v>266</v>
      </c>
      <c r="B10" s="6">
        <v>87</v>
      </c>
      <c r="C10" s="61">
        <v>0.33300000000000002</v>
      </c>
      <c r="D10" s="61">
        <v>1</v>
      </c>
      <c r="E10" s="61">
        <f t="shared" si="0"/>
        <v>0.66700000000000004</v>
      </c>
    </row>
    <row r="11" spans="1:6">
      <c r="A11" s="6" t="s">
        <v>267</v>
      </c>
      <c r="B11" s="6">
        <v>64</v>
      </c>
      <c r="C11" s="61">
        <v>0.26600000000000001</v>
      </c>
      <c r="D11" s="61">
        <v>1</v>
      </c>
      <c r="E11" s="61">
        <f t="shared" si="0"/>
        <v>0.73399999999999999</v>
      </c>
    </row>
    <row r="12" spans="1:6">
      <c r="A12" s="47" t="s">
        <v>268</v>
      </c>
      <c r="B12" s="47">
        <f>SUM(B1:B11)</f>
        <v>1071</v>
      </c>
      <c r="C12" s="62" t="s">
        <v>269</v>
      </c>
      <c r="D12" s="47"/>
      <c r="E12" s="62" t="s">
        <v>270</v>
      </c>
    </row>
    <row r="14" spans="1:6">
      <c r="A14" s="6" t="s">
        <v>257</v>
      </c>
      <c r="C14" s="63">
        <f t="shared" ref="C14:C24" si="1">C1*B1</f>
        <v>12.988</v>
      </c>
      <c r="D14" s="11">
        <v>13</v>
      </c>
      <c r="E14" s="63">
        <f t="shared" ref="E14:E24" si="2">E1*B1</f>
        <v>21.012</v>
      </c>
      <c r="F14" s="6">
        <v>21</v>
      </c>
    </row>
    <row r="15" spans="1:6">
      <c r="A15" s="6" t="s">
        <v>258</v>
      </c>
      <c r="C15" s="63">
        <f t="shared" si="1"/>
        <v>72.995999999999995</v>
      </c>
      <c r="D15" s="11">
        <v>73</v>
      </c>
      <c r="E15" s="63">
        <f t="shared" si="2"/>
        <v>81.004000000000005</v>
      </c>
      <c r="F15" s="6">
        <v>81</v>
      </c>
    </row>
    <row r="16" spans="1:6">
      <c r="A16" s="6" t="s">
        <v>259</v>
      </c>
      <c r="C16" s="63">
        <f t="shared" si="1"/>
        <v>17.004000000000001</v>
      </c>
      <c r="D16" s="11">
        <v>17</v>
      </c>
      <c r="E16" s="63">
        <f t="shared" si="2"/>
        <v>34.996000000000002</v>
      </c>
      <c r="F16" s="6">
        <v>35</v>
      </c>
    </row>
    <row r="17" spans="1:6">
      <c r="A17" s="6" t="s">
        <v>260</v>
      </c>
      <c r="C17" s="63">
        <f t="shared" si="1"/>
        <v>26.014999999999997</v>
      </c>
      <c r="D17" s="11">
        <v>26</v>
      </c>
      <c r="E17" s="63">
        <f t="shared" si="2"/>
        <v>28.985000000000003</v>
      </c>
      <c r="F17" s="6">
        <v>29</v>
      </c>
    </row>
    <row r="18" spans="1:6">
      <c r="A18" s="6" t="s">
        <v>261</v>
      </c>
      <c r="C18" s="63">
        <f t="shared" si="1"/>
        <v>50.951999999999998</v>
      </c>
      <c r="D18" s="11">
        <v>51</v>
      </c>
      <c r="E18" s="63">
        <f t="shared" si="2"/>
        <v>81.048000000000002</v>
      </c>
      <c r="F18" s="6">
        <v>81</v>
      </c>
    </row>
    <row r="19" spans="1:6">
      <c r="A19" s="6" t="s">
        <v>262</v>
      </c>
      <c r="C19" s="63">
        <f t="shared" si="1"/>
        <v>36.992999999999995</v>
      </c>
      <c r="D19" s="11">
        <v>37</v>
      </c>
      <c r="E19" s="63">
        <f t="shared" si="2"/>
        <v>140.00700000000001</v>
      </c>
      <c r="F19" s="6">
        <v>140</v>
      </c>
    </row>
    <row r="20" spans="1:6">
      <c r="A20" s="47" t="s">
        <v>263</v>
      </c>
      <c r="C20" s="63">
        <f t="shared" si="1"/>
        <v>20.975999999999999</v>
      </c>
      <c r="D20" s="47">
        <v>21</v>
      </c>
      <c r="E20" s="63">
        <f t="shared" si="2"/>
        <v>36.024000000000001</v>
      </c>
      <c r="F20" s="47">
        <v>36</v>
      </c>
    </row>
    <row r="21" spans="1:6" ht="15.75" customHeight="1">
      <c r="A21" s="6" t="s">
        <v>264</v>
      </c>
      <c r="C21" s="63">
        <f t="shared" si="1"/>
        <v>74.088000000000008</v>
      </c>
      <c r="D21" s="11">
        <v>74</v>
      </c>
      <c r="E21" s="63">
        <f t="shared" si="2"/>
        <v>141.91200000000001</v>
      </c>
      <c r="F21" s="6">
        <v>142</v>
      </c>
    </row>
    <row r="22" spans="1:6" ht="15.75" customHeight="1">
      <c r="A22" s="6" t="s">
        <v>265</v>
      </c>
      <c r="C22" s="63">
        <f t="shared" si="1"/>
        <v>16.984999999999999</v>
      </c>
      <c r="D22" s="11">
        <v>17</v>
      </c>
      <c r="E22" s="63">
        <f t="shared" si="2"/>
        <v>26.015000000000001</v>
      </c>
      <c r="F22" s="6">
        <v>26</v>
      </c>
    </row>
    <row r="23" spans="1:6" ht="15.75" customHeight="1">
      <c r="A23" s="6" t="s">
        <v>266</v>
      </c>
      <c r="C23" s="63">
        <f t="shared" si="1"/>
        <v>28.971</v>
      </c>
      <c r="D23" s="11">
        <v>29</v>
      </c>
      <c r="E23" s="63">
        <f t="shared" si="2"/>
        <v>58.029000000000003</v>
      </c>
      <c r="F23" s="6">
        <v>58</v>
      </c>
    </row>
    <row r="24" spans="1:6" ht="15.75" customHeight="1">
      <c r="A24" s="6" t="s">
        <v>267</v>
      </c>
      <c r="C24" s="63">
        <f t="shared" si="1"/>
        <v>17.024000000000001</v>
      </c>
      <c r="D24" s="11">
        <v>17</v>
      </c>
      <c r="E24" s="63">
        <f t="shared" si="2"/>
        <v>46.975999999999999</v>
      </c>
      <c r="F24" s="6">
        <v>47</v>
      </c>
    </row>
    <row r="25" spans="1:6" ht="15.75" customHeight="1">
      <c r="A25" s="47" t="s">
        <v>271</v>
      </c>
      <c r="B25" s="47"/>
      <c r="C25" s="64">
        <f t="shared" ref="C25:F25" si="3">SUM(C14:C24)</f>
        <v>374.99200000000002</v>
      </c>
      <c r="D25" s="47">
        <f t="shared" si="3"/>
        <v>375</v>
      </c>
      <c r="E25" s="64">
        <f t="shared" si="3"/>
        <v>696.00800000000004</v>
      </c>
      <c r="F25" s="47">
        <f t="shared" si="3"/>
        <v>696</v>
      </c>
    </row>
    <row r="26" spans="1:6" ht="15.75" customHeight="1">
      <c r="D26" s="47" t="s">
        <v>269</v>
      </c>
      <c r="E26" s="47"/>
      <c r="F26" s="47" t="s">
        <v>270</v>
      </c>
    </row>
    <row r="27" spans="1:6" ht="15.75" customHeight="1">
      <c r="D27" s="47" t="s">
        <v>272</v>
      </c>
    </row>
    <row r="28" spans="1:6" ht="15.75" customHeight="1">
      <c r="A28" s="47" t="s">
        <v>272</v>
      </c>
      <c r="B28" s="6">
        <f>SUM(B12-B7)</f>
        <v>1014</v>
      </c>
      <c r="D28" s="6">
        <f>SUM(D25-D20)</f>
        <v>354</v>
      </c>
    </row>
    <row r="29" spans="1:6" ht="15.75" customHeight="1"/>
    <row r="30" spans="1:6" ht="15.75" customHeight="1"/>
    <row r="31" spans="1:6" ht="15.75" customHeight="1"/>
    <row r="32" spans="1: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pane ySplit="1" topLeftCell="A8" activePane="bottomLeft" state="frozen"/>
      <selection pane="bottomLeft" activeCell="B3" sqref="B3"/>
    </sheetView>
  </sheetViews>
  <sheetFormatPr defaultColWidth="14.42578125" defaultRowHeight="15" customHeight="1"/>
  <cols>
    <col min="1" max="1" width="129" customWidth="1"/>
    <col min="2" max="2" width="8.7109375" customWidth="1"/>
    <col min="3" max="3" width="10.42578125" customWidth="1"/>
    <col min="4" max="4" width="19.5703125" customWidth="1"/>
    <col min="5" max="5" width="15.28515625" customWidth="1"/>
    <col min="6" max="6" width="8" customWidth="1"/>
    <col min="7" max="7" width="14.140625" customWidth="1"/>
    <col min="8" max="8" width="24.140625" customWidth="1"/>
    <col min="9" max="9" width="28.42578125" customWidth="1"/>
    <col min="10" max="10" width="9.7109375" customWidth="1"/>
    <col min="11" max="11" width="8.7109375" customWidth="1"/>
    <col min="12" max="12" width="10.5703125" customWidth="1"/>
    <col min="13" max="13" width="23.5703125" customWidth="1"/>
    <col min="14" max="14" width="27.42578125" customWidth="1"/>
    <col min="15" max="15" width="11.140625" customWidth="1"/>
    <col min="16" max="16" width="10.42578125" customWidth="1"/>
    <col min="17" max="17" width="16.5703125" customWidth="1"/>
    <col min="18" max="26" width="8.7109375" customWidth="1"/>
  </cols>
  <sheetData>
    <row r="1" spans="1:26">
      <c r="A1" s="45" t="s">
        <v>0</v>
      </c>
      <c r="B1" s="46" t="s">
        <v>1</v>
      </c>
      <c r="C1" s="46" t="s">
        <v>2</v>
      </c>
      <c r="D1" s="46" t="s">
        <v>3</v>
      </c>
      <c r="E1" s="46" t="s">
        <v>4</v>
      </c>
      <c r="F1" s="46" t="s">
        <v>5</v>
      </c>
      <c r="G1" s="46" t="s">
        <v>6</v>
      </c>
      <c r="H1" s="46" t="s">
        <v>7</v>
      </c>
      <c r="I1" s="46" t="s">
        <v>8</v>
      </c>
      <c r="J1" s="46" t="s">
        <v>9</v>
      </c>
      <c r="K1" s="65" t="s">
        <v>273</v>
      </c>
      <c r="L1" s="46" t="s">
        <v>11</v>
      </c>
      <c r="M1" s="46" t="s">
        <v>12</v>
      </c>
      <c r="N1" s="46" t="s">
        <v>13</v>
      </c>
      <c r="O1" s="46" t="s">
        <v>14</v>
      </c>
      <c r="P1" s="46" t="s">
        <v>15</v>
      </c>
      <c r="Q1" s="46" t="s">
        <v>16</v>
      </c>
    </row>
    <row r="2" spans="1:26">
      <c r="A2" s="40" t="s">
        <v>159</v>
      </c>
      <c r="B2" s="7">
        <v>2020</v>
      </c>
      <c r="C2" s="7">
        <v>1</v>
      </c>
      <c r="D2" s="7" t="s">
        <v>160</v>
      </c>
      <c r="E2" s="7">
        <v>1</v>
      </c>
      <c r="F2" s="7"/>
      <c r="G2" s="7" t="s">
        <v>20</v>
      </c>
      <c r="H2" s="7">
        <v>0</v>
      </c>
      <c r="I2" s="7">
        <v>1</v>
      </c>
      <c r="J2" s="7" t="s">
        <v>119</v>
      </c>
      <c r="K2" s="7">
        <v>34</v>
      </c>
      <c r="L2" s="7" t="s">
        <v>20</v>
      </c>
      <c r="M2" s="7">
        <v>33</v>
      </c>
      <c r="N2" s="7"/>
      <c r="O2" s="7">
        <v>7</v>
      </c>
      <c r="P2" s="7"/>
      <c r="Q2" s="7"/>
      <c r="R2" s="7"/>
      <c r="S2" s="7"/>
      <c r="T2" s="7"/>
      <c r="U2" s="7"/>
      <c r="V2" s="7"/>
      <c r="W2" s="7"/>
      <c r="X2" s="7"/>
      <c r="Y2" s="7"/>
      <c r="Z2" s="7"/>
    </row>
    <row r="3" spans="1:26">
      <c r="A3" s="40" t="s">
        <v>161</v>
      </c>
      <c r="B3" s="7">
        <v>2020</v>
      </c>
      <c r="C3" s="7">
        <v>33</v>
      </c>
      <c r="D3" s="7">
        <v>31</v>
      </c>
      <c r="E3" s="7">
        <v>2</v>
      </c>
      <c r="F3" s="7"/>
      <c r="G3" s="7" t="s">
        <v>20</v>
      </c>
      <c r="H3" s="7" t="s">
        <v>20</v>
      </c>
      <c r="I3" s="7" t="s">
        <v>20</v>
      </c>
      <c r="J3" s="7" t="s">
        <v>162</v>
      </c>
      <c r="K3" s="7">
        <v>3</v>
      </c>
      <c r="L3" s="7" t="s">
        <v>163</v>
      </c>
      <c r="M3" s="7">
        <v>1</v>
      </c>
      <c r="N3" s="7">
        <v>155</v>
      </c>
      <c r="O3" s="7" t="s">
        <v>20</v>
      </c>
      <c r="P3" s="7"/>
      <c r="Q3" s="7"/>
      <c r="R3" s="7"/>
      <c r="S3" s="7"/>
      <c r="T3" s="7"/>
      <c r="U3" s="7"/>
      <c r="V3" s="7"/>
      <c r="W3" s="7"/>
      <c r="X3" s="7"/>
      <c r="Y3" s="7"/>
      <c r="Z3" s="7"/>
    </row>
    <row r="4" spans="1:26" ht="15" customHeight="1">
      <c r="A4" s="29" t="s">
        <v>25</v>
      </c>
      <c r="B4" s="66">
        <v>2020</v>
      </c>
      <c r="C4" s="66">
        <v>6</v>
      </c>
      <c r="D4" s="66" t="s">
        <v>20</v>
      </c>
      <c r="E4" s="66">
        <v>6</v>
      </c>
      <c r="F4" s="66"/>
      <c r="G4" s="66">
        <v>1</v>
      </c>
      <c r="H4" s="66">
        <v>0</v>
      </c>
      <c r="I4" s="66">
        <v>6</v>
      </c>
      <c r="J4" s="66" t="s">
        <v>26</v>
      </c>
      <c r="K4" s="66">
        <v>67</v>
      </c>
      <c r="L4" s="66" t="s">
        <v>20</v>
      </c>
      <c r="M4" s="66" t="s">
        <v>27</v>
      </c>
      <c r="N4" s="66" t="s">
        <v>20</v>
      </c>
      <c r="O4" s="66">
        <v>20</v>
      </c>
      <c r="P4" s="66">
        <v>47</v>
      </c>
      <c r="Q4" s="66">
        <v>26</v>
      </c>
      <c r="R4" s="39"/>
      <c r="S4" s="39"/>
      <c r="T4" s="39"/>
      <c r="U4" s="39"/>
      <c r="V4" s="39"/>
      <c r="W4" s="39"/>
      <c r="X4" s="39"/>
      <c r="Y4" s="39"/>
      <c r="Z4" s="39"/>
    </row>
    <row r="5" spans="1:26">
      <c r="A5" s="39" t="s">
        <v>63</v>
      </c>
      <c r="B5" s="7">
        <v>2020</v>
      </c>
      <c r="C5" s="7">
        <v>6</v>
      </c>
      <c r="D5" s="7" t="s">
        <v>20</v>
      </c>
      <c r="E5" s="7">
        <v>6</v>
      </c>
      <c r="F5" s="7"/>
      <c r="G5" s="7">
        <v>2</v>
      </c>
      <c r="H5" s="7">
        <v>2</v>
      </c>
      <c r="I5" s="7">
        <v>4</v>
      </c>
      <c r="J5" s="7" t="s">
        <v>64</v>
      </c>
      <c r="K5" s="7">
        <v>52</v>
      </c>
      <c r="L5" s="7" t="s">
        <v>20</v>
      </c>
      <c r="M5" s="7">
        <v>46</v>
      </c>
      <c r="N5" s="7" t="s">
        <v>20</v>
      </c>
      <c r="O5" s="7">
        <v>11</v>
      </c>
      <c r="P5" s="7">
        <v>41</v>
      </c>
      <c r="Q5" s="7">
        <v>19</v>
      </c>
    </row>
    <row r="6" spans="1:26">
      <c r="A6" s="39" t="s">
        <v>65</v>
      </c>
      <c r="B6" s="7">
        <v>2020</v>
      </c>
      <c r="C6" s="7">
        <v>3</v>
      </c>
      <c r="D6" s="7" t="s">
        <v>20</v>
      </c>
      <c r="E6" s="7">
        <v>3</v>
      </c>
      <c r="F6" s="7"/>
      <c r="G6" s="7" t="s">
        <v>20</v>
      </c>
      <c r="H6" s="7">
        <v>0</v>
      </c>
      <c r="I6" s="7">
        <v>3</v>
      </c>
      <c r="J6" s="7" t="s">
        <v>66</v>
      </c>
      <c r="K6" s="7">
        <v>28</v>
      </c>
      <c r="L6" s="7" t="s">
        <v>20</v>
      </c>
      <c r="M6" s="7">
        <v>25</v>
      </c>
      <c r="N6" s="7" t="s">
        <v>20</v>
      </c>
      <c r="O6" s="7">
        <v>8</v>
      </c>
      <c r="P6" s="7">
        <v>20</v>
      </c>
      <c r="Q6" s="7">
        <v>6</v>
      </c>
    </row>
    <row r="7" spans="1:26">
      <c r="A7" s="39" t="s">
        <v>90</v>
      </c>
      <c r="B7" s="28">
        <v>2021</v>
      </c>
      <c r="C7" s="28">
        <v>86</v>
      </c>
      <c r="D7" s="28">
        <v>81</v>
      </c>
      <c r="E7" s="28">
        <v>5</v>
      </c>
      <c r="F7" s="28"/>
      <c r="G7" s="28" t="s">
        <v>20</v>
      </c>
      <c r="H7" s="28" t="s">
        <v>20</v>
      </c>
      <c r="I7" s="28" t="s">
        <v>20</v>
      </c>
      <c r="J7" s="28" t="s">
        <v>91</v>
      </c>
      <c r="K7" s="28">
        <v>70</v>
      </c>
      <c r="L7" s="28">
        <v>808</v>
      </c>
      <c r="M7" s="28">
        <v>65</v>
      </c>
      <c r="N7" s="28">
        <v>727</v>
      </c>
      <c r="O7" s="28" t="s">
        <v>92</v>
      </c>
      <c r="P7" s="28">
        <v>854</v>
      </c>
      <c r="Q7" s="28" t="s">
        <v>20</v>
      </c>
      <c r="R7" s="29"/>
      <c r="S7" s="29"/>
      <c r="T7" s="29"/>
      <c r="U7" s="29"/>
      <c r="V7" s="29"/>
      <c r="W7" s="29"/>
      <c r="X7" s="29"/>
      <c r="Y7" s="29"/>
      <c r="Z7" s="29"/>
    </row>
    <row r="8" spans="1:26">
      <c r="A8" s="39" t="s">
        <v>110</v>
      </c>
      <c r="B8" s="7">
        <v>2020</v>
      </c>
      <c r="C8" s="7">
        <v>355</v>
      </c>
      <c r="D8" s="7">
        <v>336</v>
      </c>
      <c r="E8" s="7">
        <v>19</v>
      </c>
      <c r="F8" s="7"/>
      <c r="G8" s="7">
        <v>2</v>
      </c>
      <c r="H8" s="7" t="s">
        <v>111</v>
      </c>
      <c r="I8" s="7">
        <v>16</v>
      </c>
      <c r="J8" s="7" t="s">
        <v>98</v>
      </c>
      <c r="K8" s="7">
        <v>19</v>
      </c>
      <c r="L8" s="7">
        <v>336</v>
      </c>
      <c r="M8" s="7" t="s">
        <v>20</v>
      </c>
      <c r="N8" s="7" t="s">
        <v>20</v>
      </c>
      <c r="O8" s="7">
        <v>3</v>
      </c>
      <c r="P8" s="7">
        <v>333</v>
      </c>
      <c r="Q8" s="7">
        <v>2</v>
      </c>
    </row>
    <row r="9" spans="1:26">
      <c r="A9" s="39" t="s">
        <v>88</v>
      </c>
      <c r="B9" s="7">
        <v>2020</v>
      </c>
      <c r="C9" s="7">
        <v>14</v>
      </c>
      <c r="D9" s="7" t="s">
        <v>20</v>
      </c>
      <c r="E9" s="7">
        <v>14</v>
      </c>
      <c r="F9" s="7"/>
      <c r="G9" s="7">
        <v>1</v>
      </c>
      <c r="H9" s="7" t="s">
        <v>89</v>
      </c>
      <c r="I9" s="7">
        <v>12</v>
      </c>
      <c r="J9" s="7" t="s">
        <v>29</v>
      </c>
      <c r="K9" s="7">
        <v>309</v>
      </c>
      <c r="L9" s="15">
        <v>917</v>
      </c>
      <c r="M9" s="7">
        <v>295</v>
      </c>
      <c r="N9" s="7">
        <v>917</v>
      </c>
      <c r="O9" s="7">
        <v>31</v>
      </c>
      <c r="P9" s="7">
        <v>278</v>
      </c>
      <c r="Q9" s="15">
        <v>43</v>
      </c>
    </row>
    <row r="10" spans="1:26">
      <c r="A10" s="39" t="s">
        <v>58</v>
      </c>
      <c r="B10" s="7">
        <v>2020</v>
      </c>
      <c r="C10" s="7">
        <v>13</v>
      </c>
      <c r="D10" s="7" t="s">
        <v>20</v>
      </c>
      <c r="E10" s="7">
        <v>13</v>
      </c>
      <c r="F10" s="7"/>
      <c r="G10" s="7" t="s">
        <v>20</v>
      </c>
      <c r="H10" s="7">
        <v>5</v>
      </c>
      <c r="I10" s="7">
        <v>8</v>
      </c>
      <c r="J10" s="7" t="s">
        <v>59</v>
      </c>
      <c r="K10" s="7">
        <v>1308</v>
      </c>
      <c r="L10" s="7" t="s">
        <v>20</v>
      </c>
      <c r="M10" s="7">
        <v>205</v>
      </c>
      <c r="N10" s="7" t="s">
        <v>20</v>
      </c>
      <c r="O10" s="7" t="s">
        <v>60</v>
      </c>
      <c r="P10" s="7" t="s">
        <v>61</v>
      </c>
      <c r="Q10" s="7"/>
    </row>
    <row r="11" spans="1:26">
      <c r="A11" s="39" t="s">
        <v>62</v>
      </c>
      <c r="B11" s="7">
        <v>2020</v>
      </c>
      <c r="C11" s="7">
        <v>45</v>
      </c>
      <c r="D11" s="7" t="s">
        <v>20</v>
      </c>
      <c r="E11" s="7">
        <v>45</v>
      </c>
      <c r="F11" s="7"/>
      <c r="G11" s="7" t="s">
        <v>20</v>
      </c>
      <c r="H11" s="7">
        <v>5</v>
      </c>
      <c r="I11" s="7">
        <v>40</v>
      </c>
      <c r="J11" s="7" t="s">
        <v>59</v>
      </c>
      <c r="K11" s="7">
        <v>800</v>
      </c>
      <c r="L11" s="7" t="s">
        <v>20</v>
      </c>
      <c r="M11" s="7">
        <v>755</v>
      </c>
      <c r="N11" s="7" t="s">
        <v>20</v>
      </c>
      <c r="O11" s="7">
        <v>226</v>
      </c>
      <c r="P11" s="7">
        <v>574</v>
      </c>
      <c r="Q11" s="7"/>
    </row>
    <row r="12" spans="1:26">
      <c r="A12" s="40" t="s">
        <v>52</v>
      </c>
      <c r="B12" s="7">
        <v>2020</v>
      </c>
      <c r="C12" s="7">
        <v>15</v>
      </c>
      <c r="D12" s="7" t="s">
        <v>20</v>
      </c>
      <c r="E12" s="7">
        <v>15</v>
      </c>
      <c r="F12" s="7"/>
      <c r="G12" s="7">
        <v>8</v>
      </c>
      <c r="H12" s="7" t="s">
        <v>53</v>
      </c>
      <c r="I12" s="7">
        <v>7</v>
      </c>
      <c r="J12" s="7" t="s">
        <v>54</v>
      </c>
      <c r="K12" s="7">
        <v>751</v>
      </c>
      <c r="L12" s="7" t="s">
        <v>20</v>
      </c>
      <c r="M12" s="7">
        <v>217</v>
      </c>
      <c r="N12" s="7" t="s">
        <v>20</v>
      </c>
      <c r="O12" s="7" t="s">
        <v>55</v>
      </c>
      <c r="P12" s="7" t="s">
        <v>56</v>
      </c>
      <c r="Q12" s="7" t="s">
        <v>57</v>
      </c>
    </row>
    <row r="13" spans="1:26" ht="16.5" customHeight="1">
      <c r="A13" s="42" t="s">
        <v>38</v>
      </c>
      <c r="B13" s="34">
        <v>2020</v>
      </c>
      <c r="C13" s="34">
        <v>1082</v>
      </c>
      <c r="D13" s="34">
        <v>1057</v>
      </c>
      <c r="E13" s="34">
        <v>25</v>
      </c>
      <c r="F13" s="34" t="s">
        <v>20</v>
      </c>
      <c r="G13" s="34"/>
      <c r="H13" s="34">
        <v>20</v>
      </c>
      <c r="I13" s="34">
        <v>5</v>
      </c>
      <c r="J13" s="34" t="s">
        <v>39</v>
      </c>
      <c r="K13" s="34">
        <v>288</v>
      </c>
      <c r="L13" s="34">
        <v>8683</v>
      </c>
      <c r="M13" s="34" t="s">
        <v>20</v>
      </c>
      <c r="N13" s="34"/>
      <c r="O13" s="34">
        <v>134</v>
      </c>
      <c r="P13" s="34">
        <v>9036</v>
      </c>
      <c r="Q13" s="34" t="s">
        <v>20</v>
      </c>
      <c r="R13" s="67"/>
      <c r="S13" s="67"/>
      <c r="T13" s="67"/>
      <c r="U13" s="67"/>
      <c r="V13" s="67"/>
      <c r="W13" s="67"/>
      <c r="X13" s="67"/>
      <c r="Y13" s="67"/>
      <c r="Z13" s="67"/>
    </row>
    <row r="14" spans="1:26">
      <c r="A14" s="40" t="s">
        <v>50</v>
      </c>
      <c r="B14" s="7">
        <v>2020</v>
      </c>
      <c r="C14" s="7">
        <v>21</v>
      </c>
      <c r="D14" s="7" t="s">
        <v>20</v>
      </c>
      <c r="E14" s="7">
        <v>21</v>
      </c>
      <c r="F14" s="7"/>
      <c r="G14" s="7"/>
      <c r="H14" s="7">
        <v>0</v>
      </c>
      <c r="I14" s="7">
        <v>21</v>
      </c>
      <c r="J14" s="7" t="s">
        <v>51</v>
      </c>
      <c r="K14" s="7">
        <v>205</v>
      </c>
      <c r="L14" s="7" t="s">
        <v>20</v>
      </c>
      <c r="M14" s="7">
        <v>184</v>
      </c>
      <c r="N14" s="7" t="s">
        <v>20</v>
      </c>
      <c r="O14" s="7">
        <v>40</v>
      </c>
      <c r="P14" s="7">
        <v>165</v>
      </c>
      <c r="Q14" s="7"/>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paperSize="5"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pane ySplit="1" topLeftCell="A2" activePane="bottomLeft" state="frozen"/>
      <selection pane="bottomLeft" activeCell="B3" sqref="B3"/>
    </sheetView>
  </sheetViews>
  <sheetFormatPr defaultColWidth="14.42578125" defaultRowHeight="15" customHeight="1"/>
  <cols>
    <col min="1" max="1" width="97.5703125" customWidth="1"/>
    <col min="2" max="2" width="8.7109375" customWidth="1"/>
    <col min="3" max="3" width="10.42578125" customWidth="1"/>
    <col min="4" max="4" width="19.5703125" customWidth="1"/>
    <col min="5" max="5" width="15.28515625" customWidth="1"/>
    <col min="6" max="6" width="8" customWidth="1"/>
    <col min="7" max="7" width="14.140625" customWidth="1"/>
    <col min="8" max="8" width="24.140625" customWidth="1"/>
    <col min="9" max="9" width="28.42578125" customWidth="1"/>
    <col min="10" max="10" width="9.7109375" customWidth="1"/>
    <col min="11" max="11" width="8.7109375" customWidth="1"/>
    <col min="12" max="12" width="10.5703125" customWidth="1"/>
    <col min="13" max="13" width="23.5703125" customWidth="1"/>
    <col min="14" max="14" width="27.42578125" customWidth="1"/>
    <col min="15" max="15" width="11.140625" customWidth="1"/>
    <col min="16" max="16" width="10.42578125" customWidth="1"/>
    <col min="17" max="17" width="16.5703125" customWidth="1"/>
    <col min="18" max="26" width="8.7109375" customWidth="1"/>
  </cols>
  <sheetData>
    <row r="1" spans="1:26">
      <c r="A1" s="45" t="s">
        <v>0</v>
      </c>
      <c r="B1" s="46" t="s">
        <v>1</v>
      </c>
      <c r="C1" s="46" t="s">
        <v>2</v>
      </c>
      <c r="D1" s="46" t="s">
        <v>3</v>
      </c>
      <c r="E1" s="46" t="s">
        <v>4</v>
      </c>
      <c r="F1" s="46" t="s">
        <v>5</v>
      </c>
      <c r="G1" s="46" t="s">
        <v>6</v>
      </c>
      <c r="H1" s="46" t="s">
        <v>7</v>
      </c>
      <c r="I1" s="46" t="s">
        <v>8</v>
      </c>
      <c r="J1" s="46" t="s">
        <v>9</v>
      </c>
      <c r="K1" s="65" t="s">
        <v>274</v>
      </c>
      <c r="L1" s="46" t="s">
        <v>11</v>
      </c>
      <c r="M1" s="46" t="s">
        <v>12</v>
      </c>
      <c r="N1" s="46" t="s">
        <v>13</v>
      </c>
      <c r="O1" s="46" t="s">
        <v>14</v>
      </c>
      <c r="P1" s="46" t="s">
        <v>15</v>
      </c>
      <c r="Q1" s="46" t="s">
        <v>16</v>
      </c>
    </row>
    <row r="2" spans="1:26">
      <c r="A2" s="68" t="s">
        <v>79</v>
      </c>
      <c r="B2" s="69">
        <v>2020</v>
      </c>
      <c r="C2" s="69">
        <v>4</v>
      </c>
      <c r="D2" s="69" t="s">
        <v>20</v>
      </c>
      <c r="E2" s="69">
        <v>4</v>
      </c>
      <c r="F2" s="69"/>
      <c r="G2" s="69" t="s">
        <v>20</v>
      </c>
      <c r="H2" s="69">
        <v>0</v>
      </c>
      <c r="I2" s="69">
        <v>4</v>
      </c>
      <c r="J2" s="69" t="s">
        <v>71</v>
      </c>
      <c r="K2" s="69">
        <v>56</v>
      </c>
      <c r="L2" s="69" t="s">
        <v>20</v>
      </c>
      <c r="M2" s="69">
        <v>52</v>
      </c>
      <c r="N2" s="69" t="s">
        <v>20</v>
      </c>
      <c r="O2" s="69">
        <v>12</v>
      </c>
      <c r="P2" s="69">
        <v>44</v>
      </c>
      <c r="Q2" s="69" t="s">
        <v>20</v>
      </c>
      <c r="R2" s="69"/>
      <c r="S2" s="69"/>
      <c r="T2" s="69"/>
      <c r="U2" s="69"/>
      <c r="V2" s="69"/>
      <c r="W2" s="69"/>
      <c r="X2" s="69"/>
      <c r="Y2" s="69"/>
      <c r="Z2" s="69"/>
    </row>
    <row r="3" spans="1:26">
      <c r="A3" s="40" t="s">
        <v>164</v>
      </c>
      <c r="B3" s="7">
        <v>2021</v>
      </c>
      <c r="C3" s="7">
        <v>2996</v>
      </c>
      <c r="D3" s="7">
        <v>2877</v>
      </c>
      <c r="E3" s="7">
        <v>119</v>
      </c>
      <c r="F3" s="7"/>
      <c r="G3" s="7" t="s">
        <v>20</v>
      </c>
      <c r="H3" s="7" t="s">
        <v>20</v>
      </c>
      <c r="I3" s="7" t="s">
        <v>20</v>
      </c>
      <c r="J3" s="7" t="s">
        <v>165</v>
      </c>
      <c r="K3" s="7">
        <v>1781</v>
      </c>
      <c r="L3" s="7">
        <v>49918</v>
      </c>
      <c r="M3" s="7">
        <v>1662</v>
      </c>
      <c r="N3" s="7">
        <v>45260</v>
      </c>
      <c r="O3" s="7" t="s">
        <v>20</v>
      </c>
      <c r="P3" s="7"/>
      <c r="Q3" s="7"/>
      <c r="R3" s="7"/>
      <c r="S3" s="7"/>
      <c r="T3" s="7"/>
      <c r="U3" s="7"/>
      <c r="V3" s="7"/>
      <c r="W3" s="7"/>
      <c r="X3" s="7"/>
      <c r="Y3" s="7"/>
      <c r="Z3" s="7"/>
    </row>
    <row r="4" spans="1:26" ht="30">
      <c r="A4" s="70" t="s">
        <v>166</v>
      </c>
      <c r="B4" s="7">
        <v>2021</v>
      </c>
      <c r="C4" s="7">
        <v>239</v>
      </c>
      <c r="D4" s="7">
        <v>222</v>
      </c>
      <c r="E4" s="7" t="s">
        <v>167</v>
      </c>
      <c r="F4" s="7"/>
      <c r="G4" s="7" t="s">
        <v>20</v>
      </c>
      <c r="H4" s="7" t="s">
        <v>168</v>
      </c>
      <c r="I4" s="7" t="s">
        <v>169</v>
      </c>
      <c r="J4" s="38" t="s">
        <v>170</v>
      </c>
      <c r="K4" s="7">
        <v>289</v>
      </c>
      <c r="L4" s="7">
        <v>4161</v>
      </c>
      <c r="M4" s="7">
        <v>272</v>
      </c>
      <c r="N4" s="7">
        <v>3939</v>
      </c>
      <c r="O4" s="7" t="s">
        <v>171</v>
      </c>
      <c r="P4" s="7" t="s">
        <v>172</v>
      </c>
      <c r="Q4" s="7" t="s">
        <v>20</v>
      </c>
      <c r="R4" s="7"/>
      <c r="S4" s="7"/>
      <c r="T4" s="7"/>
      <c r="U4" s="7"/>
      <c r="V4" s="7"/>
      <c r="W4" s="7"/>
      <c r="X4" s="7"/>
      <c r="Y4" s="7"/>
      <c r="Z4" s="7"/>
    </row>
    <row r="5" spans="1:26" ht="30">
      <c r="A5" s="32" t="s">
        <v>173</v>
      </c>
      <c r="B5" s="33">
        <v>2021</v>
      </c>
      <c r="C5" s="33"/>
      <c r="D5" s="33"/>
      <c r="E5" s="33"/>
      <c r="F5" s="33"/>
      <c r="G5" s="33"/>
      <c r="H5" s="33"/>
      <c r="I5" s="33"/>
      <c r="J5" s="33" t="s">
        <v>174</v>
      </c>
      <c r="K5" s="33"/>
      <c r="L5" s="33"/>
      <c r="M5" s="33"/>
      <c r="N5" s="33"/>
      <c r="O5" s="33"/>
      <c r="P5" s="33"/>
      <c r="Q5" s="33"/>
      <c r="R5" s="33"/>
      <c r="S5" s="33"/>
      <c r="T5" s="33"/>
      <c r="U5" s="33"/>
      <c r="V5" s="33"/>
      <c r="W5" s="33"/>
      <c r="X5" s="33"/>
      <c r="Y5" s="33"/>
      <c r="Z5" s="33"/>
    </row>
    <row r="6" spans="1:26">
      <c r="A6" s="40" t="s">
        <v>175</v>
      </c>
      <c r="B6" s="7">
        <v>2021</v>
      </c>
      <c r="C6" s="7">
        <v>19897</v>
      </c>
      <c r="D6" s="7">
        <v>19461</v>
      </c>
      <c r="E6" s="7">
        <v>436</v>
      </c>
      <c r="F6" s="7"/>
      <c r="G6" s="7" t="s">
        <v>20</v>
      </c>
      <c r="H6" s="7" t="s">
        <v>176</v>
      </c>
      <c r="I6" s="7" t="s">
        <v>177</v>
      </c>
      <c r="J6" s="7" t="s">
        <v>178</v>
      </c>
      <c r="K6" s="7" t="s">
        <v>179</v>
      </c>
      <c r="L6" s="7" t="s">
        <v>180</v>
      </c>
      <c r="M6" s="7">
        <v>4957</v>
      </c>
      <c r="N6" s="7">
        <v>235813</v>
      </c>
      <c r="O6" s="7" t="s">
        <v>181</v>
      </c>
      <c r="P6" s="7"/>
      <c r="Q6" s="7"/>
      <c r="R6" s="7"/>
      <c r="S6" s="7"/>
      <c r="T6" s="7"/>
      <c r="U6" s="7"/>
      <c r="V6" s="7"/>
      <c r="W6" s="7"/>
      <c r="X6" s="7"/>
      <c r="Y6" s="7"/>
      <c r="Z6" s="7"/>
    </row>
    <row r="7" spans="1:26" ht="30">
      <c r="A7" s="36" t="s">
        <v>182</v>
      </c>
      <c r="B7" s="23">
        <v>2022</v>
      </c>
      <c r="C7" s="23">
        <v>2864</v>
      </c>
      <c r="D7" s="23" t="s">
        <v>20</v>
      </c>
      <c r="E7" s="23">
        <v>2864</v>
      </c>
      <c r="F7" s="23"/>
      <c r="G7" s="23" t="s">
        <v>20</v>
      </c>
      <c r="H7" s="23" t="s">
        <v>183</v>
      </c>
      <c r="I7" s="23">
        <v>2006</v>
      </c>
      <c r="J7" s="23" t="s">
        <v>184</v>
      </c>
      <c r="K7" s="23">
        <v>51715</v>
      </c>
      <c r="L7" s="23" t="s">
        <v>20</v>
      </c>
      <c r="M7" s="23">
        <v>48851</v>
      </c>
      <c r="N7" s="23" t="s">
        <v>20</v>
      </c>
      <c r="O7" s="23" t="s">
        <v>20</v>
      </c>
      <c r="P7" s="23"/>
      <c r="Q7" s="23"/>
      <c r="R7" s="23"/>
      <c r="S7" s="23"/>
      <c r="T7" s="23"/>
      <c r="U7" s="23"/>
      <c r="V7" s="23"/>
      <c r="W7" s="23"/>
      <c r="X7" s="23"/>
      <c r="Y7" s="23"/>
      <c r="Z7" s="23"/>
    </row>
    <row r="8" spans="1:26">
      <c r="A8" s="28" t="s">
        <v>185</v>
      </c>
      <c r="B8" s="7">
        <v>2020</v>
      </c>
      <c r="C8" s="7">
        <v>68</v>
      </c>
      <c r="D8" s="7">
        <v>59</v>
      </c>
      <c r="E8" s="7">
        <v>9</v>
      </c>
      <c r="F8" s="7"/>
      <c r="G8" s="7" t="s">
        <v>20</v>
      </c>
      <c r="H8" s="7">
        <v>4</v>
      </c>
      <c r="I8" s="7">
        <v>5</v>
      </c>
      <c r="J8" s="7" t="s">
        <v>186</v>
      </c>
      <c r="K8" s="7">
        <v>418</v>
      </c>
      <c r="L8" s="7">
        <v>2139</v>
      </c>
      <c r="M8" s="7">
        <v>409</v>
      </c>
      <c r="N8" s="7">
        <v>2080</v>
      </c>
      <c r="O8" s="7">
        <v>87</v>
      </c>
      <c r="P8" s="7"/>
      <c r="Q8" s="7"/>
      <c r="R8" s="7"/>
      <c r="S8" s="7"/>
      <c r="T8" s="7"/>
      <c r="U8" s="7"/>
      <c r="V8" s="7"/>
      <c r="W8" s="7"/>
      <c r="X8" s="7"/>
      <c r="Y8" s="7"/>
      <c r="Z8" s="7"/>
    </row>
    <row r="9" spans="1:26" ht="76.5">
      <c r="A9" s="71" t="s">
        <v>187</v>
      </c>
      <c r="B9" s="7">
        <v>2020</v>
      </c>
      <c r="C9" s="7"/>
      <c r="D9" s="7"/>
      <c r="E9" s="7"/>
      <c r="F9" s="7"/>
      <c r="G9" s="7"/>
      <c r="H9" s="7"/>
      <c r="I9" s="7"/>
      <c r="J9" s="7"/>
      <c r="K9" s="7"/>
      <c r="L9" s="7"/>
      <c r="M9" s="7"/>
      <c r="N9" s="7"/>
      <c r="O9" s="7"/>
      <c r="P9" s="7"/>
      <c r="Q9" s="7"/>
      <c r="R9" s="7"/>
      <c r="S9" s="7"/>
      <c r="T9" s="7"/>
      <c r="U9" s="7"/>
      <c r="V9" s="7"/>
      <c r="W9" s="7"/>
      <c r="X9" s="7"/>
      <c r="Y9" s="7"/>
      <c r="Z9" s="7"/>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00"/>
  <sheetViews>
    <sheetView workbookViewId="0"/>
  </sheetViews>
  <sheetFormatPr defaultColWidth="14.42578125" defaultRowHeight="15" customHeight="1"/>
  <cols>
    <col min="1" max="26" width="8.7109375" customWidth="1"/>
  </cols>
  <sheetData>
    <row r="1" spans="1:9">
      <c r="A1" s="47" t="s">
        <v>275</v>
      </c>
      <c r="B1" s="47"/>
      <c r="D1" s="47" t="s">
        <v>276</v>
      </c>
      <c r="E1" s="47"/>
      <c r="G1" s="47" t="s">
        <v>275</v>
      </c>
      <c r="I1" s="47" t="s">
        <v>276</v>
      </c>
    </row>
    <row r="2" spans="1:9">
      <c r="A2" s="47" t="s">
        <v>269</v>
      </c>
      <c r="B2" s="47" t="s">
        <v>271</v>
      </c>
      <c r="D2" s="47" t="s">
        <v>269</v>
      </c>
      <c r="E2" s="47" t="s">
        <v>271</v>
      </c>
      <c r="G2" s="47" t="s">
        <v>270</v>
      </c>
      <c r="I2" s="47" t="s">
        <v>270</v>
      </c>
    </row>
    <row r="3" spans="1:9">
      <c r="A3" s="6">
        <v>45</v>
      </c>
      <c r="B3" s="6">
        <v>312</v>
      </c>
      <c r="D3" s="6">
        <v>10</v>
      </c>
      <c r="E3" s="6">
        <v>136</v>
      </c>
      <c r="G3" s="6">
        <f t="shared" ref="G3:G20" si="0">B3-A3</f>
        <v>267</v>
      </c>
      <c r="I3" s="6">
        <f t="shared" ref="I3:I20" si="1">E3-D3</f>
        <v>126</v>
      </c>
    </row>
    <row r="4" spans="1:9">
      <c r="A4" s="6">
        <v>45</v>
      </c>
      <c r="B4" s="6">
        <v>151</v>
      </c>
      <c r="D4" s="6">
        <v>13</v>
      </c>
      <c r="E4" s="6">
        <v>89</v>
      </c>
      <c r="G4" s="6">
        <f t="shared" si="0"/>
        <v>106</v>
      </c>
      <c r="I4" s="6">
        <f t="shared" si="1"/>
        <v>76</v>
      </c>
    </row>
    <row r="5" spans="1:9">
      <c r="A5" s="6">
        <v>14</v>
      </c>
      <c r="B5" s="6">
        <v>65</v>
      </c>
      <c r="D5" s="6">
        <v>5</v>
      </c>
      <c r="E5" s="6">
        <v>24</v>
      </c>
      <c r="G5" s="6">
        <f t="shared" si="0"/>
        <v>51</v>
      </c>
      <c r="I5" s="6">
        <f t="shared" si="1"/>
        <v>19</v>
      </c>
    </row>
    <row r="6" spans="1:9">
      <c r="A6" s="6">
        <v>25</v>
      </c>
      <c r="B6" s="6">
        <v>72</v>
      </c>
      <c r="D6" s="6">
        <v>8</v>
      </c>
      <c r="E6" s="6">
        <v>36</v>
      </c>
      <c r="G6" s="6">
        <f t="shared" si="0"/>
        <v>47</v>
      </c>
      <c r="I6" s="6">
        <f t="shared" si="1"/>
        <v>28</v>
      </c>
    </row>
    <row r="7" spans="1:9">
      <c r="A7" s="6">
        <v>41</v>
      </c>
      <c r="B7" s="6">
        <v>145</v>
      </c>
      <c r="D7" s="6">
        <v>41</v>
      </c>
      <c r="E7" s="6">
        <v>145</v>
      </c>
      <c r="G7" s="6">
        <f t="shared" si="0"/>
        <v>104</v>
      </c>
      <c r="I7" s="6">
        <f t="shared" si="1"/>
        <v>104</v>
      </c>
    </row>
    <row r="8" spans="1:9">
      <c r="A8" s="6">
        <v>16</v>
      </c>
      <c r="B8" s="6">
        <v>38</v>
      </c>
      <c r="D8" s="6">
        <v>2</v>
      </c>
      <c r="E8" s="6">
        <v>27</v>
      </c>
      <c r="G8" s="6">
        <f t="shared" si="0"/>
        <v>22</v>
      </c>
      <c r="I8" s="6">
        <f t="shared" si="1"/>
        <v>25</v>
      </c>
    </row>
    <row r="9" spans="1:9">
      <c r="A9" s="6">
        <v>6</v>
      </c>
      <c r="B9" s="6">
        <v>46</v>
      </c>
      <c r="D9" s="6">
        <v>3</v>
      </c>
      <c r="E9" s="6">
        <v>24</v>
      </c>
      <c r="G9" s="6">
        <f t="shared" si="0"/>
        <v>40</v>
      </c>
      <c r="I9" s="6">
        <f t="shared" si="1"/>
        <v>21</v>
      </c>
    </row>
    <row r="10" spans="1:9">
      <c r="A10" s="6">
        <v>14</v>
      </c>
      <c r="B10" s="6">
        <v>63</v>
      </c>
      <c r="D10" s="6">
        <v>3</v>
      </c>
      <c r="E10" s="6">
        <v>22</v>
      </c>
      <c r="G10" s="6">
        <f t="shared" si="0"/>
        <v>49</v>
      </c>
      <c r="I10" s="6">
        <f t="shared" si="1"/>
        <v>19</v>
      </c>
    </row>
    <row r="11" spans="1:9">
      <c r="A11" s="6">
        <v>73</v>
      </c>
      <c r="B11" s="6">
        <v>203</v>
      </c>
      <c r="D11" s="6">
        <v>46</v>
      </c>
      <c r="E11" s="6">
        <v>152</v>
      </c>
      <c r="G11" s="6">
        <f t="shared" si="0"/>
        <v>130</v>
      </c>
      <c r="I11" s="6">
        <f t="shared" si="1"/>
        <v>106</v>
      </c>
    </row>
    <row r="12" spans="1:9">
      <c r="A12" s="6">
        <v>4</v>
      </c>
      <c r="B12" s="6">
        <v>16</v>
      </c>
      <c r="D12" s="6">
        <v>1</v>
      </c>
      <c r="E12" s="6">
        <v>14</v>
      </c>
      <c r="G12" s="6">
        <f t="shared" si="0"/>
        <v>12</v>
      </c>
      <c r="I12" s="6">
        <f t="shared" si="1"/>
        <v>13</v>
      </c>
    </row>
    <row r="13" spans="1:9">
      <c r="A13" s="39">
        <v>18</v>
      </c>
      <c r="B13" s="39">
        <v>74</v>
      </c>
      <c r="D13" s="39">
        <v>6</v>
      </c>
      <c r="E13" s="39">
        <v>41</v>
      </c>
      <c r="G13" s="39">
        <f t="shared" si="0"/>
        <v>56</v>
      </c>
      <c r="I13" s="39">
        <f t="shared" si="1"/>
        <v>35</v>
      </c>
    </row>
    <row r="14" spans="1:9">
      <c r="A14" s="6">
        <v>10</v>
      </c>
      <c r="B14" s="6">
        <v>34</v>
      </c>
      <c r="D14" s="6">
        <v>4</v>
      </c>
      <c r="E14" s="6">
        <v>24</v>
      </c>
      <c r="G14" s="6">
        <f t="shared" si="0"/>
        <v>24</v>
      </c>
      <c r="I14" s="6">
        <f t="shared" si="1"/>
        <v>20</v>
      </c>
    </row>
    <row r="15" spans="1:9">
      <c r="A15" s="6">
        <v>7</v>
      </c>
      <c r="B15" s="6">
        <v>39</v>
      </c>
      <c r="D15" s="6">
        <v>10</v>
      </c>
      <c r="E15" s="6">
        <v>41</v>
      </c>
      <c r="G15" s="6">
        <f t="shared" si="0"/>
        <v>32</v>
      </c>
      <c r="I15" s="6">
        <f t="shared" si="1"/>
        <v>31</v>
      </c>
    </row>
    <row r="16" spans="1:9">
      <c r="A16" s="6">
        <v>16</v>
      </c>
      <c r="B16" s="6">
        <v>61</v>
      </c>
      <c r="D16" s="6">
        <v>3</v>
      </c>
      <c r="E16" s="6">
        <v>33</v>
      </c>
      <c r="G16" s="6">
        <f t="shared" si="0"/>
        <v>45</v>
      </c>
      <c r="I16" s="6">
        <f t="shared" si="1"/>
        <v>30</v>
      </c>
    </row>
    <row r="17" spans="1:10">
      <c r="A17" s="6">
        <v>26</v>
      </c>
      <c r="B17" s="6">
        <v>71</v>
      </c>
      <c r="D17" s="6">
        <v>4</v>
      </c>
      <c r="E17" s="6">
        <v>35</v>
      </c>
      <c r="G17" s="6">
        <f t="shared" si="0"/>
        <v>45</v>
      </c>
      <c r="I17" s="6">
        <f t="shared" si="1"/>
        <v>31</v>
      </c>
    </row>
    <row r="18" spans="1:10">
      <c r="A18" s="6">
        <v>23</v>
      </c>
      <c r="B18" s="6">
        <v>103</v>
      </c>
      <c r="D18" s="6">
        <v>3</v>
      </c>
      <c r="E18" s="6">
        <v>39</v>
      </c>
      <c r="G18" s="6">
        <f t="shared" si="0"/>
        <v>80</v>
      </c>
      <c r="I18" s="6">
        <f t="shared" si="1"/>
        <v>36</v>
      </c>
    </row>
    <row r="19" spans="1:10">
      <c r="A19" s="6">
        <v>16</v>
      </c>
      <c r="B19" s="6">
        <v>50</v>
      </c>
      <c r="D19" s="6">
        <v>7</v>
      </c>
      <c r="E19" s="6">
        <v>45</v>
      </c>
      <c r="G19" s="6">
        <f t="shared" si="0"/>
        <v>34</v>
      </c>
      <c r="I19" s="6">
        <f t="shared" si="1"/>
        <v>38</v>
      </c>
    </row>
    <row r="20" spans="1:10">
      <c r="A20" s="6">
        <v>6</v>
      </c>
      <c r="B20" s="6">
        <v>35</v>
      </c>
      <c r="D20" s="6">
        <v>5</v>
      </c>
      <c r="E20" s="6">
        <v>23</v>
      </c>
      <c r="G20" s="6">
        <f t="shared" si="0"/>
        <v>29</v>
      </c>
      <c r="I20" s="6">
        <f t="shared" si="1"/>
        <v>18</v>
      </c>
    </row>
    <row r="21" spans="1:10" ht="15.75" customHeight="1">
      <c r="A21" s="6">
        <f t="shared" ref="A21:B21" si="2">SUM(A3:A20)</f>
        <v>405</v>
      </c>
      <c r="B21" s="6">
        <f t="shared" si="2"/>
        <v>1578</v>
      </c>
      <c r="D21" s="6">
        <f t="shared" ref="D21:E21" si="3">SUM(D3:D20)</f>
        <v>174</v>
      </c>
      <c r="E21" s="6">
        <f t="shared" si="3"/>
        <v>950</v>
      </c>
      <c r="F21" s="6">
        <f>SUM(B21,E21)</f>
        <v>2528</v>
      </c>
      <c r="G21" s="6">
        <f>SUM(G3:G20)</f>
        <v>1173</v>
      </c>
      <c r="I21" s="6">
        <f>SUM(I3:I20)</f>
        <v>776</v>
      </c>
      <c r="J21" s="6">
        <f>SUM(G21,I21)</f>
        <v>1949</v>
      </c>
    </row>
    <row r="22" spans="1:10" ht="15.75" customHeight="1">
      <c r="F22" s="6">
        <f>SUM(A21,D21)</f>
        <v>579</v>
      </c>
    </row>
    <row r="23" spans="1:10" ht="15.75" customHeight="1">
      <c r="C23" s="39" t="s">
        <v>277</v>
      </c>
      <c r="F23" s="47" t="s">
        <v>278</v>
      </c>
    </row>
    <row r="24" spans="1:10" ht="15.75" customHeight="1">
      <c r="C24" s="39">
        <f>SUM(B13,E13)</f>
        <v>115</v>
      </c>
      <c r="F24" s="6">
        <f t="shared" ref="F24:F25" si="4">F21-C24</f>
        <v>2413</v>
      </c>
    </row>
    <row r="25" spans="1:10" ht="15.75" customHeight="1">
      <c r="C25" s="39">
        <f>SUM(A13,D13)</f>
        <v>24</v>
      </c>
      <c r="F25" s="6">
        <f t="shared" si="4"/>
        <v>555</v>
      </c>
    </row>
    <row r="26" spans="1:10" ht="15.75" customHeight="1"/>
    <row r="27" spans="1:10" ht="15.75" customHeight="1"/>
    <row r="28" spans="1:10" ht="15.75" customHeight="1"/>
    <row r="29" spans="1:10" ht="15.75" customHeight="1"/>
    <row r="30" spans="1:10" ht="15.75" customHeight="1"/>
    <row r="31" spans="1:10" ht="15.75" customHeight="1"/>
    <row r="32" spans="1:10"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00"/>
  <sheetViews>
    <sheetView workbookViewId="0"/>
  </sheetViews>
  <sheetFormatPr defaultColWidth="14.42578125" defaultRowHeight="15" customHeight="1"/>
  <cols>
    <col min="1" max="26" width="8.7109375" customWidth="1"/>
  </cols>
  <sheetData>
    <row r="1" spans="1:4">
      <c r="A1" s="47" t="s">
        <v>279</v>
      </c>
      <c r="B1" s="47" t="s">
        <v>280</v>
      </c>
      <c r="C1" s="47" t="s">
        <v>281</v>
      </c>
    </row>
    <row r="2" spans="1:4">
      <c r="A2" s="6">
        <v>570</v>
      </c>
      <c r="B2" s="6">
        <v>41</v>
      </c>
      <c r="C2" s="6">
        <f t="shared" ref="C2:C25" si="0">A2-B2</f>
        <v>529</v>
      </c>
    </row>
    <row r="3" spans="1:4">
      <c r="A3" s="6">
        <v>516</v>
      </c>
      <c r="B3" s="6">
        <v>23</v>
      </c>
      <c r="C3" s="6">
        <f t="shared" si="0"/>
        <v>493</v>
      </c>
    </row>
    <row r="4" spans="1:4">
      <c r="A4" s="6">
        <v>167</v>
      </c>
      <c r="B4" s="6">
        <v>11</v>
      </c>
      <c r="C4" s="6">
        <f t="shared" si="0"/>
        <v>156</v>
      </c>
    </row>
    <row r="5" spans="1:4">
      <c r="A5" s="6">
        <v>1690</v>
      </c>
      <c r="B5" s="6">
        <v>76</v>
      </c>
      <c r="C5" s="6">
        <f t="shared" si="0"/>
        <v>1614</v>
      </c>
    </row>
    <row r="6" spans="1:4">
      <c r="A6" s="6">
        <v>234</v>
      </c>
      <c r="B6" s="6">
        <v>10</v>
      </c>
      <c r="C6" s="6">
        <f t="shared" si="0"/>
        <v>224</v>
      </c>
    </row>
    <row r="7" spans="1:4">
      <c r="A7" s="6">
        <v>1432</v>
      </c>
      <c r="B7" s="6">
        <v>97</v>
      </c>
      <c r="C7" s="6">
        <f t="shared" si="0"/>
        <v>1335</v>
      </c>
    </row>
    <row r="8" spans="1:4">
      <c r="A8" s="6">
        <v>1114</v>
      </c>
      <c r="B8" s="6">
        <v>54</v>
      </c>
      <c r="C8" s="6">
        <f t="shared" si="0"/>
        <v>1060</v>
      </c>
    </row>
    <row r="9" spans="1:4">
      <c r="A9" s="6">
        <v>214</v>
      </c>
      <c r="B9" s="6">
        <v>9</v>
      </c>
      <c r="C9" s="6">
        <f t="shared" si="0"/>
        <v>205</v>
      </c>
    </row>
    <row r="10" spans="1:4">
      <c r="A10" s="6">
        <v>6273</v>
      </c>
      <c r="B10" s="6">
        <v>241</v>
      </c>
      <c r="C10" s="6">
        <f t="shared" si="0"/>
        <v>6032</v>
      </c>
    </row>
    <row r="11" spans="1:4">
      <c r="A11" s="6">
        <v>3467</v>
      </c>
      <c r="B11" s="6">
        <v>96</v>
      </c>
      <c r="C11" s="6">
        <f t="shared" si="0"/>
        <v>3371</v>
      </c>
    </row>
    <row r="12" spans="1:4">
      <c r="A12" s="6">
        <v>230</v>
      </c>
      <c r="B12" s="6">
        <v>5</v>
      </c>
      <c r="C12" s="6">
        <f t="shared" si="0"/>
        <v>225</v>
      </c>
    </row>
    <row r="13" spans="1:4">
      <c r="A13" s="39">
        <v>2996</v>
      </c>
      <c r="B13" s="39">
        <v>119</v>
      </c>
      <c r="C13" s="39">
        <f t="shared" si="0"/>
        <v>2877</v>
      </c>
      <c r="D13" s="6">
        <f>B13+C13</f>
        <v>2996</v>
      </c>
    </row>
    <row r="14" spans="1:4">
      <c r="A14" s="6">
        <v>2047</v>
      </c>
      <c r="B14" s="6">
        <v>46</v>
      </c>
      <c r="C14" s="6">
        <f t="shared" si="0"/>
        <v>2001</v>
      </c>
    </row>
    <row r="15" spans="1:4">
      <c r="A15" s="6">
        <v>2346</v>
      </c>
      <c r="B15" s="6">
        <v>83</v>
      </c>
      <c r="C15" s="6">
        <f t="shared" si="0"/>
        <v>2263</v>
      </c>
    </row>
    <row r="16" spans="1:4">
      <c r="A16" s="6">
        <v>1404</v>
      </c>
      <c r="B16" s="6">
        <v>33</v>
      </c>
      <c r="C16" s="6">
        <f t="shared" si="0"/>
        <v>1371</v>
      </c>
    </row>
    <row r="17" spans="1:3">
      <c r="A17" s="6">
        <v>1564</v>
      </c>
      <c r="B17" s="6">
        <v>32</v>
      </c>
      <c r="C17" s="6">
        <f t="shared" si="0"/>
        <v>1532</v>
      </c>
    </row>
    <row r="18" spans="1:3">
      <c r="A18" s="6">
        <v>488</v>
      </c>
      <c r="B18" s="6">
        <v>14</v>
      </c>
      <c r="C18" s="6">
        <f t="shared" si="0"/>
        <v>474</v>
      </c>
    </row>
    <row r="19" spans="1:3">
      <c r="A19" s="6">
        <v>2435</v>
      </c>
      <c r="B19" s="6">
        <v>76</v>
      </c>
      <c r="C19" s="6">
        <f t="shared" si="0"/>
        <v>2359</v>
      </c>
    </row>
    <row r="20" spans="1:3">
      <c r="A20" s="6">
        <v>4653</v>
      </c>
      <c r="B20" s="6">
        <v>122</v>
      </c>
      <c r="C20" s="6">
        <f t="shared" si="0"/>
        <v>4531</v>
      </c>
    </row>
    <row r="21" spans="1:3" ht="15.75" customHeight="1">
      <c r="A21" s="6">
        <v>721</v>
      </c>
      <c r="B21" s="6">
        <v>17</v>
      </c>
      <c r="C21" s="6">
        <f t="shared" si="0"/>
        <v>704</v>
      </c>
    </row>
    <row r="22" spans="1:3" ht="15.75" customHeight="1">
      <c r="A22" s="6">
        <v>2028</v>
      </c>
      <c r="B22" s="6">
        <v>68</v>
      </c>
      <c r="C22" s="6">
        <f t="shared" si="0"/>
        <v>1960</v>
      </c>
    </row>
    <row r="23" spans="1:3" ht="15.75" customHeight="1">
      <c r="A23" s="6">
        <v>2200</v>
      </c>
      <c r="B23" s="6">
        <v>74</v>
      </c>
      <c r="C23" s="6">
        <f t="shared" si="0"/>
        <v>2126</v>
      </c>
    </row>
    <row r="24" spans="1:3" ht="15.75" customHeight="1">
      <c r="A24" s="6">
        <v>6730</v>
      </c>
      <c r="B24" s="6">
        <v>293</v>
      </c>
      <c r="C24" s="6">
        <f t="shared" si="0"/>
        <v>6437</v>
      </c>
    </row>
    <row r="25" spans="1:3" ht="15.75" customHeight="1">
      <c r="A25" s="6">
        <v>4399</v>
      </c>
      <c r="B25" s="6">
        <v>141</v>
      </c>
      <c r="C25" s="6">
        <f t="shared" si="0"/>
        <v>4258</v>
      </c>
    </row>
    <row r="26" spans="1:3" ht="15.75" customHeight="1">
      <c r="A26" s="47">
        <f t="shared" ref="A26:C26" si="1">SUM(A2:A25)</f>
        <v>49918</v>
      </c>
      <c r="B26" s="47">
        <f t="shared" si="1"/>
        <v>1781</v>
      </c>
      <c r="C26" s="47">
        <f t="shared" si="1"/>
        <v>48137</v>
      </c>
    </row>
    <row r="27" spans="1:3" ht="15.75" customHeight="1">
      <c r="B27" s="6">
        <f t="shared" ref="B27:C27" si="2">B26-B13</f>
        <v>1662</v>
      </c>
      <c r="C27" s="6">
        <f t="shared" si="2"/>
        <v>45260</v>
      </c>
    </row>
    <row r="28" spans="1:3" ht="15.75" customHeight="1"/>
    <row r="29" spans="1:3" ht="15.75" customHeight="1"/>
    <row r="30" spans="1:3" ht="15.75" customHeight="1"/>
    <row r="31" spans="1:3" ht="15.75" customHeight="1"/>
    <row r="32" spans="1:3"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00"/>
  <sheetViews>
    <sheetView workbookViewId="0"/>
  </sheetViews>
  <sheetFormatPr defaultColWidth="14.42578125" defaultRowHeight="15" customHeight="1"/>
  <cols>
    <col min="1" max="1" width="11.5703125" customWidth="1"/>
    <col min="2" max="3" width="8.7109375" customWidth="1"/>
    <col min="4" max="4" width="16" customWidth="1"/>
    <col min="5" max="26" width="8.7109375" customWidth="1"/>
  </cols>
  <sheetData>
    <row r="1" spans="1:22">
      <c r="A1" s="47" t="s">
        <v>268</v>
      </c>
      <c r="B1" s="47" t="s">
        <v>282</v>
      </c>
      <c r="C1" s="47" t="s">
        <v>283</v>
      </c>
      <c r="D1" s="47" t="s">
        <v>284</v>
      </c>
      <c r="E1" s="47"/>
      <c r="F1" s="47" t="s">
        <v>284</v>
      </c>
      <c r="H1" s="47" t="s">
        <v>284</v>
      </c>
      <c r="N1" s="47" t="s">
        <v>285</v>
      </c>
      <c r="Q1" s="47" t="s">
        <v>284</v>
      </c>
      <c r="R1" s="47"/>
      <c r="S1" s="47" t="s">
        <v>284</v>
      </c>
      <c r="U1" s="47" t="s">
        <v>284</v>
      </c>
    </row>
    <row r="2" spans="1:22">
      <c r="A2" s="47"/>
      <c r="B2" s="47"/>
      <c r="C2" s="47"/>
      <c r="D2" s="47" t="s">
        <v>286</v>
      </c>
      <c r="E2" s="47" t="s">
        <v>283</v>
      </c>
      <c r="F2" s="47" t="s">
        <v>286</v>
      </c>
      <c r="G2" s="47" t="s">
        <v>283</v>
      </c>
      <c r="H2" s="47" t="s">
        <v>286</v>
      </c>
      <c r="I2" s="47" t="s">
        <v>283</v>
      </c>
      <c r="N2" s="47" t="s">
        <v>268</v>
      </c>
      <c r="O2" s="47" t="s">
        <v>282</v>
      </c>
      <c r="P2" s="47" t="s">
        <v>283</v>
      </c>
      <c r="Q2" s="47" t="s">
        <v>286</v>
      </c>
      <c r="R2" s="47" t="s">
        <v>283</v>
      </c>
      <c r="S2" s="47" t="s">
        <v>286</v>
      </c>
      <c r="T2" s="47" t="s">
        <v>283</v>
      </c>
      <c r="U2" s="47" t="s">
        <v>286</v>
      </c>
      <c r="V2" s="47" t="s">
        <v>283</v>
      </c>
    </row>
    <row r="3" spans="1:22">
      <c r="A3" s="6">
        <v>248</v>
      </c>
      <c r="B3" s="6">
        <v>15</v>
      </c>
      <c r="C3" s="6">
        <f t="shared" ref="C3:C15" si="0">A3-B3</f>
        <v>233</v>
      </c>
      <c r="D3" s="72">
        <v>0.27</v>
      </c>
      <c r="E3" s="72">
        <v>0.02</v>
      </c>
      <c r="F3" s="73">
        <f t="shared" ref="F3:G3" si="1">D3*B3</f>
        <v>4.0500000000000007</v>
      </c>
      <c r="G3" s="73">
        <f t="shared" si="1"/>
        <v>4.66</v>
      </c>
      <c r="H3" s="6">
        <v>4</v>
      </c>
      <c r="I3" s="6">
        <v>5</v>
      </c>
      <c r="N3" s="6">
        <v>42</v>
      </c>
      <c r="O3" s="6">
        <v>2</v>
      </c>
      <c r="P3" s="6">
        <f t="shared" ref="P3:P6" si="2">N3-O3</f>
        <v>40</v>
      </c>
      <c r="Q3" s="72">
        <v>1</v>
      </c>
      <c r="R3" s="72">
        <v>0.08</v>
      </c>
      <c r="S3" s="6">
        <f t="shared" ref="S3:T3" si="3">Q3*O3</f>
        <v>2</v>
      </c>
      <c r="T3" s="73">
        <f t="shared" si="3"/>
        <v>3.2</v>
      </c>
      <c r="U3" s="6">
        <v>2</v>
      </c>
      <c r="V3" s="6">
        <v>3</v>
      </c>
    </row>
    <row r="4" spans="1:22">
      <c r="A4" s="6">
        <v>201</v>
      </c>
      <c r="B4" s="6">
        <v>22</v>
      </c>
      <c r="C4" s="6">
        <f t="shared" si="0"/>
        <v>179</v>
      </c>
      <c r="D4" s="72">
        <v>0.5</v>
      </c>
      <c r="E4" s="72">
        <v>0.03</v>
      </c>
      <c r="F4" s="73">
        <f t="shared" ref="F4:G4" si="4">D4*B4</f>
        <v>11</v>
      </c>
      <c r="G4" s="73">
        <f t="shared" si="4"/>
        <v>5.37</v>
      </c>
      <c r="H4" s="6">
        <v>11</v>
      </c>
      <c r="I4" s="6">
        <v>5</v>
      </c>
      <c r="N4" s="6">
        <v>136</v>
      </c>
      <c r="O4" s="6">
        <v>8</v>
      </c>
      <c r="P4" s="6">
        <f t="shared" si="2"/>
        <v>128</v>
      </c>
      <c r="Q4" s="72">
        <v>0.62</v>
      </c>
      <c r="R4" s="72">
        <v>0.04</v>
      </c>
      <c r="S4" s="6">
        <f t="shared" ref="S4:T4" si="5">Q4*O4</f>
        <v>4.96</v>
      </c>
      <c r="T4" s="73">
        <f t="shared" si="5"/>
        <v>5.12</v>
      </c>
      <c r="U4" s="6">
        <v>5</v>
      </c>
      <c r="V4" s="6">
        <v>5</v>
      </c>
    </row>
    <row r="5" spans="1:22">
      <c r="A5" s="6">
        <v>314</v>
      </c>
      <c r="B5" s="6">
        <v>23</v>
      </c>
      <c r="C5" s="6">
        <f t="shared" si="0"/>
        <v>291</v>
      </c>
      <c r="D5" s="72">
        <v>0.43</v>
      </c>
      <c r="E5" s="72">
        <v>0.04</v>
      </c>
      <c r="F5" s="73">
        <f t="shared" ref="F5:G5" si="6">D5*B5</f>
        <v>9.89</v>
      </c>
      <c r="G5" s="73">
        <f t="shared" si="6"/>
        <v>11.64</v>
      </c>
      <c r="H5" s="6">
        <v>10</v>
      </c>
      <c r="I5" s="6">
        <v>12</v>
      </c>
      <c r="N5" s="39">
        <v>91</v>
      </c>
      <c r="O5" s="39">
        <v>7</v>
      </c>
      <c r="P5" s="39">
        <f t="shared" si="2"/>
        <v>84</v>
      </c>
      <c r="Q5" s="74">
        <v>0.43</v>
      </c>
      <c r="R5" s="74">
        <v>0.04</v>
      </c>
      <c r="S5" s="6">
        <f t="shared" ref="S5:T5" si="7">Q5*O5</f>
        <v>3.01</v>
      </c>
      <c r="T5" s="73">
        <f t="shared" si="7"/>
        <v>3.36</v>
      </c>
      <c r="U5" s="39">
        <v>3</v>
      </c>
      <c r="V5" s="39">
        <v>3</v>
      </c>
    </row>
    <row r="6" spans="1:22">
      <c r="A6" s="39">
        <v>114</v>
      </c>
      <c r="B6" s="39">
        <v>7</v>
      </c>
      <c r="C6" s="39">
        <f t="shared" si="0"/>
        <v>107</v>
      </c>
      <c r="D6" s="74">
        <v>0.28999999999999998</v>
      </c>
      <c r="E6" s="74">
        <v>0.04</v>
      </c>
      <c r="F6" s="75">
        <f t="shared" ref="F6:G6" si="8">D6*B6</f>
        <v>2.0299999999999998</v>
      </c>
      <c r="G6" s="73">
        <f t="shared" si="8"/>
        <v>4.28</v>
      </c>
      <c r="H6" s="39">
        <v>2</v>
      </c>
      <c r="I6" s="39">
        <v>4</v>
      </c>
      <c r="N6" s="6">
        <v>105</v>
      </c>
      <c r="O6" s="6">
        <v>6</v>
      </c>
      <c r="P6" s="6">
        <f t="shared" si="2"/>
        <v>99</v>
      </c>
      <c r="Q6" s="72">
        <v>0.5</v>
      </c>
      <c r="R6" s="72">
        <v>0.15</v>
      </c>
      <c r="S6" s="6">
        <f t="shared" ref="S6:T6" si="9">Q6*O6</f>
        <v>3</v>
      </c>
      <c r="T6" s="73">
        <f t="shared" si="9"/>
        <v>14.85</v>
      </c>
      <c r="U6" s="6">
        <v>3</v>
      </c>
      <c r="V6" s="6">
        <v>15</v>
      </c>
    </row>
    <row r="7" spans="1:22">
      <c r="A7" s="6">
        <v>147</v>
      </c>
      <c r="B7" s="6">
        <v>9</v>
      </c>
      <c r="C7" s="6">
        <f t="shared" si="0"/>
        <v>138</v>
      </c>
      <c r="D7" s="72">
        <v>0.22</v>
      </c>
      <c r="E7" s="72">
        <v>0.04</v>
      </c>
      <c r="F7" s="73">
        <f t="shared" ref="F7:G7" si="10">D7*B7</f>
        <v>1.98</v>
      </c>
      <c r="G7" s="73">
        <f t="shared" si="10"/>
        <v>5.5200000000000005</v>
      </c>
      <c r="H7" s="6">
        <v>2</v>
      </c>
      <c r="I7" s="6">
        <v>6</v>
      </c>
      <c r="N7" s="47">
        <f t="shared" ref="N7:P7" si="11">SUM(N3:N6)</f>
        <v>374</v>
      </c>
      <c r="O7" s="47">
        <f t="shared" si="11"/>
        <v>23</v>
      </c>
      <c r="P7" s="47">
        <f t="shared" si="11"/>
        <v>351</v>
      </c>
      <c r="Q7" s="47"/>
      <c r="R7" s="47"/>
      <c r="S7" s="47">
        <f t="shared" ref="S7:V7" si="12">SUM(S3:S6)</f>
        <v>12.969999999999999</v>
      </c>
      <c r="T7" s="76">
        <f t="shared" si="12"/>
        <v>26.53</v>
      </c>
      <c r="U7" s="47">
        <f t="shared" si="12"/>
        <v>13</v>
      </c>
      <c r="V7" s="47">
        <f t="shared" si="12"/>
        <v>26</v>
      </c>
    </row>
    <row r="8" spans="1:22">
      <c r="A8" s="6">
        <v>166</v>
      </c>
      <c r="B8" s="6">
        <v>8</v>
      </c>
      <c r="C8" s="6">
        <f t="shared" si="0"/>
        <v>158</v>
      </c>
      <c r="D8" s="72">
        <v>0.25</v>
      </c>
      <c r="E8" s="72">
        <v>0.04</v>
      </c>
      <c r="F8" s="73">
        <f t="shared" ref="F8:G8" si="13">D8*B8</f>
        <v>2</v>
      </c>
      <c r="G8" s="73">
        <f t="shared" si="13"/>
        <v>6.32</v>
      </c>
      <c r="H8" s="6">
        <v>2</v>
      </c>
      <c r="I8" s="6">
        <v>6</v>
      </c>
      <c r="N8" s="47"/>
      <c r="O8" s="47">
        <f t="shared" ref="O8:P8" si="14">O7-O5</f>
        <v>16</v>
      </c>
      <c r="P8" s="47">
        <f t="shared" si="14"/>
        <v>267</v>
      </c>
      <c r="Q8" s="47"/>
      <c r="R8" s="47"/>
      <c r="S8" s="47"/>
      <c r="T8" s="47"/>
      <c r="U8" s="47">
        <f t="shared" ref="U8:V8" si="15">U7-U5</f>
        <v>10</v>
      </c>
      <c r="V8" s="47">
        <f t="shared" si="15"/>
        <v>23</v>
      </c>
    </row>
    <row r="9" spans="1:22">
      <c r="A9" s="6">
        <v>134</v>
      </c>
      <c r="B9" s="6">
        <v>8</v>
      </c>
      <c r="C9" s="6">
        <f t="shared" si="0"/>
        <v>126</v>
      </c>
      <c r="D9" s="72">
        <v>0.38</v>
      </c>
      <c r="E9" s="72">
        <v>0.06</v>
      </c>
      <c r="F9" s="73">
        <f t="shared" ref="F9:G9" si="16">D9*B9</f>
        <v>3.04</v>
      </c>
      <c r="G9" s="73">
        <f t="shared" si="16"/>
        <v>7.56</v>
      </c>
      <c r="H9" s="6">
        <v>3</v>
      </c>
      <c r="I9" s="6">
        <v>8</v>
      </c>
    </row>
    <row r="10" spans="1:22">
      <c r="A10" s="6">
        <v>952</v>
      </c>
      <c r="B10" s="6">
        <v>67</v>
      </c>
      <c r="C10" s="6">
        <f t="shared" si="0"/>
        <v>885</v>
      </c>
      <c r="D10" s="72">
        <v>0.13</v>
      </c>
      <c r="E10" s="72">
        <v>0.02</v>
      </c>
      <c r="F10" s="73">
        <f t="shared" ref="F10:G10" si="17">D10*B10</f>
        <v>8.7100000000000009</v>
      </c>
      <c r="G10" s="73">
        <f t="shared" si="17"/>
        <v>17.7</v>
      </c>
      <c r="H10" s="6">
        <v>9</v>
      </c>
      <c r="I10" s="6">
        <v>18</v>
      </c>
    </row>
    <row r="11" spans="1:22">
      <c r="A11" s="39">
        <v>125</v>
      </c>
      <c r="B11" s="39">
        <v>10</v>
      </c>
      <c r="C11" s="39">
        <f t="shared" si="0"/>
        <v>115</v>
      </c>
      <c r="D11" s="74">
        <v>0.3</v>
      </c>
      <c r="E11" s="74">
        <v>0.04</v>
      </c>
      <c r="F11" s="75">
        <f t="shared" ref="F11:G11" si="18">D11*B11</f>
        <v>3</v>
      </c>
      <c r="G11" s="73">
        <f t="shared" si="18"/>
        <v>4.6000000000000005</v>
      </c>
      <c r="H11" s="39">
        <v>3</v>
      </c>
      <c r="I11" s="39">
        <v>5</v>
      </c>
      <c r="N11" s="47" t="s">
        <v>287</v>
      </c>
      <c r="Q11" s="47" t="s">
        <v>284</v>
      </c>
      <c r="R11" s="47"/>
      <c r="S11" s="47" t="s">
        <v>284</v>
      </c>
      <c r="U11" s="47" t="s">
        <v>284</v>
      </c>
    </row>
    <row r="12" spans="1:22">
      <c r="A12" s="6">
        <v>303</v>
      </c>
      <c r="B12" s="6">
        <v>18</v>
      </c>
      <c r="C12" s="6">
        <f t="shared" si="0"/>
        <v>285</v>
      </c>
      <c r="D12" s="72">
        <v>0.39</v>
      </c>
      <c r="E12" s="72">
        <v>0.09</v>
      </c>
      <c r="F12" s="73">
        <f t="shared" ref="F12:G12" si="19">D12*B12</f>
        <v>7.0200000000000005</v>
      </c>
      <c r="G12" s="73">
        <f t="shared" si="19"/>
        <v>25.65</v>
      </c>
      <c r="H12" s="6">
        <v>7</v>
      </c>
      <c r="I12" s="6">
        <v>26</v>
      </c>
      <c r="N12" s="47" t="s">
        <v>268</v>
      </c>
      <c r="O12" s="47" t="s">
        <v>282</v>
      </c>
      <c r="P12" s="47" t="s">
        <v>283</v>
      </c>
      <c r="Q12" s="47" t="s">
        <v>286</v>
      </c>
      <c r="R12" s="47" t="s">
        <v>283</v>
      </c>
      <c r="S12" s="47" t="s">
        <v>286</v>
      </c>
      <c r="T12" s="47" t="s">
        <v>283</v>
      </c>
      <c r="U12" s="47" t="s">
        <v>286</v>
      </c>
      <c r="V12" s="47" t="s">
        <v>283</v>
      </c>
    </row>
    <row r="13" spans="1:22">
      <c r="A13" s="6">
        <v>435</v>
      </c>
      <c r="B13" s="6">
        <v>29</v>
      </c>
      <c r="C13" s="6">
        <f t="shared" si="0"/>
        <v>406</v>
      </c>
      <c r="D13" s="72">
        <v>0.14000000000000001</v>
      </c>
      <c r="E13" s="72">
        <v>0.03</v>
      </c>
      <c r="F13" s="73">
        <f t="shared" ref="F13:G13" si="20">D13*B13</f>
        <v>4.0600000000000005</v>
      </c>
      <c r="G13" s="73">
        <f t="shared" si="20"/>
        <v>12.18</v>
      </c>
      <c r="H13" s="6">
        <v>4</v>
      </c>
      <c r="I13" s="6">
        <v>12</v>
      </c>
      <c r="N13" s="6">
        <v>206</v>
      </c>
      <c r="O13" s="6">
        <v>13</v>
      </c>
      <c r="P13" s="6">
        <f t="shared" ref="P13:P16" si="21">N13-O13</f>
        <v>193</v>
      </c>
      <c r="U13" s="6">
        <v>2</v>
      </c>
      <c r="V13" s="6">
        <v>2</v>
      </c>
    </row>
    <row r="14" spans="1:22">
      <c r="A14" s="6">
        <v>589</v>
      </c>
      <c r="B14" s="6">
        <v>31</v>
      </c>
      <c r="C14" s="6">
        <f t="shared" si="0"/>
        <v>558</v>
      </c>
      <c r="D14" s="72">
        <v>0.16</v>
      </c>
      <c r="E14" s="72">
        <v>0.04</v>
      </c>
      <c r="F14" s="73">
        <f t="shared" ref="F14:G14" si="22">D14*B14</f>
        <v>4.96</v>
      </c>
      <c r="G14" s="73">
        <f t="shared" si="22"/>
        <v>22.32</v>
      </c>
      <c r="H14" s="6">
        <v>5</v>
      </c>
      <c r="I14" s="6">
        <v>22</v>
      </c>
      <c r="N14" s="6">
        <v>816</v>
      </c>
      <c r="O14" s="6">
        <v>59</v>
      </c>
      <c r="P14" s="6">
        <f t="shared" si="21"/>
        <v>757</v>
      </c>
      <c r="U14" s="6">
        <v>6</v>
      </c>
      <c r="V14" s="6">
        <v>13</v>
      </c>
    </row>
    <row r="15" spans="1:22">
      <c r="A15" s="6">
        <v>722</v>
      </c>
      <c r="B15" s="6">
        <v>42</v>
      </c>
      <c r="C15" s="6">
        <f t="shared" si="0"/>
        <v>680</v>
      </c>
      <c r="D15" s="72">
        <v>0.05</v>
      </c>
      <c r="E15" s="72">
        <v>0.02</v>
      </c>
      <c r="F15" s="73">
        <f t="shared" ref="F15:G15" si="23">D15*B15</f>
        <v>2.1</v>
      </c>
      <c r="G15" s="73">
        <f t="shared" si="23"/>
        <v>13.6</v>
      </c>
      <c r="H15" s="6">
        <v>2</v>
      </c>
      <c r="I15" s="6">
        <v>14</v>
      </c>
      <c r="N15" s="39">
        <v>34</v>
      </c>
      <c r="O15" s="39">
        <v>3</v>
      </c>
      <c r="P15" s="39">
        <f t="shared" si="21"/>
        <v>31</v>
      </c>
      <c r="U15" s="39">
        <v>0</v>
      </c>
      <c r="V15" s="39">
        <v>2</v>
      </c>
    </row>
    <row r="16" spans="1:22">
      <c r="A16" s="6">
        <f t="shared" ref="A16:C16" si="24">SUM(A3:A15)</f>
        <v>4450</v>
      </c>
      <c r="B16" s="6">
        <f t="shared" si="24"/>
        <v>289</v>
      </c>
      <c r="C16" s="11">
        <f t="shared" si="24"/>
        <v>4161</v>
      </c>
      <c r="H16" s="6">
        <f t="shared" ref="H16:I16" si="25">SUM(H3:H15)</f>
        <v>64</v>
      </c>
      <c r="I16" s="6">
        <f t="shared" si="25"/>
        <v>143</v>
      </c>
      <c r="J16" s="6">
        <f>I16+H16</f>
        <v>207</v>
      </c>
      <c r="K16" s="6">
        <f>A16-J16</f>
        <v>4243</v>
      </c>
      <c r="N16" s="6">
        <v>198</v>
      </c>
      <c r="O16" s="6">
        <v>12</v>
      </c>
      <c r="P16" s="6">
        <f t="shared" si="21"/>
        <v>186</v>
      </c>
      <c r="U16" s="6">
        <v>4</v>
      </c>
      <c r="V16" s="6">
        <v>11</v>
      </c>
    </row>
    <row r="17" spans="1:22">
      <c r="A17" s="6">
        <f t="shared" ref="A17:C17" si="26">A16-(A11+A6)</f>
        <v>4211</v>
      </c>
      <c r="B17" s="6">
        <f t="shared" si="26"/>
        <v>272</v>
      </c>
      <c r="C17" s="6">
        <f t="shared" si="26"/>
        <v>3939</v>
      </c>
      <c r="H17" s="11">
        <f t="shared" ref="H17:I17" si="27">H16-(H11+H6)</f>
        <v>59</v>
      </c>
      <c r="I17" s="11">
        <f t="shared" si="27"/>
        <v>134</v>
      </c>
      <c r="L17" s="6">
        <f>B16-H16</f>
        <v>225</v>
      </c>
      <c r="N17" s="47">
        <f t="shared" ref="N17:P17" si="28">SUM(N13:N16)</f>
        <v>1254</v>
      </c>
      <c r="O17" s="47">
        <f t="shared" si="28"/>
        <v>87</v>
      </c>
      <c r="P17" s="47">
        <f t="shared" si="28"/>
        <v>1167</v>
      </c>
      <c r="U17" s="47">
        <f t="shared" ref="U17:V17" si="29">SUM(U13:U16)</f>
        <v>12</v>
      </c>
      <c r="V17" s="47">
        <f t="shared" si="29"/>
        <v>28</v>
      </c>
    </row>
    <row r="18" spans="1:22">
      <c r="A18" s="39">
        <f t="shared" ref="A18:B18" si="30">A11+A6</f>
        <v>239</v>
      </c>
      <c r="B18" s="39">
        <f t="shared" si="30"/>
        <v>17</v>
      </c>
      <c r="C18" s="39">
        <f>A18-B18</f>
        <v>222</v>
      </c>
      <c r="H18" s="39">
        <f t="shared" ref="H18:I18" si="31">H11+H6</f>
        <v>5</v>
      </c>
      <c r="I18" s="39">
        <f t="shared" si="31"/>
        <v>9</v>
      </c>
      <c r="M18" s="6">
        <f>C16-I16</f>
        <v>4018</v>
      </c>
      <c r="N18" s="47"/>
      <c r="O18" s="47">
        <f t="shared" ref="O18:P18" si="32">O17-O15</f>
        <v>84</v>
      </c>
      <c r="P18" s="47">
        <f t="shared" si="32"/>
        <v>1136</v>
      </c>
      <c r="U18" s="47">
        <f t="shared" ref="U18:V18" si="33">U17-U15</f>
        <v>12</v>
      </c>
      <c r="V18" s="47">
        <f t="shared" si="33"/>
        <v>26</v>
      </c>
    </row>
    <row r="19" spans="1:22">
      <c r="H19" s="39">
        <f t="shared" ref="H19:I19" si="34">B18-H18</f>
        <v>12</v>
      </c>
      <c r="I19" s="39">
        <f t="shared" si="34"/>
        <v>213</v>
      </c>
    </row>
    <row r="21" spans="1:22" ht="15.75" customHeight="1"/>
    <row r="22" spans="1:22" ht="15.75" customHeight="1">
      <c r="A22" s="6" t="s">
        <v>288</v>
      </c>
      <c r="B22" s="6" t="s">
        <v>289</v>
      </c>
      <c r="C22" s="6" t="s">
        <v>290</v>
      </c>
      <c r="D22" s="6" t="s">
        <v>291</v>
      </c>
    </row>
    <row r="23" spans="1:22" ht="15.75" customHeight="1">
      <c r="A23" s="6">
        <v>4606</v>
      </c>
      <c r="B23" s="6">
        <v>275</v>
      </c>
      <c r="C23" s="6">
        <f>A23-B23</f>
        <v>4331</v>
      </c>
      <c r="D23" s="72">
        <v>0.16</v>
      </c>
      <c r="E23" s="77">
        <f>D23*B23</f>
        <v>44</v>
      </c>
    </row>
    <row r="24" spans="1:22" ht="15.75" customHeight="1">
      <c r="D24" s="72">
        <v>0.02</v>
      </c>
      <c r="E24" s="77">
        <f>D24*C23</f>
        <v>86.62</v>
      </c>
    </row>
    <row r="25" spans="1:22" ht="15.75" customHeight="1"/>
    <row r="26" spans="1:22" ht="15.75" customHeight="1"/>
    <row r="27" spans="1:22" ht="15.75" customHeight="1"/>
    <row r="28" spans="1:22" ht="15.75" customHeight="1"/>
    <row r="29" spans="1:22" ht="15.75" customHeight="1"/>
    <row r="30" spans="1:22" ht="15.75" customHeight="1"/>
    <row r="31" spans="1:22" ht="15.75" customHeight="1"/>
    <row r="32" spans="1:2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paperSize="5"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15.140625" customWidth="1"/>
    <col min="2" max="2" width="19.28515625" customWidth="1"/>
    <col min="3" max="3" width="23" customWidth="1"/>
    <col min="4" max="4" width="25.140625" customWidth="1"/>
    <col min="5" max="5" width="28" customWidth="1"/>
    <col min="6" max="6" width="20.85546875" customWidth="1"/>
    <col min="7" max="7" width="26" customWidth="1"/>
    <col min="8" max="26" width="8.7109375" customWidth="1"/>
  </cols>
  <sheetData>
    <row r="1" spans="1:26">
      <c r="A1" s="47" t="s">
        <v>292</v>
      </c>
      <c r="B1" s="47" t="s">
        <v>293</v>
      </c>
      <c r="C1" s="47" t="s">
        <v>294</v>
      </c>
      <c r="D1" s="47" t="s">
        <v>295</v>
      </c>
      <c r="E1" s="47" t="s">
        <v>296</v>
      </c>
      <c r="F1" s="47" t="s">
        <v>297</v>
      </c>
      <c r="G1" s="47" t="s">
        <v>298</v>
      </c>
      <c r="H1" s="47"/>
      <c r="I1" s="47"/>
      <c r="J1" s="47"/>
      <c r="K1" s="47"/>
      <c r="L1" s="47"/>
      <c r="M1" s="47"/>
      <c r="N1" s="47"/>
      <c r="O1" s="47"/>
      <c r="P1" s="47"/>
      <c r="Q1" s="47"/>
      <c r="R1" s="47"/>
      <c r="S1" s="47"/>
      <c r="T1" s="47"/>
      <c r="U1" s="47"/>
      <c r="V1" s="47"/>
      <c r="W1" s="47"/>
      <c r="X1" s="47"/>
      <c r="Y1" s="47"/>
      <c r="Z1" s="47"/>
    </row>
    <row r="2" spans="1:26">
      <c r="A2" s="47">
        <v>4618377</v>
      </c>
      <c r="B2" s="47">
        <v>98951</v>
      </c>
      <c r="C2" s="47">
        <v>6355</v>
      </c>
      <c r="D2" s="47">
        <v>11326</v>
      </c>
      <c r="E2" s="47">
        <v>6851</v>
      </c>
      <c r="F2" s="47">
        <v>3277</v>
      </c>
      <c r="G2" s="47">
        <v>1963</v>
      </c>
      <c r="H2" s="47"/>
      <c r="I2" s="47"/>
      <c r="J2" s="47"/>
      <c r="K2" s="47"/>
      <c r="L2" s="47"/>
      <c r="M2" s="47"/>
      <c r="N2" s="47"/>
      <c r="O2" s="47"/>
      <c r="P2" s="47"/>
      <c r="Q2" s="47"/>
      <c r="R2" s="47"/>
      <c r="S2" s="47"/>
      <c r="T2" s="47"/>
      <c r="U2" s="47"/>
      <c r="V2" s="47"/>
      <c r="W2" s="47"/>
      <c r="X2" s="47"/>
      <c r="Y2" s="47"/>
      <c r="Z2" s="47"/>
    </row>
    <row r="3" spans="1:26">
      <c r="A3" s="47">
        <f t="shared" ref="A3:G3" si="0">SUM(A4:A8)</f>
        <v>21637</v>
      </c>
      <c r="B3" s="47">
        <f t="shared" si="0"/>
        <v>513</v>
      </c>
      <c r="C3" s="47">
        <f t="shared" si="0"/>
        <v>135</v>
      </c>
      <c r="D3" s="47">
        <f t="shared" si="0"/>
        <v>268</v>
      </c>
      <c r="E3" s="47">
        <f t="shared" si="0"/>
        <v>80</v>
      </c>
      <c r="F3" s="47">
        <f t="shared" si="0"/>
        <v>64</v>
      </c>
      <c r="G3" s="47">
        <f t="shared" si="0"/>
        <v>53</v>
      </c>
      <c r="H3" s="47"/>
      <c r="I3" s="47"/>
      <c r="J3" s="47"/>
      <c r="K3" s="47"/>
      <c r="L3" s="47"/>
      <c r="M3" s="47"/>
      <c r="N3" s="47"/>
      <c r="O3" s="47"/>
      <c r="P3" s="47"/>
      <c r="Q3" s="47"/>
      <c r="R3" s="47"/>
      <c r="S3" s="47"/>
      <c r="T3" s="47"/>
      <c r="U3" s="47"/>
      <c r="V3" s="47"/>
      <c r="W3" s="47"/>
      <c r="X3" s="47"/>
      <c r="Y3" s="47"/>
      <c r="Z3" s="47"/>
    </row>
    <row r="4" spans="1:26">
      <c r="A4" s="6">
        <v>5111</v>
      </c>
      <c r="B4" s="6">
        <v>127</v>
      </c>
      <c r="C4" s="6">
        <v>24</v>
      </c>
      <c r="D4" s="6">
        <v>32</v>
      </c>
      <c r="E4" s="6">
        <v>14</v>
      </c>
      <c r="F4" s="6">
        <v>9</v>
      </c>
      <c r="G4" s="6">
        <v>6</v>
      </c>
    </row>
    <row r="5" spans="1:26">
      <c r="A5" s="11">
        <v>7402</v>
      </c>
      <c r="B5" s="11">
        <v>175</v>
      </c>
      <c r="C5" s="6">
        <v>57</v>
      </c>
      <c r="D5" s="6">
        <v>109</v>
      </c>
      <c r="E5" s="6">
        <v>32</v>
      </c>
      <c r="F5" s="6">
        <v>37</v>
      </c>
      <c r="G5" s="6">
        <v>27</v>
      </c>
    </row>
    <row r="6" spans="1:26">
      <c r="A6" s="11">
        <v>2249</v>
      </c>
      <c r="B6" s="11">
        <v>48</v>
      </c>
      <c r="C6" s="11">
        <v>24</v>
      </c>
      <c r="D6" s="11">
        <v>66</v>
      </c>
      <c r="E6" s="11">
        <v>7</v>
      </c>
      <c r="F6" s="11">
        <v>7</v>
      </c>
      <c r="G6" s="11">
        <v>9</v>
      </c>
      <c r="H6" s="11"/>
      <c r="I6" s="11"/>
      <c r="J6" s="11"/>
      <c r="K6" s="11"/>
      <c r="L6" s="11"/>
      <c r="M6" s="11"/>
      <c r="N6" s="11"/>
      <c r="O6" s="11"/>
      <c r="P6" s="11"/>
      <c r="Q6" s="11"/>
      <c r="R6" s="11"/>
      <c r="S6" s="11"/>
      <c r="T6" s="11"/>
      <c r="U6" s="11"/>
      <c r="V6" s="11"/>
      <c r="W6" s="11"/>
      <c r="X6" s="11"/>
      <c r="Y6" s="11"/>
      <c r="Z6" s="11"/>
    </row>
    <row r="7" spans="1:26">
      <c r="A7" s="11">
        <v>2724</v>
      </c>
      <c r="B7" s="11">
        <v>60</v>
      </c>
      <c r="C7" s="11">
        <v>6</v>
      </c>
      <c r="D7" s="11">
        <v>4</v>
      </c>
      <c r="E7" s="11">
        <v>8</v>
      </c>
      <c r="F7" s="11">
        <v>0</v>
      </c>
      <c r="G7" s="11">
        <v>2</v>
      </c>
      <c r="H7" s="11"/>
      <c r="I7" s="11"/>
      <c r="J7" s="11"/>
      <c r="K7" s="11"/>
      <c r="L7" s="11"/>
      <c r="M7" s="11"/>
      <c r="N7" s="11"/>
      <c r="O7" s="11"/>
      <c r="P7" s="11"/>
      <c r="Q7" s="11"/>
      <c r="R7" s="11"/>
      <c r="S7" s="11"/>
      <c r="T7" s="11"/>
      <c r="U7" s="11"/>
      <c r="V7" s="11"/>
      <c r="W7" s="11"/>
      <c r="X7" s="11"/>
      <c r="Y7" s="11"/>
      <c r="Z7" s="11"/>
    </row>
    <row r="8" spans="1:26">
      <c r="A8" s="11">
        <v>4151</v>
      </c>
      <c r="B8" s="11">
        <v>103</v>
      </c>
      <c r="C8" s="11">
        <v>24</v>
      </c>
      <c r="D8" s="11">
        <v>57</v>
      </c>
      <c r="E8" s="11">
        <v>19</v>
      </c>
      <c r="F8" s="11">
        <v>11</v>
      </c>
      <c r="G8" s="11">
        <v>9</v>
      </c>
      <c r="H8" s="11"/>
      <c r="I8" s="11"/>
      <c r="J8" s="11"/>
      <c r="K8" s="11"/>
      <c r="L8" s="11"/>
      <c r="M8" s="11"/>
      <c r="N8" s="11"/>
      <c r="O8" s="11"/>
      <c r="P8" s="11"/>
      <c r="Q8" s="11"/>
      <c r="R8" s="11"/>
      <c r="S8" s="11"/>
      <c r="T8" s="11"/>
      <c r="U8" s="11"/>
      <c r="V8" s="11"/>
      <c r="W8" s="11"/>
      <c r="X8" s="11"/>
      <c r="Y8" s="11"/>
      <c r="Z8" s="11"/>
    </row>
    <row r="9" spans="1:26">
      <c r="A9" s="47">
        <f t="shared" ref="A9:G9" si="1">SUM(A10:A31)</f>
        <v>239030</v>
      </c>
      <c r="B9" s="47">
        <f t="shared" si="1"/>
        <v>4880</v>
      </c>
      <c r="C9" s="47">
        <f t="shared" si="1"/>
        <v>908</v>
      </c>
      <c r="D9" s="47">
        <f t="shared" si="1"/>
        <v>3088</v>
      </c>
      <c r="E9" s="47">
        <f t="shared" si="1"/>
        <v>655</v>
      </c>
      <c r="F9" s="47">
        <f t="shared" si="1"/>
        <v>532</v>
      </c>
      <c r="G9" s="47">
        <f t="shared" si="1"/>
        <v>388</v>
      </c>
      <c r="H9" s="47"/>
      <c r="I9" s="47"/>
      <c r="J9" s="47"/>
      <c r="K9" s="47"/>
      <c r="L9" s="47"/>
      <c r="M9" s="47"/>
      <c r="N9" s="47"/>
      <c r="O9" s="47"/>
      <c r="P9" s="47"/>
      <c r="Q9" s="47"/>
      <c r="R9" s="47"/>
      <c r="S9" s="47"/>
      <c r="T9" s="47"/>
      <c r="U9" s="47"/>
      <c r="V9" s="47"/>
      <c r="W9" s="47"/>
      <c r="X9" s="47"/>
      <c r="Y9" s="47"/>
      <c r="Z9" s="47"/>
    </row>
    <row r="10" spans="1:26">
      <c r="A10" s="11">
        <v>58611</v>
      </c>
      <c r="B10" s="11">
        <v>1236</v>
      </c>
      <c r="C10" s="11">
        <v>148</v>
      </c>
      <c r="D10" s="11">
        <v>402</v>
      </c>
      <c r="E10" s="11">
        <v>117</v>
      </c>
      <c r="F10" s="11">
        <v>96</v>
      </c>
      <c r="G10" s="11">
        <v>46</v>
      </c>
    </row>
    <row r="11" spans="1:26">
      <c r="A11" s="11">
        <v>37141</v>
      </c>
      <c r="B11" s="11">
        <v>682</v>
      </c>
      <c r="C11" s="11">
        <v>186</v>
      </c>
      <c r="D11" s="11">
        <v>440</v>
      </c>
      <c r="E11" s="11">
        <v>122</v>
      </c>
      <c r="F11" s="11">
        <v>103</v>
      </c>
      <c r="G11" s="11">
        <v>87</v>
      </c>
    </row>
    <row r="12" spans="1:26">
      <c r="A12" s="11">
        <v>36071</v>
      </c>
      <c r="B12" s="11">
        <v>687</v>
      </c>
      <c r="C12" s="11">
        <v>170</v>
      </c>
      <c r="D12" s="11">
        <v>539</v>
      </c>
      <c r="E12" s="11">
        <v>121</v>
      </c>
      <c r="F12" s="11">
        <v>108</v>
      </c>
      <c r="G12" s="11">
        <v>82</v>
      </c>
    </row>
    <row r="13" spans="1:26">
      <c r="A13" s="11">
        <v>20592</v>
      </c>
      <c r="B13" s="11">
        <v>421</v>
      </c>
      <c r="C13" s="11">
        <v>132</v>
      </c>
      <c r="D13" s="11">
        <v>350</v>
      </c>
      <c r="E13" s="11">
        <v>61</v>
      </c>
      <c r="F13" s="11">
        <v>64</v>
      </c>
      <c r="G13" s="11">
        <v>56</v>
      </c>
    </row>
    <row r="14" spans="1:26">
      <c r="A14" s="11">
        <v>7569</v>
      </c>
      <c r="B14" s="11">
        <v>140</v>
      </c>
      <c r="C14" s="11">
        <v>42</v>
      </c>
      <c r="D14" s="11">
        <v>314</v>
      </c>
      <c r="E14" s="11">
        <v>20</v>
      </c>
      <c r="F14" s="11">
        <v>19</v>
      </c>
      <c r="G14" s="11">
        <v>18</v>
      </c>
    </row>
    <row r="15" spans="1:26">
      <c r="A15" s="11">
        <v>7353</v>
      </c>
      <c r="B15" s="11">
        <v>162</v>
      </c>
      <c r="C15" s="11">
        <v>22</v>
      </c>
      <c r="D15" s="11">
        <v>64</v>
      </c>
      <c r="E15" s="11">
        <v>27</v>
      </c>
      <c r="F15" s="11">
        <v>14</v>
      </c>
      <c r="G15" s="11">
        <v>8</v>
      </c>
    </row>
    <row r="16" spans="1:26">
      <c r="A16" s="11">
        <v>7911</v>
      </c>
      <c r="B16" s="11">
        <v>159</v>
      </c>
      <c r="C16" s="11">
        <v>28</v>
      </c>
      <c r="D16" s="11">
        <v>92</v>
      </c>
      <c r="E16" s="11">
        <v>27</v>
      </c>
      <c r="F16" s="11">
        <v>17</v>
      </c>
      <c r="G16" s="11">
        <v>15</v>
      </c>
    </row>
    <row r="17" spans="1:26">
      <c r="A17" s="39">
        <v>12956</v>
      </c>
      <c r="B17" s="39">
        <v>291</v>
      </c>
      <c r="C17" s="39">
        <v>38</v>
      </c>
      <c r="D17" s="39">
        <v>74</v>
      </c>
      <c r="E17" s="39">
        <v>33</v>
      </c>
      <c r="F17" s="39">
        <v>14</v>
      </c>
      <c r="G17" s="39">
        <v>20</v>
      </c>
      <c r="H17" s="39"/>
      <c r="I17" s="39"/>
      <c r="J17" s="39"/>
      <c r="K17" s="39"/>
      <c r="L17" s="39"/>
      <c r="M17" s="39"/>
      <c r="N17" s="39"/>
      <c r="O17" s="39"/>
      <c r="P17" s="39"/>
      <c r="Q17" s="39"/>
      <c r="R17" s="39"/>
      <c r="S17" s="39"/>
      <c r="T17" s="39"/>
      <c r="U17" s="39"/>
      <c r="V17" s="39"/>
      <c r="W17" s="39"/>
      <c r="X17" s="39"/>
      <c r="Y17" s="39"/>
      <c r="Z17" s="39"/>
    </row>
    <row r="18" spans="1:26">
      <c r="A18" s="11">
        <v>6449</v>
      </c>
      <c r="B18" s="11">
        <v>186</v>
      </c>
      <c r="C18" s="11">
        <v>12</v>
      </c>
      <c r="D18" s="11">
        <v>12</v>
      </c>
      <c r="E18" s="11">
        <v>14</v>
      </c>
      <c r="F18" s="11">
        <v>4</v>
      </c>
      <c r="G18" s="11">
        <v>4</v>
      </c>
    </row>
    <row r="19" spans="1:26">
      <c r="A19" s="11">
        <v>5770</v>
      </c>
      <c r="B19" s="11">
        <v>106</v>
      </c>
      <c r="C19" s="11">
        <v>21</v>
      </c>
      <c r="D19" s="11">
        <v>71</v>
      </c>
      <c r="E19" s="11">
        <v>10</v>
      </c>
      <c r="F19" s="11">
        <v>9</v>
      </c>
      <c r="G19" s="11">
        <v>8</v>
      </c>
    </row>
    <row r="20" spans="1:26">
      <c r="A20" s="39">
        <v>3313</v>
      </c>
      <c r="B20" s="39">
        <v>81</v>
      </c>
      <c r="C20" s="39">
        <v>6</v>
      </c>
      <c r="D20" s="39">
        <v>72</v>
      </c>
      <c r="E20" s="39">
        <v>7</v>
      </c>
      <c r="F20" s="39">
        <v>5</v>
      </c>
      <c r="G20" s="39">
        <v>4</v>
      </c>
      <c r="H20" s="39"/>
      <c r="I20" s="39"/>
      <c r="J20" s="39"/>
      <c r="K20" s="39"/>
      <c r="L20" s="39"/>
      <c r="M20" s="39"/>
      <c r="N20" s="39"/>
      <c r="O20" s="39"/>
      <c r="P20" s="39"/>
      <c r="Q20" s="39"/>
      <c r="R20" s="39"/>
      <c r="S20" s="39"/>
      <c r="T20" s="39"/>
      <c r="U20" s="39"/>
      <c r="V20" s="39"/>
      <c r="W20" s="39"/>
      <c r="X20" s="39"/>
      <c r="Y20" s="39"/>
      <c r="Z20" s="39"/>
    </row>
    <row r="21" spans="1:26" ht="15.75" customHeight="1">
      <c r="A21" s="39">
        <v>3628</v>
      </c>
      <c r="B21" s="39">
        <v>64</v>
      </c>
      <c r="C21" s="39">
        <v>10</v>
      </c>
      <c r="D21" s="39">
        <v>80</v>
      </c>
      <c r="E21" s="39">
        <v>8</v>
      </c>
      <c r="F21" s="39">
        <v>15</v>
      </c>
      <c r="G21" s="39">
        <v>3</v>
      </c>
      <c r="H21" s="39"/>
      <c r="I21" s="39"/>
      <c r="J21" s="39"/>
      <c r="K21" s="39"/>
      <c r="L21" s="39"/>
      <c r="M21" s="39"/>
      <c r="N21" s="39"/>
      <c r="O21" s="39"/>
      <c r="P21" s="39"/>
      <c r="Q21" s="39"/>
      <c r="R21" s="39"/>
      <c r="S21" s="39"/>
      <c r="T21" s="39"/>
      <c r="U21" s="39"/>
      <c r="V21" s="39"/>
      <c r="W21" s="39"/>
      <c r="X21" s="39"/>
      <c r="Y21" s="39"/>
      <c r="Z21" s="39"/>
    </row>
    <row r="22" spans="1:26" ht="15.75" customHeight="1">
      <c r="A22" s="11">
        <v>3889</v>
      </c>
      <c r="B22" s="11">
        <v>82</v>
      </c>
      <c r="C22" s="11">
        <v>6</v>
      </c>
      <c r="D22" s="11">
        <v>39</v>
      </c>
      <c r="E22" s="11">
        <v>9</v>
      </c>
      <c r="F22" s="11">
        <v>11</v>
      </c>
      <c r="G22" s="11">
        <v>5</v>
      </c>
      <c r="H22" s="11"/>
      <c r="I22" s="11"/>
      <c r="J22" s="11"/>
      <c r="K22" s="11"/>
      <c r="L22" s="11"/>
      <c r="M22" s="11"/>
      <c r="N22" s="11"/>
      <c r="O22" s="11"/>
      <c r="P22" s="11"/>
      <c r="Q22" s="11"/>
      <c r="R22" s="11"/>
      <c r="S22" s="11"/>
      <c r="T22" s="11"/>
      <c r="U22" s="11"/>
      <c r="V22" s="11"/>
      <c r="W22" s="11"/>
      <c r="X22" s="11"/>
      <c r="Y22" s="11"/>
      <c r="Z22" s="11"/>
    </row>
    <row r="23" spans="1:26" ht="15.75" customHeight="1">
      <c r="A23" s="11">
        <v>3317</v>
      </c>
      <c r="B23" s="11">
        <v>46</v>
      </c>
      <c r="C23" s="11">
        <v>18</v>
      </c>
      <c r="D23" s="11">
        <v>66</v>
      </c>
      <c r="E23" s="11">
        <v>8</v>
      </c>
      <c r="F23" s="11">
        <v>5</v>
      </c>
      <c r="G23" s="11">
        <v>8</v>
      </c>
      <c r="H23" s="11"/>
      <c r="I23" s="11"/>
      <c r="J23" s="11"/>
      <c r="K23" s="11"/>
      <c r="L23" s="11"/>
      <c r="M23" s="11"/>
      <c r="N23" s="11"/>
      <c r="O23" s="11"/>
      <c r="P23" s="11"/>
      <c r="Q23" s="11"/>
      <c r="R23" s="11"/>
      <c r="S23" s="11"/>
      <c r="T23" s="11"/>
      <c r="U23" s="11"/>
      <c r="V23" s="11"/>
      <c r="W23" s="11"/>
      <c r="X23" s="11"/>
      <c r="Y23" s="11"/>
      <c r="Z23" s="11"/>
    </row>
    <row r="24" spans="1:26" ht="15.75" customHeight="1">
      <c r="A24" s="11">
        <v>2051</v>
      </c>
      <c r="B24" s="11">
        <v>37</v>
      </c>
      <c r="C24" s="11">
        <v>8</v>
      </c>
      <c r="D24" s="11">
        <v>97</v>
      </c>
      <c r="E24" s="11">
        <v>6</v>
      </c>
      <c r="F24" s="11">
        <v>2</v>
      </c>
      <c r="G24" s="11">
        <v>3</v>
      </c>
      <c r="H24" s="11"/>
      <c r="I24" s="11"/>
      <c r="J24" s="11"/>
      <c r="K24" s="11"/>
      <c r="L24" s="11"/>
      <c r="M24" s="11"/>
      <c r="N24" s="11"/>
      <c r="O24" s="11"/>
      <c r="P24" s="11"/>
      <c r="Q24" s="11"/>
      <c r="R24" s="11"/>
      <c r="S24" s="11"/>
      <c r="T24" s="11"/>
      <c r="U24" s="11"/>
      <c r="V24" s="11"/>
      <c r="W24" s="11"/>
      <c r="X24" s="11"/>
      <c r="Y24" s="11"/>
      <c r="Z24" s="11"/>
    </row>
    <row r="25" spans="1:26" ht="15.75" customHeight="1">
      <c r="A25" s="11">
        <v>3979</v>
      </c>
      <c r="B25" s="11">
        <v>108</v>
      </c>
      <c r="C25" s="11">
        <v>4</v>
      </c>
      <c r="D25" s="11">
        <v>25</v>
      </c>
      <c r="E25" s="11">
        <v>8</v>
      </c>
      <c r="F25" s="11">
        <v>2</v>
      </c>
      <c r="G25" s="11">
        <v>2</v>
      </c>
      <c r="H25" s="11"/>
      <c r="I25" s="11"/>
      <c r="J25" s="11"/>
      <c r="K25" s="11"/>
      <c r="L25" s="11"/>
      <c r="M25" s="11"/>
      <c r="N25" s="11"/>
      <c r="O25" s="11"/>
      <c r="P25" s="11"/>
      <c r="Q25" s="11"/>
      <c r="R25" s="11"/>
      <c r="S25" s="11"/>
      <c r="T25" s="11"/>
      <c r="U25" s="11"/>
      <c r="V25" s="11"/>
      <c r="W25" s="11"/>
      <c r="X25" s="11"/>
      <c r="Y25" s="11"/>
      <c r="Z25" s="11"/>
    </row>
    <row r="26" spans="1:26" ht="15.75" customHeight="1">
      <c r="A26" s="11">
        <v>1622</v>
      </c>
      <c r="B26" s="11">
        <v>43</v>
      </c>
      <c r="C26" s="11">
        <v>11</v>
      </c>
      <c r="D26" s="11">
        <v>98</v>
      </c>
      <c r="E26" s="11">
        <v>7</v>
      </c>
      <c r="F26" s="11">
        <v>9</v>
      </c>
      <c r="G26" s="11">
        <v>1</v>
      </c>
      <c r="H26" s="11"/>
      <c r="I26" s="11"/>
      <c r="J26" s="11"/>
      <c r="K26" s="11"/>
      <c r="L26" s="11"/>
      <c r="M26" s="11"/>
      <c r="N26" s="11"/>
      <c r="O26" s="11"/>
      <c r="P26" s="11"/>
      <c r="Q26" s="11"/>
      <c r="R26" s="11"/>
      <c r="S26" s="11"/>
      <c r="T26" s="11"/>
      <c r="U26" s="11"/>
      <c r="V26" s="11"/>
      <c r="W26" s="11"/>
      <c r="X26" s="11"/>
      <c r="Y26" s="11"/>
      <c r="Z26" s="11"/>
    </row>
    <row r="27" spans="1:26" ht="15.75" customHeight="1">
      <c r="A27" s="11">
        <v>763</v>
      </c>
      <c r="B27" s="11">
        <v>15</v>
      </c>
      <c r="C27" s="11">
        <v>6</v>
      </c>
      <c r="D27" s="11">
        <v>41</v>
      </c>
      <c r="E27" s="11">
        <v>2</v>
      </c>
      <c r="F27" s="11">
        <v>8</v>
      </c>
      <c r="G27" s="11">
        <v>2</v>
      </c>
      <c r="H27" s="11"/>
      <c r="I27" s="11"/>
      <c r="J27" s="11"/>
      <c r="K27" s="11"/>
      <c r="L27" s="11"/>
      <c r="M27" s="11"/>
      <c r="N27" s="11"/>
      <c r="O27" s="11"/>
      <c r="P27" s="11"/>
      <c r="Q27" s="11"/>
      <c r="R27" s="11"/>
      <c r="S27" s="11"/>
      <c r="T27" s="11"/>
      <c r="U27" s="11"/>
      <c r="V27" s="11"/>
      <c r="W27" s="11"/>
      <c r="X27" s="11"/>
      <c r="Y27" s="11"/>
      <c r="Z27" s="11"/>
    </row>
    <row r="28" spans="1:26" ht="15.75" customHeight="1">
      <c r="A28" s="11">
        <v>479</v>
      </c>
      <c r="B28" s="11">
        <v>19</v>
      </c>
      <c r="C28" s="11">
        <v>3</v>
      </c>
      <c r="D28" s="11">
        <v>23</v>
      </c>
      <c r="E28" s="11">
        <v>4</v>
      </c>
      <c r="F28" s="11">
        <v>2</v>
      </c>
      <c r="G28" s="11">
        <v>2</v>
      </c>
      <c r="H28" s="11"/>
      <c r="I28" s="11"/>
      <c r="J28" s="11"/>
      <c r="K28" s="11"/>
      <c r="L28" s="11"/>
      <c r="M28" s="11"/>
      <c r="N28" s="11"/>
      <c r="O28" s="11"/>
      <c r="P28" s="11"/>
      <c r="Q28" s="11"/>
      <c r="R28" s="11"/>
      <c r="S28" s="11"/>
      <c r="T28" s="11"/>
      <c r="U28" s="11"/>
      <c r="V28" s="11"/>
      <c r="W28" s="11"/>
      <c r="X28" s="11"/>
      <c r="Y28" s="11"/>
      <c r="Z28" s="11"/>
    </row>
    <row r="29" spans="1:26" ht="15.75" customHeight="1">
      <c r="A29" s="11">
        <v>2763</v>
      </c>
      <c r="B29" s="11">
        <v>51</v>
      </c>
      <c r="C29" s="11">
        <v>0</v>
      </c>
      <c r="D29" s="11">
        <v>1</v>
      </c>
      <c r="E29" s="11">
        <v>1</v>
      </c>
      <c r="F29" s="11">
        <v>1</v>
      </c>
      <c r="G29" s="11">
        <v>0</v>
      </c>
      <c r="H29" s="11"/>
      <c r="I29" s="11"/>
      <c r="J29" s="11"/>
      <c r="K29" s="11"/>
      <c r="L29" s="11"/>
      <c r="M29" s="11"/>
      <c r="N29" s="11"/>
      <c r="O29" s="11"/>
      <c r="P29" s="11"/>
      <c r="Q29" s="11"/>
      <c r="R29" s="11"/>
      <c r="S29" s="11"/>
      <c r="T29" s="11"/>
      <c r="U29" s="11"/>
      <c r="V29" s="11"/>
      <c r="W29" s="11"/>
      <c r="X29" s="11"/>
      <c r="Y29" s="11"/>
      <c r="Z29" s="11"/>
    </row>
    <row r="30" spans="1:26" ht="15.75" customHeight="1">
      <c r="A30" s="11">
        <v>1944</v>
      </c>
      <c r="B30" s="11">
        <v>43</v>
      </c>
      <c r="C30" s="11">
        <v>1</v>
      </c>
      <c r="D30" s="11">
        <v>15</v>
      </c>
      <c r="E30" s="11">
        <v>8</v>
      </c>
      <c r="F30" s="11">
        <v>2</v>
      </c>
      <c r="G30" s="11">
        <v>1</v>
      </c>
      <c r="H30" s="11"/>
      <c r="I30" s="11"/>
      <c r="J30" s="11"/>
      <c r="K30" s="11"/>
      <c r="L30" s="11"/>
      <c r="M30" s="11"/>
      <c r="N30" s="11"/>
      <c r="O30" s="11"/>
      <c r="P30" s="11"/>
      <c r="Q30" s="11"/>
      <c r="R30" s="11"/>
      <c r="S30" s="11"/>
      <c r="T30" s="11"/>
      <c r="U30" s="11"/>
      <c r="V30" s="11"/>
      <c r="W30" s="11"/>
      <c r="X30" s="11"/>
      <c r="Y30" s="11"/>
      <c r="Z30" s="11"/>
    </row>
    <row r="31" spans="1:26" ht="15.75" customHeight="1">
      <c r="A31" s="11">
        <v>10859</v>
      </c>
      <c r="B31" s="11">
        <v>221</v>
      </c>
      <c r="C31" s="11">
        <v>36</v>
      </c>
      <c r="D31" s="11">
        <v>173</v>
      </c>
      <c r="E31" s="11">
        <v>35</v>
      </c>
      <c r="F31" s="11">
        <v>22</v>
      </c>
      <c r="G31" s="11">
        <v>13</v>
      </c>
      <c r="H31" s="11"/>
      <c r="I31" s="11"/>
      <c r="J31" s="11"/>
      <c r="K31" s="11"/>
      <c r="L31" s="11"/>
      <c r="M31" s="11"/>
      <c r="N31" s="11"/>
      <c r="O31" s="11"/>
      <c r="P31" s="11"/>
      <c r="Q31" s="11"/>
      <c r="R31" s="11"/>
      <c r="S31" s="11"/>
      <c r="T31" s="11"/>
      <c r="U31" s="11"/>
      <c r="V31" s="11"/>
      <c r="W31" s="11"/>
      <c r="X31" s="11"/>
      <c r="Y31" s="11"/>
      <c r="Z31" s="11"/>
    </row>
    <row r="32" spans="1:26" ht="15.75" customHeight="1">
      <c r="A32" s="47" t="s">
        <v>299</v>
      </c>
      <c r="B32" s="47" t="s">
        <v>300</v>
      </c>
      <c r="C32" s="47" t="s">
        <v>301</v>
      </c>
      <c r="D32" s="47" t="s">
        <v>302</v>
      </c>
      <c r="E32" s="47" t="s">
        <v>301</v>
      </c>
      <c r="F32" s="47" t="s">
        <v>303</v>
      </c>
      <c r="G32" s="47" t="s">
        <v>303</v>
      </c>
      <c r="H32" s="47"/>
      <c r="I32" s="47"/>
      <c r="J32" s="47"/>
      <c r="K32" s="47"/>
      <c r="L32" s="47"/>
      <c r="M32" s="47"/>
      <c r="N32" s="47"/>
      <c r="O32" s="47"/>
      <c r="P32" s="47"/>
      <c r="Q32" s="47"/>
      <c r="R32" s="47"/>
      <c r="S32" s="47"/>
      <c r="T32" s="47"/>
      <c r="U32" s="47"/>
      <c r="V32" s="47"/>
      <c r="W32" s="47"/>
      <c r="X32" s="47"/>
      <c r="Y32" s="47"/>
      <c r="Z32" s="47"/>
    </row>
    <row r="33" spans="1:26" ht="15.75" customHeight="1">
      <c r="A33" s="6">
        <f t="shared" ref="A33:G33" si="2">A3+A9</f>
        <v>260667</v>
      </c>
      <c r="B33" s="6">
        <f t="shared" si="2"/>
        <v>5393</v>
      </c>
      <c r="C33" s="6">
        <f t="shared" si="2"/>
        <v>1043</v>
      </c>
      <c r="D33" s="6">
        <f t="shared" si="2"/>
        <v>3356</v>
      </c>
      <c r="E33" s="6">
        <f t="shared" si="2"/>
        <v>735</v>
      </c>
      <c r="F33" s="6">
        <f t="shared" si="2"/>
        <v>596</v>
      </c>
      <c r="G33" s="6">
        <f t="shared" si="2"/>
        <v>441</v>
      </c>
    </row>
    <row r="34" spans="1:26" ht="15.75" customHeight="1">
      <c r="A34" s="47" t="s">
        <v>304</v>
      </c>
      <c r="B34" s="47" t="s">
        <v>305</v>
      </c>
      <c r="C34" s="47" t="s">
        <v>306</v>
      </c>
      <c r="D34" s="47" t="s">
        <v>307</v>
      </c>
      <c r="E34" s="47" t="s">
        <v>306</v>
      </c>
      <c r="F34" s="47" t="s">
        <v>308</v>
      </c>
      <c r="G34" s="47" t="s">
        <v>308</v>
      </c>
      <c r="H34" s="47"/>
      <c r="I34" s="47"/>
      <c r="J34" s="47"/>
      <c r="K34" s="47"/>
      <c r="L34" s="47"/>
      <c r="M34" s="47"/>
      <c r="N34" s="47"/>
      <c r="O34" s="47"/>
      <c r="P34" s="47"/>
      <c r="Q34" s="47"/>
      <c r="R34" s="47"/>
      <c r="S34" s="47"/>
      <c r="T34" s="47"/>
      <c r="U34" s="47"/>
      <c r="V34" s="47"/>
      <c r="W34" s="47"/>
      <c r="X34" s="47"/>
      <c r="Y34" s="47"/>
      <c r="Z34" s="47"/>
    </row>
    <row r="35" spans="1:26" ht="15.75" customHeight="1">
      <c r="A35" s="6">
        <f t="shared" ref="A35:G35" si="3">A2-(A3+A9)</f>
        <v>4357710</v>
      </c>
      <c r="B35" s="6">
        <f t="shared" si="3"/>
        <v>93558</v>
      </c>
      <c r="C35" s="6">
        <f t="shared" si="3"/>
        <v>5312</v>
      </c>
      <c r="D35" s="6">
        <f t="shared" si="3"/>
        <v>7970</v>
      </c>
      <c r="E35" s="6">
        <f t="shared" si="3"/>
        <v>6116</v>
      </c>
      <c r="F35" s="6">
        <f t="shared" si="3"/>
        <v>2681</v>
      </c>
      <c r="G35" s="6">
        <f t="shared" si="3"/>
        <v>1522</v>
      </c>
    </row>
    <row r="36" spans="1:26" ht="15.75" customHeight="1"/>
    <row r="37" spans="1:26" ht="15.75" customHeight="1">
      <c r="B37" s="47" t="s">
        <v>309</v>
      </c>
      <c r="E37" s="47" t="s">
        <v>310</v>
      </c>
      <c r="G37" s="47" t="s">
        <v>311</v>
      </c>
    </row>
    <row r="38" spans="1:26" ht="15.75" customHeight="1">
      <c r="B38" s="6">
        <f>A33-B33</f>
        <v>255274</v>
      </c>
      <c r="E38" s="6">
        <f>SUM(C33,E33)</f>
        <v>1778</v>
      </c>
      <c r="G38" s="6">
        <f>SUM(F33,G33)</f>
        <v>1037</v>
      </c>
    </row>
    <row r="39" spans="1:26" ht="15.75" customHeight="1">
      <c r="B39" s="47" t="s">
        <v>312</v>
      </c>
      <c r="E39" s="47" t="s">
        <v>313</v>
      </c>
      <c r="G39" s="47" t="s">
        <v>314</v>
      </c>
    </row>
    <row r="40" spans="1:26" ht="15.75" customHeight="1">
      <c r="B40" s="6">
        <f>A35-B35</f>
        <v>4264152</v>
      </c>
      <c r="E40" s="6">
        <f>SUM(C35,E35)</f>
        <v>11428</v>
      </c>
      <c r="G40" s="6">
        <f>SUM(F35,G35)</f>
        <v>4203</v>
      </c>
    </row>
    <row r="41" spans="1:26" ht="15.75" customHeight="1"/>
    <row r="42" spans="1:26" ht="15.75" customHeight="1">
      <c r="A42" s="39" t="s">
        <v>263</v>
      </c>
      <c r="B42" s="39" t="s">
        <v>263</v>
      </c>
      <c r="C42" s="39" t="s">
        <v>263</v>
      </c>
      <c r="D42" s="39" t="s">
        <v>263</v>
      </c>
      <c r="E42" s="39" t="s">
        <v>263</v>
      </c>
      <c r="F42" s="39" t="s">
        <v>263</v>
      </c>
      <c r="G42" s="39" t="s">
        <v>263</v>
      </c>
      <c r="H42" s="39"/>
      <c r="I42" s="39"/>
      <c r="J42" s="39"/>
      <c r="K42" s="39"/>
      <c r="L42" s="39"/>
      <c r="M42" s="39"/>
      <c r="N42" s="39"/>
      <c r="O42" s="39"/>
      <c r="P42" s="39"/>
      <c r="Q42" s="39"/>
      <c r="R42" s="39"/>
      <c r="S42" s="39"/>
      <c r="T42" s="39"/>
      <c r="U42" s="39"/>
      <c r="V42" s="39"/>
      <c r="W42" s="39"/>
      <c r="X42" s="39"/>
      <c r="Y42" s="39"/>
      <c r="Z42" s="39"/>
    </row>
    <row r="43" spans="1:26" ht="15.75" customHeight="1">
      <c r="A43" s="39">
        <f t="shared" ref="A43:G43" si="4">SUM(A17,A20,A21)</f>
        <v>19897</v>
      </c>
      <c r="B43" s="39">
        <f t="shared" si="4"/>
        <v>436</v>
      </c>
      <c r="C43" s="39">
        <f t="shared" si="4"/>
        <v>54</v>
      </c>
      <c r="D43" s="39">
        <f t="shared" si="4"/>
        <v>226</v>
      </c>
      <c r="E43" s="39">
        <f t="shared" si="4"/>
        <v>48</v>
      </c>
      <c r="F43" s="39">
        <f t="shared" si="4"/>
        <v>34</v>
      </c>
      <c r="G43" s="39">
        <f t="shared" si="4"/>
        <v>27</v>
      </c>
      <c r="H43" s="39"/>
      <c r="I43" s="39"/>
      <c r="J43" s="39"/>
      <c r="K43" s="39"/>
      <c r="L43" s="39"/>
      <c r="M43" s="39"/>
      <c r="N43" s="39"/>
      <c r="O43" s="39"/>
      <c r="P43" s="39"/>
      <c r="Q43" s="39"/>
      <c r="R43" s="39"/>
      <c r="S43" s="39"/>
      <c r="T43" s="39"/>
      <c r="U43" s="39"/>
      <c r="V43" s="39"/>
      <c r="W43" s="39"/>
      <c r="X43" s="39"/>
      <c r="Y43" s="39"/>
      <c r="Z43" s="39"/>
    </row>
    <row r="44" spans="1:26" ht="15.75" customHeight="1">
      <c r="A44" s="47" t="s">
        <v>315</v>
      </c>
      <c r="B44" s="47" t="s">
        <v>315</v>
      </c>
      <c r="C44" s="47" t="s">
        <v>315</v>
      </c>
      <c r="D44" s="47" t="s">
        <v>315</v>
      </c>
      <c r="E44" s="47" t="s">
        <v>315</v>
      </c>
      <c r="F44" s="47" t="s">
        <v>315</v>
      </c>
      <c r="G44" s="47" t="s">
        <v>315</v>
      </c>
      <c r="H44" s="11"/>
      <c r="I44" s="11"/>
      <c r="J44" s="11"/>
      <c r="K44" s="11"/>
      <c r="L44" s="11"/>
      <c r="M44" s="11"/>
      <c r="N44" s="11"/>
      <c r="O44" s="11"/>
      <c r="P44" s="11"/>
      <c r="Q44" s="11"/>
      <c r="R44" s="11"/>
      <c r="S44" s="11"/>
      <c r="T44" s="11"/>
      <c r="U44" s="11"/>
      <c r="V44" s="11"/>
      <c r="W44" s="11"/>
      <c r="X44" s="11"/>
      <c r="Y44" s="11"/>
      <c r="Z44" s="11"/>
    </row>
    <row r="45" spans="1:26" ht="15.75" customHeight="1">
      <c r="A45" s="6">
        <f t="shared" ref="A45:G45" si="5">A33-A43</f>
        <v>240770</v>
      </c>
      <c r="B45" s="6">
        <f t="shared" si="5"/>
        <v>4957</v>
      </c>
      <c r="C45" s="6">
        <f t="shared" si="5"/>
        <v>989</v>
      </c>
      <c r="D45" s="6">
        <f t="shared" si="5"/>
        <v>3130</v>
      </c>
      <c r="E45" s="6">
        <f t="shared" si="5"/>
        <v>687</v>
      </c>
      <c r="F45" s="6">
        <f t="shared" si="5"/>
        <v>562</v>
      </c>
      <c r="G45" s="6">
        <f t="shared" si="5"/>
        <v>414</v>
      </c>
    </row>
    <row r="46" spans="1:26" ht="15.75" customHeight="1">
      <c r="B46" s="39" t="s">
        <v>316</v>
      </c>
    </row>
    <row r="47" spans="1:26" ht="15.75" customHeight="1">
      <c r="B47" s="39">
        <f>A43-B43</f>
        <v>19461</v>
      </c>
      <c r="E47" s="78" t="s">
        <v>317</v>
      </c>
      <c r="F47" s="39"/>
      <c r="G47" s="78" t="s">
        <v>318</v>
      </c>
    </row>
    <row r="48" spans="1:26" ht="15.75" customHeight="1">
      <c r="B48" s="47" t="s">
        <v>319</v>
      </c>
      <c r="E48" s="39">
        <f>SUM(C43,E43)</f>
        <v>102</v>
      </c>
      <c r="F48" s="39"/>
      <c r="G48" s="39">
        <f>SUM(F43,G43)</f>
        <v>61</v>
      </c>
    </row>
    <row r="49" spans="2:7" ht="15.75" customHeight="1">
      <c r="B49" s="6">
        <f>A45-B45</f>
        <v>235813</v>
      </c>
      <c r="E49" s="47" t="s">
        <v>320</v>
      </c>
      <c r="G49" s="47" t="s">
        <v>321</v>
      </c>
    </row>
    <row r="50" spans="2:7" ht="15.75" customHeight="1">
      <c r="E50" s="11">
        <f>SUM(C45,E45)</f>
        <v>1676</v>
      </c>
      <c r="G50" s="11">
        <f>SUM(F45,G45)</f>
        <v>976</v>
      </c>
    </row>
    <row r="51" spans="2:7" ht="15.75" customHeight="1"/>
    <row r="52" spans="2:7" ht="15.75" customHeight="1"/>
    <row r="53" spans="2:7" ht="15.75" customHeight="1"/>
    <row r="54" spans="2:7" ht="15.75" customHeight="1"/>
    <row r="55" spans="2:7" ht="15.75" customHeight="1"/>
    <row r="56" spans="2:7" ht="15.75" customHeight="1"/>
    <row r="57" spans="2:7" ht="15.75" customHeight="1"/>
    <row r="58" spans="2:7" ht="15.75" customHeight="1"/>
    <row r="59" spans="2:7" ht="15.75" customHeight="1"/>
    <row r="60" spans="2:7" ht="15.75" customHeight="1"/>
    <row r="61" spans="2:7" ht="15.75" customHeight="1"/>
    <row r="62" spans="2:7" ht="15.75" customHeight="1"/>
    <row r="63" spans="2:7" ht="15.75" customHeight="1"/>
    <row r="64" spans="2:7" ht="15.75" customHeight="1"/>
    <row r="65" spans="2:2" ht="15.75" customHeight="1"/>
    <row r="66" spans="2:2" ht="15.75" customHeight="1"/>
    <row r="67" spans="2:2" ht="15.75" customHeight="1"/>
    <row r="68" spans="2:2" ht="15.75" customHeight="1"/>
    <row r="69" spans="2:2" ht="15.75" customHeight="1"/>
    <row r="70" spans="2:2" ht="15.75" customHeight="1"/>
    <row r="71" spans="2:2" ht="15.75" customHeight="1"/>
    <row r="72" spans="2:2" ht="15.75" customHeight="1"/>
    <row r="73" spans="2:2" ht="15.75" customHeight="1"/>
    <row r="74" spans="2:2" ht="15.75" customHeight="1"/>
    <row r="75" spans="2:2" ht="15.75" customHeight="1"/>
    <row r="76" spans="2:2" ht="15.75" customHeight="1"/>
    <row r="77" spans="2:2" ht="15.75" customHeight="1"/>
    <row r="78" spans="2:2" ht="15.75" customHeight="1">
      <c r="B78" s="61"/>
    </row>
    <row r="79" spans="2:2" ht="15.75" customHeight="1">
      <c r="B79" s="61"/>
    </row>
    <row r="80" spans="2:2"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paperSize="5"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00"/>
  <sheetViews>
    <sheetView workbookViewId="0"/>
  </sheetViews>
  <sheetFormatPr defaultColWidth="14.42578125" defaultRowHeight="15" customHeight="1"/>
  <cols>
    <col min="1" max="5" width="8.7109375" customWidth="1"/>
    <col min="6" max="6" width="10.140625" customWidth="1"/>
    <col min="7" max="7" width="18.140625" customWidth="1"/>
    <col min="8" max="26" width="8.7109375" customWidth="1"/>
  </cols>
  <sheetData>
    <row r="1" spans="1:8">
      <c r="A1" s="47" t="s">
        <v>322</v>
      </c>
      <c r="B1" s="47" t="s">
        <v>323</v>
      </c>
      <c r="C1" s="47" t="s">
        <v>324</v>
      </c>
      <c r="D1" s="47" t="s">
        <v>325</v>
      </c>
    </row>
    <row r="2" spans="1:8">
      <c r="A2" s="47">
        <v>20</v>
      </c>
      <c r="B2" s="47">
        <v>2</v>
      </c>
      <c r="C2" s="47">
        <v>0</v>
      </c>
      <c r="D2" s="47">
        <f t="shared" ref="D2:D61" si="0">A2-B2</f>
        <v>18</v>
      </c>
      <c r="E2" s="47" t="s">
        <v>268</v>
      </c>
      <c r="F2" s="47" t="s">
        <v>326</v>
      </c>
      <c r="G2" s="47" t="s">
        <v>327</v>
      </c>
      <c r="H2" s="47" t="s">
        <v>328</v>
      </c>
    </row>
    <row r="3" spans="1:8">
      <c r="A3" s="6">
        <v>11</v>
      </c>
      <c r="B3" s="6">
        <v>4</v>
      </c>
      <c r="C3" s="6">
        <v>2</v>
      </c>
      <c r="D3" s="6">
        <f t="shared" si="0"/>
        <v>7</v>
      </c>
      <c r="E3" s="6">
        <f t="shared" ref="E3:H3" si="1">SUM(A2,A12,A17,A18,A23,A24,A25,A30,A34,A39,A42,A46,A47,A61)</f>
        <v>2557</v>
      </c>
      <c r="F3" s="6">
        <f t="shared" si="1"/>
        <v>418</v>
      </c>
      <c r="G3" s="6">
        <f t="shared" si="1"/>
        <v>87</v>
      </c>
      <c r="H3" s="6">
        <f t="shared" si="1"/>
        <v>2139</v>
      </c>
    </row>
    <row r="4" spans="1:8">
      <c r="A4" s="6">
        <v>13</v>
      </c>
      <c r="B4" s="6">
        <v>2</v>
      </c>
      <c r="C4" s="6">
        <v>0</v>
      </c>
      <c r="D4" s="6">
        <f t="shared" si="0"/>
        <v>11</v>
      </c>
    </row>
    <row r="5" spans="1:8">
      <c r="A5" s="6">
        <v>5</v>
      </c>
      <c r="B5" s="6">
        <v>0</v>
      </c>
      <c r="C5" s="6">
        <v>0</v>
      </c>
      <c r="D5" s="6">
        <f t="shared" si="0"/>
        <v>5</v>
      </c>
      <c r="E5" s="39" t="s">
        <v>263</v>
      </c>
      <c r="F5" s="39" t="s">
        <v>329</v>
      </c>
      <c r="G5" s="39" t="s">
        <v>330</v>
      </c>
    </row>
    <row r="6" spans="1:8">
      <c r="A6" s="6">
        <v>128</v>
      </c>
      <c r="B6" s="6">
        <v>19</v>
      </c>
      <c r="C6" s="6">
        <v>6</v>
      </c>
      <c r="D6" s="6">
        <f t="shared" si="0"/>
        <v>109</v>
      </c>
      <c r="E6" s="39">
        <f t="shared" ref="E6:G6" si="2">A30</f>
        <v>68</v>
      </c>
      <c r="F6" s="39">
        <f t="shared" si="2"/>
        <v>9</v>
      </c>
      <c r="G6" s="39">
        <f t="shared" si="2"/>
        <v>4</v>
      </c>
    </row>
    <row r="7" spans="1:8">
      <c r="A7" s="6">
        <v>3</v>
      </c>
      <c r="B7" s="6">
        <v>1</v>
      </c>
      <c r="C7" s="6">
        <v>0</v>
      </c>
      <c r="D7" s="6">
        <f t="shared" si="0"/>
        <v>2</v>
      </c>
      <c r="E7" s="47" t="s">
        <v>315</v>
      </c>
      <c r="F7" s="47" t="s">
        <v>331</v>
      </c>
      <c r="G7" s="47" t="s">
        <v>332</v>
      </c>
    </row>
    <row r="8" spans="1:8">
      <c r="A8" s="6">
        <v>2</v>
      </c>
      <c r="B8" s="6">
        <v>0</v>
      </c>
      <c r="C8" s="6">
        <v>0</v>
      </c>
      <c r="D8" s="6">
        <f t="shared" si="0"/>
        <v>2</v>
      </c>
      <c r="E8" s="6">
        <f t="shared" ref="E8:G8" si="3">E3-E6</f>
        <v>2489</v>
      </c>
      <c r="F8" s="6">
        <f t="shared" si="3"/>
        <v>409</v>
      </c>
      <c r="G8" s="6">
        <f t="shared" si="3"/>
        <v>83</v>
      </c>
    </row>
    <row r="9" spans="1:8">
      <c r="A9" s="6">
        <v>5</v>
      </c>
      <c r="B9" s="6">
        <v>1</v>
      </c>
      <c r="C9" s="6">
        <v>0</v>
      </c>
      <c r="D9" s="6">
        <f t="shared" si="0"/>
        <v>4</v>
      </c>
    </row>
    <row r="10" spans="1:8">
      <c r="A10" s="6">
        <v>3</v>
      </c>
      <c r="B10" s="6">
        <v>0</v>
      </c>
      <c r="C10" s="6">
        <v>0</v>
      </c>
      <c r="D10" s="6">
        <f t="shared" si="0"/>
        <v>3</v>
      </c>
    </row>
    <row r="11" spans="1:8">
      <c r="A11" s="6">
        <v>4</v>
      </c>
      <c r="B11" s="6">
        <v>0</v>
      </c>
      <c r="C11" s="6">
        <v>0</v>
      </c>
      <c r="D11" s="6">
        <f t="shared" si="0"/>
        <v>4</v>
      </c>
    </row>
    <row r="12" spans="1:8">
      <c r="A12" s="47">
        <f t="shared" ref="A12:C12" si="4">SUM(A3:A11)</f>
        <v>174</v>
      </c>
      <c r="B12" s="47">
        <f t="shared" si="4"/>
        <v>27</v>
      </c>
      <c r="C12" s="47">
        <f t="shared" si="4"/>
        <v>8</v>
      </c>
      <c r="D12" s="47">
        <f t="shared" si="0"/>
        <v>147</v>
      </c>
    </row>
    <row r="13" spans="1:8">
      <c r="A13" s="6">
        <v>3</v>
      </c>
      <c r="B13" s="6">
        <v>1</v>
      </c>
      <c r="C13" s="6">
        <v>0</v>
      </c>
      <c r="D13" s="6">
        <f t="shared" si="0"/>
        <v>2</v>
      </c>
    </row>
    <row r="14" spans="1:8">
      <c r="A14" s="6">
        <v>10</v>
      </c>
      <c r="B14" s="6">
        <v>2</v>
      </c>
      <c r="C14" s="6">
        <v>1</v>
      </c>
      <c r="D14" s="6">
        <f t="shared" si="0"/>
        <v>8</v>
      </c>
    </row>
    <row r="15" spans="1:8">
      <c r="A15" s="6">
        <v>38</v>
      </c>
      <c r="B15" s="6">
        <v>10</v>
      </c>
      <c r="C15" s="6">
        <v>1</v>
      </c>
      <c r="D15" s="6">
        <f t="shared" si="0"/>
        <v>28</v>
      </c>
    </row>
    <row r="16" spans="1:8">
      <c r="A16" s="6">
        <v>1</v>
      </c>
      <c r="B16" s="6">
        <v>1</v>
      </c>
      <c r="C16" s="6">
        <v>0</v>
      </c>
      <c r="D16" s="6">
        <f t="shared" si="0"/>
        <v>0</v>
      </c>
    </row>
    <row r="17" spans="1:4">
      <c r="A17" s="47">
        <f t="shared" ref="A17:C17" si="5">SUM(A13:A16)</f>
        <v>52</v>
      </c>
      <c r="B17" s="47">
        <f t="shared" si="5"/>
        <v>14</v>
      </c>
      <c r="C17" s="47">
        <f t="shared" si="5"/>
        <v>2</v>
      </c>
      <c r="D17" s="47">
        <f t="shared" si="0"/>
        <v>38</v>
      </c>
    </row>
    <row r="18" spans="1:4">
      <c r="A18" s="47">
        <v>5</v>
      </c>
      <c r="B18" s="47">
        <v>3</v>
      </c>
      <c r="C18" s="47">
        <v>0</v>
      </c>
      <c r="D18" s="47">
        <f t="shared" si="0"/>
        <v>2</v>
      </c>
    </row>
    <row r="19" spans="1:4">
      <c r="A19" s="6">
        <v>93</v>
      </c>
      <c r="B19" s="6">
        <v>10</v>
      </c>
      <c r="C19" s="6">
        <v>3</v>
      </c>
      <c r="D19" s="6">
        <f t="shared" si="0"/>
        <v>83</v>
      </c>
    </row>
    <row r="20" spans="1:4">
      <c r="A20" s="6">
        <v>504</v>
      </c>
      <c r="B20" s="6">
        <v>84</v>
      </c>
      <c r="C20" s="6">
        <v>17</v>
      </c>
      <c r="D20" s="6">
        <f t="shared" si="0"/>
        <v>420</v>
      </c>
    </row>
    <row r="21" spans="1:4" ht="15.75" customHeight="1">
      <c r="A21" s="6">
        <v>399</v>
      </c>
      <c r="B21" s="6">
        <v>64</v>
      </c>
      <c r="C21" s="6">
        <v>13</v>
      </c>
      <c r="D21" s="6">
        <f t="shared" si="0"/>
        <v>335</v>
      </c>
    </row>
    <row r="22" spans="1:4" ht="15.75" customHeight="1">
      <c r="A22" s="6">
        <v>90</v>
      </c>
      <c r="B22" s="6">
        <v>14</v>
      </c>
      <c r="C22" s="6">
        <v>4</v>
      </c>
      <c r="D22" s="6">
        <f t="shared" si="0"/>
        <v>76</v>
      </c>
    </row>
    <row r="23" spans="1:4" ht="15.75" customHeight="1">
      <c r="A23" s="47">
        <f t="shared" ref="A23:C23" si="6">SUM(A19:A22)</f>
        <v>1086</v>
      </c>
      <c r="B23" s="47">
        <f t="shared" si="6"/>
        <v>172</v>
      </c>
      <c r="C23" s="47">
        <f t="shared" si="6"/>
        <v>37</v>
      </c>
      <c r="D23" s="47">
        <f t="shared" si="0"/>
        <v>914</v>
      </c>
    </row>
    <row r="24" spans="1:4" ht="15.75" customHeight="1">
      <c r="A24" s="47">
        <v>24</v>
      </c>
      <c r="B24" s="47">
        <v>2</v>
      </c>
      <c r="C24" s="47">
        <v>1</v>
      </c>
      <c r="D24" s="47">
        <f t="shared" si="0"/>
        <v>22</v>
      </c>
    </row>
    <row r="25" spans="1:4" ht="15.75" customHeight="1">
      <c r="A25" s="47">
        <v>279</v>
      </c>
      <c r="B25" s="47">
        <v>47</v>
      </c>
      <c r="C25" s="47">
        <v>2</v>
      </c>
      <c r="D25" s="47">
        <f t="shared" si="0"/>
        <v>232</v>
      </c>
    </row>
    <row r="26" spans="1:4" ht="15.75" customHeight="1">
      <c r="A26" s="39">
        <v>6</v>
      </c>
      <c r="B26" s="39">
        <v>0</v>
      </c>
      <c r="C26" s="39">
        <v>0</v>
      </c>
      <c r="D26" s="6">
        <f t="shared" si="0"/>
        <v>6</v>
      </c>
    </row>
    <row r="27" spans="1:4" ht="15.75" customHeight="1">
      <c r="A27" s="39">
        <v>9</v>
      </c>
      <c r="B27" s="39">
        <v>2</v>
      </c>
      <c r="C27" s="39">
        <v>0</v>
      </c>
      <c r="D27" s="6">
        <f t="shared" si="0"/>
        <v>7</v>
      </c>
    </row>
    <row r="28" spans="1:4" ht="15.75" customHeight="1">
      <c r="A28" s="39">
        <v>28</v>
      </c>
      <c r="B28" s="39">
        <v>2</v>
      </c>
      <c r="C28" s="39">
        <v>1</v>
      </c>
      <c r="D28" s="6">
        <f t="shared" si="0"/>
        <v>26</v>
      </c>
    </row>
    <row r="29" spans="1:4" ht="15.75" customHeight="1">
      <c r="A29" s="39">
        <v>25</v>
      </c>
      <c r="B29" s="39">
        <v>5</v>
      </c>
      <c r="C29" s="39">
        <v>3</v>
      </c>
      <c r="D29" s="6">
        <f t="shared" si="0"/>
        <v>20</v>
      </c>
    </row>
    <row r="30" spans="1:4" ht="15.75" customHeight="1">
      <c r="A30" s="78">
        <f t="shared" ref="A30:C30" si="7">SUM(A26:A29)</f>
        <v>68</v>
      </c>
      <c r="B30" s="78">
        <f t="shared" si="7"/>
        <v>9</v>
      </c>
      <c r="C30" s="78">
        <f t="shared" si="7"/>
        <v>4</v>
      </c>
      <c r="D30" s="78">
        <f t="shared" si="0"/>
        <v>59</v>
      </c>
    </row>
    <row r="31" spans="1:4" ht="15.75" customHeight="1">
      <c r="A31" s="11">
        <v>4</v>
      </c>
      <c r="B31" s="11">
        <v>0</v>
      </c>
      <c r="C31" s="11">
        <v>0</v>
      </c>
      <c r="D31" s="6">
        <f t="shared" si="0"/>
        <v>4</v>
      </c>
    </row>
    <row r="32" spans="1:4" ht="15.75" customHeight="1">
      <c r="A32" s="11">
        <v>237</v>
      </c>
      <c r="B32" s="11">
        <v>39</v>
      </c>
      <c r="C32" s="11">
        <v>5</v>
      </c>
      <c r="D32" s="6">
        <f t="shared" si="0"/>
        <v>198</v>
      </c>
    </row>
    <row r="33" spans="1:4" ht="15.75" customHeight="1">
      <c r="A33" s="11">
        <v>14</v>
      </c>
      <c r="B33" s="11">
        <v>2</v>
      </c>
      <c r="C33" s="11">
        <v>0</v>
      </c>
      <c r="D33" s="6">
        <f t="shared" si="0"/>
        <v>12</v>
      </c>
    </row>
    <row r="34" spans="1:4" ht="15.75" customHeight="1">
      <c r="A34" s="47">
        <f t="shared" ref="A34:C34" si="8">SUM(A31:A33)</f>
        <v>255</v>
      </c>
      <c r="B34" s="47">
        <f t="shared" si="8"/>
        <v>41</v>
      </c>
      <c r="C34" s="47">
        <f t="shared" si="8"/>
        <v>5</v>
      </c>
      <c r="D34" s="47">
        <f t="shared" si="0"/>
        <v>214</v>
      </c>
    </row>
    <row r="35" spans="1:4" ht="15.75" customHeight="1">
      <c r="A35" s="11">
        <v>45</v>
      </c>
      <c r="B35" s="11">
        <v>9</v>
      </c>
      <c r="C35" s="11">
        <v>2</v>
      </c>
      <c r="D35" s="6">
        <f t="shared" si="0"/>
        <v>36</v>
      </c>
    </row>
    <row r="36" spans="1:4" ht="15.75" customHeight="1">
      <c r="A36" s="11">
        <v>8</v>
      </c>
      <c r="B36" s="11">
        <v>1</v>
      </c>
      <c r="C36" s="11">
        <v>0</v>
      </c>
      <c r="D36" s="6">
        <f t="shared" si="0"/>
        <v>7</v>
      </c>
    </row>
    <row r="37" spans="1:4" ht="15.75" customHeight="1">
      <c r="A37" s="11">
        <v>88</v>
      </c>
      <c r="B37" s="11">
        <v>11</v>
      </c>
      <c r="C37" s="11">
        <v>0</v>
      </c>
      <c r="D37" s="6">
        <f t="shared" si="0"/>
        <v>77</v>
      </c>
    </row>
    <row r="38" spans="1:4" ht="15.75" customHeight="1">
      <c r="A38" s="11">
        <v>1</v>
      </c>
      <c r="B38" s="11">
        <v>0</v>
      </c>
      <c r="C38" s="11">
        <v>0</v>
      </c>
      <c r="D38" s="6">
        <f t="shared" si="0"/>
        <v>1</v>
      </c>
    </row>
    <row r="39" spans="1:4" ht="15.75" customHeight="1">
      <c r="A39" s="47">
        <f t="shared" ref="A39:C39" si="9">SUM(A35:A38)</f>
        <v>142</v>
      </c>
      <c r="B39" s="47">
        <f t="shared" si="9"/>
        <v>21</v>
      </c>
      <c r="C39" s="47">
        <f t="shared" si="9"/>
        <v>2</v>
      </c>
      <c r="D39" s="47">
        <f t="shared" si="0"/>
        <v>121</v>
      </c>
    </row>
    <row r="40" spans="1:4" ht="15.75" customHeight="1">
      <c r="A40" s="11">
        <v>3</v>
      </c>
      <c r="B40" s="11">
        <v>0</v>
      </c>
      <c r="C40" s="11">
        <v>0</v>
      </c>
      <c r="D40" s="6">
        <f t="shared" si="0"/>
        <v>3</v>
      </c>
    </row>
    <row r="41" spans="1:4" ht="15.75" customHeight="1">
      <c r="A41" s="11">
        <v>8</v>
      </c>
      <c r="B41" s="11">
        <v>2</v>
      </c>
      <c r="C41" s="11">
        <v>0</v>
      </c>
      <c r="D41" s="6">
        <f t="shared" si="0"/>
        <v>6</v>
      </c>
    </row>
    <row r="42" spans="1:4" ht="15.75" customHeight="1">
      <c r="A42" s="47">
        <f t="shared" ref="A42:C42" si="10">SUM(A40:A41)</f>
        <v>11</v>
      </c>
      <c r="B42" s="47">
        <f t="shared" si="10"/>
        <v>2</v>
      </c>
      <c r="C42" s="47">
        <f t="shared" si="10"/>
        <v>0</v>
      </c>
      <c r="D42" s="6">
        <f t="shared" si="0"/>
        <v>9</v>
      </c>
    </row>
    <row r="43" spans="1:4" ht="15.75" customHeight="1">
      <c r="A43" s="11">
        <v>10</v>
      </c>
      <c r="B43" s="11">
        <v>3</v>
      </c>
      <c r="C43" s="11">
        <v>0</v>
      </c>
      <c r="D43" s="6">
        <f t="shared" si="0"/>
        <v>7</v>
      </c>
    </row>
    <row r="44" spans="1:4" ht="15.75" customHeight="1">
      <c r="A44" s="11">
        <v>2</v>
      </c>
      <c r="B44" s="11">
        <v>0</v>
      </c>
      <c r="C44" s="11">
        <v>0</v>
      </c>
      <c r="D44" s="6">
        <f t="shared" si="0"/>
        <v>2</v>
      </c>
    </row>
    <row r="45" spans="1:4" ht="15.75" customHeight="1">
      <c r="A45" s="11">
        <v>3</v>
      </c>
      <c r="B45" s="11">
        <v>1</v>
      </c>
      <c r="C45" s="11">
        <v>1</v>
      </c>
      <c r="D45" s="6">
        <f t="shared" si="0"/>
        <v>2</v>
      </c>
    </row>
    <row r="46" spans="1:4" ht="15.75" customHeight="1">
      <c r="A46" s="47">
        <f t="shared" ref="A46:C46" si="11">SUM(A43:A45)</f>
        <v>15</v>
      </c>
      <c r="B46" s="47">
        <f t="shared" si="11"/>
        <v>4</v>
      </c>
      <c r="C46" s="47">
        <f t="shared" si="11"/>
        <v>1</v>
      </c>
      <c r="D46" s="47">
        <f t="shared" si="0"/>
        <v>11</v>
      </c>
    </row>
    <row r="47" spans="1:4" ht="15.75" customHeight="1">
      <c r="A47" s="47">
        <v>189</v>
      </c>
      <c r="B47" s="47">
        <v>25</v>
      </c>
      <c r="C47" s="47">
        <v>5</v>
      </c>
      <c r="D47" s="47">
        <f t="shared" si="0"/>
        <v>164</v>
      </c>
    </row>
    <row r="48" spans="1:4" ht="15.75" customHeight="1">
      <c r="A48" s="11">
        <v>15</v>
      </c>
      <c r="B48" s="11">
        <v>4</v>
      </c>
      <c r="C48" s="11">
        <v>1</v>
      </c>
      <c r="D48" s="6">
        <f t="shared" si="0"/>
        <v>11</v>
      </c>
    </row>
    <row r="49" spans="1:4" ht="15.75" customHeight="1">
      <c r="A49" s="11">
        <v>23</v>
      </c>
      <c r="B49" s="11">
        <v>2</v>
      </c>
      <c r="C49" s="11">
        <v>2</v>
      </c>
      <c r="D49" s="6">
        <f t="shared" si="0"/>
        <v>21</v>
      </c>
    </row>
    <row r="50" spans="1:4" ht="15.75" customHeight="1">
      <c r="A50" s="11">
        <v>35</v>
      </c>
      <c r="B50" s="11">
        <v>9</v>
      </c>
      <c r="C50" s="11">
        <v>5</v>
      </c>
      <c r="D50" s="6">
        <f t="shared" si="0"/>
        <v>26</v>
      </c>
    </row>
    <row r="51" spans="1:4" ht="15.75" customHeight="1">
      <c r="A51" s="11">
        <v>6</v>
      </c>
      <c r="B51" s="11">
        <v>0</v>
      </c>
      <c r="C51" s="11">
        <v>0</v>
      </c>
      <c r="D51" s="6">
        <f t="shared" si="0"/>
        <v>6</v>
      </c>
    </row>
    <row r="52" spans="1:4" ht="15.75" customHeight="1">
      <c r="A52" s="11">
        <v>60</v>
      </c>
      <c r="B52" s="11">
        <v>12</v>
      </c>
      <c r="C52" s="11">
        <v>5</v>
      </c>
      <c r="D52" s="6">
        <f t="shared" si="0"/>
        <v>48</v>
      </c>
    </row>
    <row r="53" spans="1:4" ht="15.75" customHeight="1">
      <c r="A53" s="11">
        <v>5</v>
      </c>
      <c r="B53" s="11">
        <v>1</v>
      </c>
      <c r="C53" s="11">
        <v>0</v>
      </c>
      <c r="D53" s="6">
        <f t="shared" si="0"/>
        <v>4</v>
      </c>
    </row>
    <row r="54" spans="1:4" ht="15.75" customHeight="1">
      <c r="A54" s="11">
        <v>33</v>
      </c>
      <c r="B54" s="11">
        <v>5</v>
      </c>
      <c r="C54" s="11">
        <v>1</v>
      </c>
      <c r="D54" s="6">
        <f t="shared" si="0"/>
        <v>28</v>
      </c>
    </row>
    <row r="55" spans="1:4" ht="15.75" customHeight="1">
      <c r="A55" s="11">
        <v>37</v>
      </c>
      <c r="B55" s="11">
        <v>12</v>
      </c>
      <c r="C55" s="11">
        <v>5</v>
      </c>
      <c r="D55" s="6">
        <f t="shared" si="0"/>
        <v>25</v>
      </c>
    </row>
    <row r="56" spans="1:4" ht="15.75" customHeight="1">
      <c r="A56" s="11">
        <v>16</v>
      </c>
      <c r="B56" s="11">
        <v>4</v>
      </c>
      <c r="C56" s="11">
        <v>1</v>
      </c>
      <c r="D56" s="6">
        <f t="shared" si="0"/>
        <v>12</v>
      </c>
    </row>
    <row r="57" spans="1:4" ht="15.75" customHeight="1">
      <c r="A57" s="11">
        <v>1</v>
      </c>
      <c r="B57" s="11">
        <v>0</v>
      </c>
      <c r="C57" s="11">
        <v>0</v>
      </c>
      <c r="D57" s="6">
        <f t="shared" si="0"/>
        <v>1</v>
      </c>
    </row>
    <row r="58" spans="1:4" ht="15.75" customHeight="1">
      <c r="A58" s="11">
        <v>1</v>
      </c>
      <c r="B58" s="11">
        <v>0</v>
      </c>
      <c r="C58" s="11">
        <v>0</v>
      </c>
      <c r="D58" s="6">
        <f t="shared" si="0"/>
        <v>1</v>
      </c>
    </row>
    <row r="59" spans="1:4" ht="15.75" customHeight="1">
      <c r="A59" s="11">
        <v>3</v>
      </c>
      <c r="B59" s="11">
        <v>0</v>
      </c>
      <c r="C59" s="11">
        <v>0</v>
      </c>
      <c r="D59" s="6">
        <f t="shared" si="0"/>
        <v>3</v>
      </c>
    </row>
    <row r="60" spans="1:4" ht="15.75" customHeight="1">
      <c r="A60" s="11">
        <v>2</v>
      </c>
      <c r="B60" s="11">
        <v>0</v>
      </c>
      <c r="C60" s="11">
        <v>0</v>
      </c>
      <c r="D60" s="6">
        <f t="shared" si="0"/>
        <v>2</v>
      </c>
    </row>
    <row r="61" spans="1:4" ht="15.75" customHeight="1">
      <c r="A61" s="47">
        <f t="shared" ref="A61:C61" si="12">SUM(A48:A60)</f>
        <v>237</v>
      </c>
      <c r="B61" s="47">
        <f t="shared" si="12"/>
        <v>49</v>
      </c>
      <c r="C61" s="47">
        <f t="shared" si="12"/>
        <v>20</v>
      </c>
      <c r="D61" s="47">
        <f t="shared" si="0"/>
        <v>188</v>
      </c>
    </row>
    <row r="62" spans="1:4" ht="15.75" customHeight="1"/>
    <row r="63" spans="1:4" ht="15.75" customHeight="1"/>
    <row r="64" spans="1: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10.7109375" customWidth="1"/>
    <col min="2" max="9" width="8.7109375" customWidth="1"/>
    <col min="10" max="10" width="10.42578125" customWidth="1"/>
    <col min="11" max="26" width="8.7109375" customWidth="1"/>
  </cols>
  <sheetData>
    <row r="1" spans="1:26">
      <c r="A1" s="47" t="s">
        <v>268</v>
      </c>
      <c r="B1" s="47" t="s">
        <v>333</v>
      </c>
      <c r="S1" s="6" t="s">
        <v>334</v>
      </c>
    </row>
    <row r="2" spans="1:26" ht="18.75">
      <c r="A2" s="79">
        <f>SUM(D2,F2,H2,J2,L2,N2,P2)</f>
        <v>357196</v>
      </c>
      <c r="B2" s="47">
        <v>8854</v>
      </c>
      <c r="C2" s="11"/>
      <c r="D2" s="80">
        <v>806</v>
      </c>
      <c r="E2" s="29"/>
      <c r="F2" s="81">
        <v>1433</v>
      </c>
      <c r="G2" s="82"/>
      <c r="H2" s="83">
        <v>4857</v>
      </c>
      <c r="I2" s="84"/>
      <c r="J2" s="78">
        <v>315523</v>
      </c>
      <c r="K2" s="39"/>
      <c r="L2" s="85">
        <v>22996</v>
      </c>
      <c r="M2" s="86"/>
      <c r="N2" s="87">
        <v>821</v>
      </c>
      <c r="O2" s="88"/>
      <c r="P2" s="89">
        <v>10760</v>
      </c>
      <c r="Q2" s="90"/>
      <c r="S2" s="77">
        <f>SUM(A11,A16,A19)</f>
        <v>7242.9049999999997</v>
      </c>
    </row>
    <row r="3" spans="1:26">
      <c r="B3" s="61">
        <v>0.14199999999999999</v>
      </c>
      <c r="C3" s="77">
        <f>B3*B2</f>
        <v>1257.2679999999998</v>
      </c>
      <c r="D3" s="91">
        <v>7.2999999999999995E-2</v>
      </c>
      <c r="E3" s="77">
        <f>D3*D2</f>
        <v>58.837999999999994</v>
      </c>
      <c r="F3" s="92">
        <v>5.1999999999999998E-2</v>
      </c>
      <c r="G3" s="77">
        <f>F3*F2</f>
        <v>74.515999999999991</v>
      </c>
      <c r="H3" s="93">
        <v>0.115</v>
      </c>
      <c r="I3" s="77">
        <f>H3*H2</f>
        <v>558.55500000000006</v>
      </c>
      <c r="J3" s="94">
        <v>6.2E-2</v>
      </c>
      <c r="K3" s="77">
        <f>J3*J2</f>
        <v>19562.425999999999</v>
      </c>
      <c r="L3" s="95">
        <v>6.7000000000000004E-2</v>
      </c>
      <c r="M3" s="77">
        <f>L3*L2</f>
        <v>1540.7320000000002</v>
      </c>
      <c r="N3" s="96">
        <v>0.123</v>
      </c>
      <c r="O3" s="77">
        <f>N3*N2</f>
        <v>100.983</v>
      </c>
      <c r="P3" s="97">
        <v>8.0000000000000002E-3</v>
      </c>
      <c r="Q3" s="77">
        <f>P3*P2</f>
        <v>86.08</v>
      </c>
      <c r="S3" s="6" t="s">
        <v>335</v>
      </c>
    </row>
    <row r="4" spans="1:26">
      <c r="B4" s="61">
        <v>9.4E-2</v>
      </c>
      <c r="C4" s="77">
        <f>B4*B2</f>
        <v>832.27599999999995</v>
      </c>
      <c r="D4" s="91">
        <v>6.8000000000000005E-2</v>
      </c>
      <c r="E4" s="77">
        <f>D4*D2</f>
        <v>54.808000000000007</v>
      </c>
      <c r="F4" s="92">
        <v>6.0999999999999999E-2</v>
      </c>
      <c r="G4" s="77">
        <f>F4*F2</f>
        <v>87.412999999999997</v>
      </c>
      <c r="H4" s="93">
        <v>0.122</v>
      </c>
      <c r="I4" s="77">
        <f>H4*H2</f>
        <v>592.55399999999997</v>
      </c>
      <c r="J4" s="94">
        <v>6.4000000000000001E-2</v>
      </c>
      <c r="K4" s="77">
        <f>J4*J2</f>
        <v>20193.472000000002</v>
      </c>
      <c r="L4" s="95">
        <v>0.05</v>
      </c>
      <c r="M4" s="77">
        <f>L4*L2</f>
        <v>1149.8</v>
      </c>
      <c r="N4" s="96">
        <v>0.10199999999999999</v>
      </c>
      <c r="O4" s="77">
        <f>N4*N2</f>
        <v>83.74199999999999</v>
      </c>
      <c r="P4" s="97">
        <v>0.18099999999999999</v>
      </c>
      <c r="Q4" s="77">
        <f>P4*P2</f>
        <v>1947.56</v>
      </c>
      <c r="S4" s="98">
        <f>A26-(A19+A16+A11)</f>
        <v>127004.27700000003</v>
      </c>
    </row>
    <row r="5" spans="1:26">
      <c r="B5" s="61">
        <v>0.104</v>
      </c>
      <c r="C5" s="77">
        <f>B5*B2</f>
        <v>920.81599999999992</v>
      </c>
      <c r="D5" s="91">
        <v>2.9000000000000001E-2</v>
      </c>
      <c r="E5" s="77">
        <f>D5*D2</f>
        <v>23.374000000000002</v>
      </c>
      <c r="F5" s="92">
        <v>2.7E-2</v>
      </c>
      <c r="G5" s="77">
        <f>F5*F2</f>
        <v>38.691000000000003</v>
      </c>
      <c r="H5" s="93">
        <v>3.9E-2</v>
      </c>
      <c r="I5" s="77">
        <f>H5*H2</f>
        <v>189.423</v>
      </c>
      <c r="J5" s="94">
        <v>2.5000000000000001E-2</v>
      </c>
      <c r="K5" s="77">
        <f>J5*J2</f>
        <v>7888.0750000000007</v>
      </c>
      <c r="L5" s="95">
        <v>1.9E-2</v>
      </c>
      <c r="M5" s="77">
        <f>L5*L2</f>
        <v>436.92399999999998</v>
      </c>
      <c r="N5" s="96">
        <v>3.6999999999999998E-2</v>
      </c>
      <c r="O5" s="77">
        <f>N5*N2</f>
        <v>30.376999999999999</v>
      </c>
      <c r="P5" s="97">
        <v>2.5999999999999999E-2</v>
      </c>
      <c r="Q5" s="77">
        <f>P5*P2</f>
        <v>279.76</v>
      </c>
    </row>
    <row r="6" spans="1:26">
      <c r="B6" s="61">
        <v>6.4000000000000001E-2</v>
      </c>
      <c r="C6" s="77">
        <f>B6*B2</f>
        <v>566.65600000000006</v>
      </c>
      <c r="D6" s="91">
        <v>2.1999999999999999E-2</v>
      </c>
      <c r="E6" s="77">
        <f>D6*D2</f>
        <v>17.731999999999999</v>
      </c>
      <c r="F6" s="92">
        <v>1.7000000000000001E-2</v>
      </c>
      <c r="G6" s="77">
        <f>F6*F2</f>
        <v>24.361000000000001</v>
      </c>
      <c r="H6" s="93">
        <v>2.5000000000000001E-2</v>
      </c>
      <c r="I6" s="77">
        <f>H6*H2</f>
        <v>121.42500000000001</v>
      </c>
      <c r="J6" s="94">
        <v>1.4999999999999999E-2</v>
      </c>
      <c r="K6" s="77">
        <f>J6*J2</f>
        <v>4732.8450000000003</v>
      </c>
      <c r="L6" s="95">
        <v>1.2999999999999999E-2</v>
      </c>
      <c r="M6" s="77">
        <f>L6*L2</f>
        <v>298.94799999999998</v>
      </c>
      <c r="N6" s="96">
        <v>3.2000000000000001E-2</v>
      </c>
      <c r="O6" s="77">
        <f>N6*N2</f>
        <v>26.272000000000002</v>
      </c>
      <c r="P6" s="97">
        <v>3.3000000000000002E-2</v>
      </c>
      <c r="Q6" s="77">
        <f>P6*P2</f>
        <v>355.08000000000004</v>
      </c>
    </row>
    <row r="7" spans="1:26">
      <c r="B7" s="61">
        <v>6.0000000000000001E-3</v>
      </c>
      <c r="C7" s="77">
        <f>B7*B2</f>
        <v>53.124000000000002</v>
      </c>
      <c r="D7" s="91">
        <v>3.7999999999999999E-2</v>
      </c>
      <c r="E7" s="77">
        <f>D7*D2</f>
        <v>30.628</v>
      </c>
      <c r="F7" s="92">
        <v>3.1E-2</v>
      </c>
      <c r="G7" s="77">
        <f>F7*F2</f>
        <v>44.423000000000002</v>
      </c>
      <c r="H7" s="93">
        <v>2.7E-2</v>
      </c>
      <c r="I7" s="77">
        <f>H7*H2</f>
        <v>131.13900000000001</v>
      </c>
      <c r="J7" s="94">
        <v>2.5000000000000001E-2</v>
      </c>
      <c r="K7" s="77">
        <f>J7*J2</f>
        <v>7888.0750000000007</v>
      </c>
      <c r="L7" s="95">
        <v>2.1000000000000001E-2</v>
      </c>
      <c r="M7" s="77">
        <f>L7*L2</f>
        <v>482.91600000000005</v>
      </c>
      <c r="N7" s="96">
        <v>6.9000000000000006E-2</v>
      </c>
      <c r="O7" s="77">
        <f>N7*N2</f>
        <v>56.649000000000008</v>
      </c>
      <c r="P7" s="97">
        <v>3.9E-2</v>
      </c>
      <c r="Q7" s="77">
        <f>P7*P2</f>
        <v>419.64</v>
      </c>
    </row>
    <row r="8" spans="1:26">
      <c r="B8" s="61">
        <v>2.9000000000000001E-2</v>
      </c>
      <c r="C8" s="77">
        <f>B8*B2</f>
        <v>256.76600000000002</v>
      </c>
      <c r="D8" s="91">
        <v>0.03</v>
      </c>
      <c r="E8" s="77">
        <f>D8*D2</f>
        <v>24.18</v>
      </c>
      <c r="F8" s="92">
        <v>6.0000000000000001E-3</v>
      </c>
      <c r="G8" s="77">
        <f>F8*F2</f>
        <v>8.5980000000000008</v>
      </c>
      <c r="H8" s="93">
        <v>0.01</v>
      </c>
      <c r="I8" s="77">
        <f>H8*H2</f>
        <v>48.57</v>
      </c>
      <c r="J8" s="94">
        <v>7.0000000000000001E-3</v>
      </c>
      <c r="K8" s="77">
        <f>J8*J2</f>
        <v>2208.6610000000001</v>
      </c>
      <c r="L8" s="95">
        <v>1.0999999999999999E-2</v>
      </c>
      <c r="M8" s="77">
        <f>L8*L2</f>
        <v>252.95599999999999</v>
      </c>
      <c r="N8" s="96">
        <v>2.1000000000000001E-2</v>
      </c>
      <c r="O8" s="77">
        <f>N8*N2</f>
        <v>17.241</v>
      </c>
      <c r="P8" s="97">
        <v>1.0999999999999999E-2</v>
      </c>
      <c r="Q8" s="77">
        <f>P8*P2</f>
        <v>118.36</v>
      </c>
    </row>
    <row r="9" spans="1:26">
      <c r="B9" s="61">
        <v>1.4E-2</v>
      </c>
      <c r="C9" s="77">
        <f>B9*B2</f>
        <v>123.956</v>
      </c>
      <c r="D9" s="91">
        <v>2.1999999999999999E-2</v>
      </c>
      <c r="E9" s="77">
        <f>D9*D2</f>
        <v>17.731999999999999</v>
      </c>
      <c r="F9" s="92">
        <v>1.7000000000000001E-2</v>
      </c>
      <c r="G9" s="77">
        <f>F9*F2</f>
        <v>24.361000000000001</v>
      </c>
      <c r="H9" s="93">
        <v>3.5000000000000003E-2</v>
      </c>
      <c r="I9" s="77">
        <f>H9*H2</f>
        <v>169.995</v>
      </c>
      <c r="J9" s="94">
        <v>1.0999999999999999E-2</v>
      </c>
      <c r="K9" s="77">
        <f>J9*J2</f>
        <v>3470.7529999999997</v>
      </c>
      <c r="L9" s="95">
        <v>1.4999999999999999E-2</v>
      </c>
      <c r="M9" s="77">
        <f>L9*L2</f>
        <v>344.94</v>
      </c>
      <c r="N9" s="96">
        <v>5.1999999999999998E-2</v>
      </c>
      <c r="O9" s="77">
        <f>N9*N2</f>
        <v>42.692</v>
      </c>
      <c r="P9" s="97">
        <v>7.0000000000000001E-3</v>
      </c>
      <c r="Q9" s="77">
        <f>P9*P2</f>
        <v>75.320000000000007</v>
      </c>
    </row>
    <row r="10" spans="1:26">
      <c r="B10" s="61">
        <v>0.03</v>
      </c>
      <c r="C10" s="77">
        <f>B10*B2</f>
        <v>265.62</v>
      </c>
      <c r="D10" s="91">
        <v>0.05</v>
      </c>
      <c r="E10" s="77">
        <f>D10*D2</f>
        <v>40.300000000000004</v>
      </c>
      <c r="F10" s="92">
        <v>5.3999999999999999E-2</v>
      </c>
      <c r="G10" s="77">
        <f>F10*F2</f>
        <v>77.382000000000005</v>
      </c>
      <c r="H10" s="93">
        <v>4.5999999999999999E-2</v>
      </c>
      <c r="I10" s="77">
        <f>H10*H2</f>
        <v>223.422</v>
      </c>
      <c r="J10" s="94">
        <v>3.1E-2</v>
      </c>
      <c r="K10" s="77">
        <f>J10*J2</f>
        <v>9781.2129999999997</v>
      </c>
      <c r="L10" s="95">
        <v>2.7E-2</v>
      </c>
      <c r="M10" s="77">
        <f>L10*L2</f>
        <v>620.89199999999994</v>
      </c>
      <c r="N10" s="96">
        <v>5.8000000000000003E-2</v>
      </c>
      <c r="O10" s="77">
        <f>N10*N2</f>
        <v>47.618000000000002</v>
      </c>
      <c r="P10" s="97">
        <v>3.7999999999999999E-2</v>
      </c>
      <c r="Q10" s="77">
        <f>P10*P2</f>
        <v>408.88</v>
      </c>
    </row>
    <row r="11" spans="1:26" ht="18.75">
      <c r="A11" s="99">
        <f>SUM(E11,G11,I11,K11,M11,O11,Q11)</f>
        <v>4392.2820000000002</v>
      </c>
      <c r="B11" s="100">
        <v>2.5000000000000001E-2</v>
      </c>
      <c r="C11" s="77">
        <f>B11*B2</f>
        <v>221.35000000000002</v>
      </c>
      <c r="D11" s="101">
        <v>1.6E-2</v>
      </c>
      <c r="E11" s="77">
        <f>D11*D2</f>
        <v>12.896000000000001</v>
      </c>
      <c r="F11" s="102">
        <v>0.02</v>
      </c>
      <c r="G11" s="77">
        <f>F11*F2</f>
        <v>28.66</v>
      </c>
      <c r="H11" s="103">
        <v>1.9E-2</v>
      </c>
      <c r="I11" s="77">
        <f>H11*H2</f>
        <v>92.283000000000001</v>
      </c>
      <c r="J11" s="104">
        <v>1.0999999999999999E-2</v>
      </c>
      <c r="K11" s="77">
        <f>J11*J2</f>
        <v>3470.7529999999997</v>
      </c>
      <c r="L11" s="105">
        <v>3.3000000000000002E-2</v>
      </c>
      <c r="M11" s="77">
        <f>L11*L2</f>
        <v>758.86800000000005</v>
      </c>
      <c r="N11" s="106">
        <v>2.1999999999999999E-2</v>
      </c>
      <c r="O11" s="77">
        <f>N11*N2</f>
        <v>18.061999999999998</v>
      </c>
      <c r="P11" s="107">
        <v>1E-3</v>
      </c>
      <c r="Q11" s="77">
        <f>P11*P2</f>
        <v>10.76</v>
      </c>
      <c r="R11" s="79"/>
      <c r="S11" s="79"/>
      <c r="T11" s="79"/>
      <c r="U11" s="79"/>
      <c r="V11" s="79"/>
      <c r="W11" s="79"/>
      <c r="X11" s="79"/>
      <c r="Y11" s="79"/>
      <c r="Z11" s="79"/>
    </row>
    <row r="12" spans="1:26">
      <c r="B12" s="61">
        <v>2.4E-2</v>
      </c>
      <c r="C12" s="77">
        <f>B12*B2</f>
        <v>212.49600000000001</v>
      </c>
      <c r="D12" s="91">
        <v>1.4E-2</v>
      </c>
      <c r="E12" s="77">
        <f>D12*D2</f>
        <v>11.284000000000001</v>
      </c>
      <c r="F12" s="92">
        <v>1.7999999999999999E-2</v>
      </c>
      <c r="G12" s="77">
        <f>F12*F2</f>
        <v>25.793999999999997</v>
      </c>
      <c r="H12" s="93">
        <v>2.1000000000000001E-2</v>
      </c>
      <c r="I12" s="77">
        <f>H12*H2</f>
        <v>101.997</v>
      </c>
      <c r="J12" s="94">
        <v>1.2999999999999999E-2</v>
      </c>
      <c r="K12" s="77">
        <f>J12*J2</f>
        <v>4101.799</v>
      </c>
      <c r="L12" s="95">
        <v>1.0999999999999999E-2</v>
      </c>
      <c r="M12" s="77">
        <f>L12*L2</f>
        <v>252.95599999999999</v>
      </c>
      <c r="N12" s="96">
        <v>0.03</v>
      </c>
      <c r="O12" s="77">
        <f>N12*N2</f>
        <v>24.63</v>
      </c>
      <c r="P12" s="97">
        <v>2.5000000000000001E-2</v>
      </c>
      <c r="Q12" s="77">
        <f>P12*P2</f>
        <v>269</v>
      </c>
    </row>
    <row r="13" spans="1:26">
      <c r="B13" s="61">
        <v>2.7E-2</v>
      </c>
      <c r="C13" s="77">
        <f>B13*B2</f>
        <v>239.05799999999999</v>
      </c>
      <c r="D13" s="91">
        <v>3.3000000000000002E-2</v>
      </c>
      <c r="E13" s="77">
        <f>D13*D2</f>
        <v>26.598000000000003</v>
      </c>
      <c r="F13" s="92">
        <v>4.3999999999999997E-2</v>
      </c>
      <c r="G13" s="77">
        <f>F13*F2</f>
        <v>63.052</v>
      </c>
      <c r="H13" s="93">
        <v>2.8000000000000001E-2</v>
      </c>
      <c r="I13" s="77">
        <f>H13*H2</f>
        <v>135.99600000000001</v>
      </c>
      <c r="J13" s="94">
        <v>2.1000000000000001E-2</v>
      </c>
      <c r="K13" s="77">
        <f>J13*J2</f>
        <v>6625.9830000000002</v>
      </c>
      <c r="L13" s="95">
        <v>2.1999999999999999E-2</v>
      </c>
      <c r="M13" s="77">
        <f>L13*L2</f>
        <v>505.91199999999998</v>
      </c>
      <c r="N13" s="96">
        <v>3.7999999999999999E-2</v>
      </c>
      <c r="O13" s="77">
        <f>N13*N2</f>
        <v>31.198</v>
      </c>
      <c r="P13" s="97">
        <v>2.5999999999999999E-2</v>
      </c>
      <c r="Q13" s="77">
        <f>P13*P2</f>
        <v>279.76</v>
      </c>
    </row>
    <row r="14" spans="1:26">
      <c r="B14" s="61">
        <v>1.4E-2</v>
      </c>
      <c r="C14" s="77">
        <f>B14*B2</f>
        <v>123.956</v>
      </c>
      <c r="D14" s="91">
        <v>1.7000000000000001E-2</v>
      </c>
      <c r="E14" s="77">
        <f>D14*D2</f>
        <v>13.702000000000002</v>
      </c>
      <c r="F14" s="92">
        <v>0.01</v>
      </c>
      <c r="G14" s="77">
        <f>F14*F2</f>
        <v>14.33</v>
      </c>
      <c r="H14" s="93">
        <v>1.7999999999999999E-2</v>
      </c>
      <c r="I14" s="77">
        <f>H14*H2</f>
        <v>87.425999999999988</v>
      </c>
      <c r="J14" s="94">
        <v>1.2999999999999999E-2</v>
      </c>
      <c r="K14" s="77">
        <f>J14*J2</f>
        <v>4101.799</v>
      </c>
      <c r="L14" s="95">
        <v>3.3000000000000002E-2</v>
      </c>
      <c r="M14" s="77">
        <f>L14*L2</f>
        <v>758.86800000000005</v>
      </c>
      <c r="N14" s="96">
        <v>4.9000000000000002E-2</v>
      </c>
      <c r="O14" s="77">
        <f>N14*N2</f>
        <v>40.228999999999999</v>
      </c>
      <c r="P14" s="97">
        <v>2.9000000000000001E-2</v>
      </c>
      <c r="Q14" s="77">
        <f>P14*P2</f>
        <v>312.04000000000002</v>
      </c>
    </row>
    <row r="15" spans="1:26">
      <c r="B15" s="61">
        <v>8.9999999999999993E-3</v>
      </c>
      <c r="C15" s="77">
        <f>B15*B2</f>
        <v>79.685999999999993</v>
      </c>
      <c r="D15" s="91">
        <v>0</v>
      </c>
      <c r="E15" s="77">
        <f>D15*D2</f>
        <v>0</v>
      </c>
      <c r="F15" s="92">
        <v>1.7000000000000001E-2</v>
      </c>
      <c r="G15" s="77">
        <f>F15*F2</f>
        <v>24.361000000000001</v>
      </c>
      <c r="H15" s="93">
        <v>1.4E-2</v>
      </c>
      <c r="I15" s="77">
        <f>H15*H2</f>
        <v>67.998000000000005</v>
      </c>
      <c r="J15" s="94">
        <v>0.01</v>
      </c>
      <c r="K15" s="77">
        <f>J15*J2</f>
        <v>3155.23</v>
      </c>
      <c r="L15" s="95">
        <v>8.0000000000000002E-3</v>
      </c>
      <c r="M15" s="77">
        <f>L15*L2</f>
        <v>183.96800000000002</v>
      </c>
      <c r="N15" s="96">
        <v>2.4E-2</v>
      </c>
      <c r="O15" s="77">
        <f>N15*N2</f>
        <v>19.704000000000001</v>
      </c>
      <c r="P15" s="97">
        <v>8.0000000000000002E-3</v>
      </c>
      <c r="Q15" s="77">
        <f>P15*P2</f>
        <v>86.08</v>
      </c>
    </row>
    <row r="16" spans="1:26" ht="18.75">
      <c r="A16" s="99">
        <f>SUM(E16,G16,I16,K16,M16,O16,Q16)</f>
        <v>1733.1949999999999</v>
      </c>
      <c r="B16" s="100">
        <v>8.0000000000000002E-3</v>
      </c>
      <c r="C16" s="77">
        <f>B16*B2</f>
        <v>70.832000000000008</v>
      </c>
      <c r="D16" s="101">
        <v>0</v>
      </c>
      <c r="E16" s="77">
        <f>D16*D2</f>
        <v>0</v>
      </c>
      <c r="F16" s="102">
        <v>7.0000000000000001E-3</v>
      </c>
      <c r="G16" s="77">
        <f>F16*F2</f>
        <v>10.031000000000001</v>
      </c>
      <c r="H16" s="103">
        <v>8.9999999999999993E-3</v>
      </c>
      <c r="I16" s="77">
        <f>H16*H2</f>
        <v>43.712999999999994</v>
      </c>
      <c r="J16" s="104">
        <v>5.0000000000000001E-3</v>
      </c>
      <c r="K16" s="77">
        <f>J16*J2</f>
        <v>1577.615</v>
      </c>
      <c r="L16" s="105">
        <v>4.0000000000000001E-3</v>
      </c>
      <c r="M16" s="77">
        <f>L16*L2</f>
        <v>91.984000000000009</v>
      </c>
      <c r="N16" s="106">
        <v>1.2E-2</v>
      </c>
      <c r="O16" s="77">
        <f>N16*N2</f>
        <v>9.8520000000000003</v>
      </c>
      <c r="P16" s="107">
        <v>0</v>
      </c>
      <c r="Q16" s="77">
        <f>P16*P2</f>
        <v>0</v>
      </c>
      <c r="R16" s="79"/>
      <c r="S16" s="79"/>
      <c r="T16" s="79"/>
      <c r="U16" s="79"/>
      <c r="V16" s="79"/>
      <c r="W16" s="79"/>
      <c r="X16" s="79"/>
      <c r="Y16" s="79"/>
      <c r="Z16" s="79"/>
    </row>
    <row r="17" spans="1:26">
      <c r="B17" s="61">
        <v>8.9999999999999993E-3</v>
      </c>
      <c r="C17" s="77">
        <f>B17*B2</f>
        <v>79.685999999999993</v>
      </c>
      <c r="D17" s="91">
        <v>2.5000000000000001E-2</v>
      </c>
      <c r="E17" s="77">
        <f>D17*D2</f>
        <v>20.150000000000002</v>
      </c>
      <c r="F17" s="92">
        <v>3.1E-2</v>
      </c>
      <c r="G17" s="77">
        <f>F17*F2</f>
        <v>44.423000000000002</v>
      </c>
      <c r="H17" s="93">
        <v>2.1000000000000001E-2</v>
      </c>
      <c r="I17" s="77">
        <f>H17*H2</f>
        <v>101.997</v>
      </c>
      <c r="J17" s="94">
        <v>1.2E-2</v>
      </c>
      <c r="K17" s="77">
        <f>J17*J2</f>
        <v>3786.2760000000003</v>
      </c>
      <c r="L17" s="95">
        <v>8.0000000000000002E-3</v>
      </c>
      <c r="M17" s="77">
        <f>L17*L2</f>
        <v>183.96800000000002</v>
      </c>
      <c r="N17" s="96">
        <v>1.7999999999999999E-2</v>
      </c>
      <c r="O17" s="77">
        <f>N17*N2</f>
        <v>14.777999999999999</v>
      </c>
      <c r="P17" s="97">
        <v>1.2E-2</v>
      </c>
      <c r="Q17" s="77">
        <f>P17*P2</f>
        <v>129.12</v>
      </c>
    </row>
    <row r="18" spans="1:26">
      <c r="B18" s="61">
        <v>7.0000000000000001E-3</v>
      </c>
      <c r="C18" s="77">
        <f>B18*B2</f>
        <v>61.978000000000002</v>
      </c>
      <c r="D18" s="91">
        <v>0</v>
      </c>
      <c r="E18" s="77">
        <f>D18*D2</f>
        <v>0</v>
      </c>
      <c r="F18" s="92">
        <v>0</v>
      </c>
      <c r="G18" s="77">
        <f>F18*F2</f>
        <v>0</v>
      </c>
      <c r="H18" s="93">
        <v>6.0000000000000001E-3</v>
      </c>
      <c r="I18" s="77">
        <f>H18*H2</f>
        <v>29.141999999999999</v>
      </c>
      <c r="J18" s="94">
        <v>4.0000000000000001E-3</v>
      </c>
      <c r="K18" s="77">
        <f>J18*J2</f>
        <v>1262.0920000000001</v>
      </c>
      <c r="L18" s="95">
        <v>3.0000000000000001E-3</v>
      </c>
      <c r="M18" s="77">
        <f>L18*L2</f>
        <v>68.988</v>
      </c>
      <c r="N18" s="96">
        <v>1.6E-2</v>
      </c>
      <c r="O18" s="77">
        <f>N18*N2</f>
        <v>13.136000000000001</v>
      </c>
      <c r="P18" s="97">
        <v>1.2999999999999999E-2</v>
      </c>
      <c r="Q18" s="77">
        <f>P18*P2</f>
        <v>139.88</v>
      </c>
    </row>
    <row r="19" spans="1:26" ht="18.75">
      <c r="A19" s="99">
        <f>SUM(E19,G19,I19,K19,M19,O19,Q19)</f>
        <v>1117.4280000000001</v>
      </c>
      <c r="B19" s="100">
        <v>7.0000000000000001E-3</v>
      </c>
      <c r="C19" s="77">
        <f>B19*B2</f>
        <v>61.978000000000002</v>
      </c>
      <c r="D19" s="101">
        <v>0</v>
      </c>
      <c r="E19" s="77">
        <f>D19*D2</f>
        <v>0</v>
      </c>
      <c r="F19" s="102">
        <v>6.0000000000000001E-3</v>
      </c>
      <c r="G19" s="77">
        <f>F19*F2</f>
        <v>8.5980000000000008</v>
      </c>
      <c r="H19" s="103">
        <v>5.0000000000000001E-3</v>
      </c>
      <c r="I19" s="77">
        <f>H19*H2</f>
        <v>24.285</v>
      </c>
      <c r="J19" s="104">
        <v>3.0000000000000001E-3</v>
      </c>
      <c r="K19" s="77">
        <f>J19*J2</f>
        <v>946.56900000000007</v>
      </c>
      <c r="L19" s="105">
        <v>6.0000000000000001E-3</v>
      </c>
      <c r="M19" s="77">
        <f>L19*L2</f>
        <v>137.976</v>
      </c>
      <c r="N19" s="106">
        <v>0</v>
      </c>
      <c r="O19" s="77">
        <f>N19*N2</f>
        <v>0</v>
      </c>
      <c r="P19" s="107">
        <v>0</v>
      </c>
      <c r="Q19" s="77">
        <f>P19*P2</f>
        <v>0</v>
      </c>
      <c r="R19" s="79"/>
      <c r="S19" s="79"/>
      <c r="T19" s="79"/>
      <c r="U19" s="79"/>
      <c r="V19" s="79"/>
      <c r="W19" s="79"/>
      <c r="X19" s="79"/>
      <c r="Y19" s="79"/>
      <c r="Z19" s="79"/>
    </row>
    <row r="20" spans="1:26">
      <c r="B20" s="61">
        <v>1E-3</v>
      </c>
      <c r="C20" s="77">
        <f>B20*B2</f>
        <v>8.854000000000001</v>
      </c>
      <c r="D20" s="91">
        <v>0</v>
      </c>
      <c r="E20" s="77">
        <f>D20*D2</f>
        <v>0</v>
      </c>
      <c r="F20" s="92">
        <v>0</v>
      </c>
      <c r="G20" s="77">
        <f>F20*F2</f>
        <v>0</v>
      </c>
      <c r="H20" s="93">
        <v>5.0000000000000001E-3</v>
      </c>
      <c r="I20" s="77">
        <f>H20*H2</f>
        <v>24.285</v>
      </c>
      <c r="J20" s="94">
        <v>3.0000000000000001E-3</v>
      </c>
      <c r="K20" s="77">
        <f>J20*J2</f>
        <v>946.56900000000007</v>
      </c>
      <c r="L20" s="95">
        <v>3.0000000000000001E-3</v>
      </c>
      <c r="M20" s="77">
        <f>L20*L2</f>
        <v>68.988</v>
      </c>
      <c r="N20" s="96">
        <v>1.6E-2</v>
      </c>
      <c r="O20" s="77">
        <f>N20*N2</f>
        <v>13.136000000000001</v>
      </c>
      <c r="P20" s="97">
        <v>1.2E-2</v>
      </c>
      <c r="Q20" s="77">
        <f>P20*P2</f>
        <v>129.12</v>
      </c>
    </row>
    <row r="21" spans="1:26" ht="15.75" customHeight="1">
      <c r="B21" s="61">
        <v>0.01</v>
      </c>
      <c r="C21" s="77">
        <f>B21*B2</f>
        <v>88.54</v>
      </c>
      <c r="D21" s="91">
        <v>0</v>
      </c>
      <c r="E21" s="77">
        <f>D21*D2</f>
        <v>0</v>
      </c>
      <c r="F21" s="92">
        <v>0</v>
      </c>
      <c r="G21" s="77">
        <f>F21*F2</f>
        <v>0</v>
      </c>
      <c r="H21" s="93">
        <v>7.0000000000000001E-3</v>
      </c>
      <c r="I21" s="77">
        <f>H21*H2</f>
        <v>33.999000000000002</v>
      </c>
      <c r="J21" s="94">
        <v>4.0000000000000001E-3</v>
      </c>
      <c r="K21" s="77">
        <f>J21*J2</f>
        <v>1262.0920000000001</v>
      </c>
      <c r="L21" s="95">
        <v>3.0000000000000001E-3</v>
      </c>
      <c r="M21" s="77">
        <f>L21*L2</f>
        <v>68.988</v>
      </c>
      <c r="N21" s="96">
        <v>1.2E-2</v>
      </c>
      <c r="O21" s="77">
        <f>N21*N2</f>
        <v>9.8520000000000003</v>
      </c>
      <c r="P21" s="97">
        <v>4.0000000000000001E-3</v>
      </c>
      <c r="Q21" s="77">
        <f>P21*P2</f>
        <v>43.04</v>
      </c>
    </row>
    <row r="22" spans="1:26" ht="15.75" customHeight="1">
      <c r="B22" s="61">
        <v>5.0000000000000001E-3</v>
      </c>
      <c r="C22" s="77">
        <f>B22*B2</f>
        <v>44.27</v>
      </c>
      <c r="D22" s="91">
        <v>0</v>
      </c>
      <c r="E22" s="77">
        <f>D22*D2</f>
        <v>0</v>
      </c>
      <c r="F22" s="92">
        <v>6.0000000000000001E-3</v>
      </c>
      <c r="G22" s="77">
        <f>F22*F2</f>
        <v>8.5980000000000008</v>
      </c>
      <c r="H22" s="93">
        <v>8.0000000000000002E-3</v>
      </c>
      <c r="I22" s="77">
        <f>H22*H2</f>
        <v>38.856000000000002</v>
      </c>
      <c r="J22" s="94">
        <v>5.0000000000000001E-3</v>
      </c>
      <c r="K22" s="77">
        <f>J22*J2</f>
        <v>1577.615</v>
      </c>
      <c r="L22" s="95">
        <v>5.0000000000000001E-3</v>
      </c>
      <c r="M22" s="77">
        <f>L22*L2</f>
        <v>114.98</v>
      </c>
      <c r="N22" s="96">
        <v>1.2999999999999999E-2</v>
      </c>
      <c r="O22" s="77">
        <f>N22*N2</f>
        <v>10.673</v>
      </c>
      <c r="P22" s="97">
        <v>6.0000000000000001E-3</v>
      </c>
      <c r="Q22" s="77">
        <f>P22*P2</f>
        <v>64.56</v>
      </c>
    </row>
    <row r="23" spans="1:26" ht="15.75" customHeight="1">
      <c r="B23" s="61">
        <v>4.0000000000000001E-3</v>
      </c>
      <c r="C23" s="77">
        <f>B23*B2</f>
        <v>35.416000000000004</v>
      </c>
      <c r="D23" s="91">
        <v>0</v>
      </c>
      <c r="E23" s="77">
        <f>D23*D2</f>
        <v>0</v>
      </c>
      <c r="F23" s="92">
        <v>0</v>
      </c>
      <c r="G23" s="77">
        <f>F23*F2</f>
        <v>0</v>
      </c>
      <c r="H23" s="93">
        <v>4.0000000000000001E-3</v>
      </c>
      <c r="I23" s="77">
        <f>H23*H2</f>
        <v>19.428000000000001</v>
      </c>
      <c r="J23" s="94">
        <v>1E-3</v>
      </c>
      <c r="K23" s="77">
        <f>J23*J2</f>
        <v>315.52300000000002</v>
      </c>
      <c r="L23" s="95">
        <v>0.01</v>
      </c>
      <c r="M23" s="77">
        <f>L23*L2</f>
        <v>229.96</v>
      </c>
      <c r="N23" s="96">
        <v>0</v>
      </c>
      <c r="O23" s="77">
        <f>N23*N2</f>
        <v>0</v>
      </c>
      <c r="P23" s="97">
        <v>3.0000000000000001E-3</v>
      </c>
      <c r="Q23" s="77">
        <f>P23*P2</f>
        <v>32.28</v>
      </c>
    </row>
    <row r="24" spans="1:26" ht="15.75" customHeight="1">
      <c r="B24" s="61">
        <v>8.0000000000000002E-3</v>
      </c>
      <c r="C24" s="77">
        <f>B24*B2</f>
        <v>70.832000000000008</v>
      </c>
      <c r="D24" s="91">
        <v>1.2E-2</v>
      </c>
      <c r="E24" s="77">
        <f>D24*D2</f>
        <v>9.6720000000000006</v>
      </c>
      <c r="F24" s="92">
        <v>1.2E-2</v>
      </c>
      <c r="G24" s="77">
        <f>F24*F2</f>
        <v>17.196000000000002</v>
      </c>
      <c r="H24" s="93">
        <v>8.9999999999999993E-3</v>
      </c>
      <c r="I24" s="77">
        <f>H24*H2</f>
        <v>43.712999999999994</v>
      </c>
      <c r="J24" s="94">
        <v>6.0000000000000001E-3</v>
      </c>
      <c r="K24" s="77">
        <f>J24*J2</f>
        <v>1893.1380000000001</v>
      </c>
      <c r="L24" s="95">
        <v>4.0000000000000001E-3</v>
      </c>
      <c r="M24" s="77">
        <f>L24*L2</f>
        <v>91.984000000000009</v>
      </c>
      <c r="N24" s="96">
        <v>2.9000000000000001E-2</v>
      </c>
      <c r="O24" s="77">
        <f>N24*N2</f>
        <v>23.809000000000001</v>
      </c>
      <c r="P24" s="97">
        <v>6.0000000000000001E-3</v>
      </c>
      <c r="Q24" s="77">
        <f>P24*P2</f>
        <v>64.56</v>
      </c>
    </row>
    <row r="25" spans="1:26" ht="15.75" customHeight="1">
      <c r="B25" s="61">
        <v>1.2E-2</v>
      </c>
      <c r="C25" s="77">
        <f>B25*B2</f>
        <v>106.248</v>
      </c>
      <c r="D25" s="91">
        <v>0.02</v>
      </c>
      <c r="E25" s="77">
        <f>D25*D2</f>
        <v>16.12</v>
      </c>
      <c r="F25" s="92">
        <v>3.3000000000000002E-2</v>
      </c>
      <c r="G25" s="77">
        <f>F25*F2</f>
        <v>47.289000000000001</v>
      </c>
      <c r="H25" s="93">
        <v>1.2999999999999999E-2</v>
      </c>
      <c r="I25" s="77">
        <f>H25*H2</f>
        <v>63.140999999999998</v>
      </c>
      <c r="J25" s="94">
        <v>1.4E-2</v>
      </c>
      <c r="K25" s="77">
        <f>J25*J2</f>
        <v>4417.3220000000001</v>
      </c>
      <c r="L25" s="95">
        <v>1.2999999999999999E-2</v>
      </c>
      <c r="M25" s="77">
        <f>L25*L2</f>
        <v>298.94799999999998</v>
      </c>
      <c r="N25" s="96">
        <v>7.6999999999999999E-2</v>
      </c>
      <c r="O25" s="77">
        <f>N25*N2</f>
        <v>63.216999999999999</v>
      </c>
      <c r="P25" s="97">
        <v>1.7999999999999999E-2</v>
      </c>
      <c r="Q25" s="77">
        <f>P25*P2</f>
        <v>193.67999999999998</v>
      </c>
    </row>
    <row r="26" spans="1:26" ht="15.75" customHeight="1">
      <c r="A26" s="99">
        <f>SUM(E26,G26,I26,K26,M26,O26,Q26)</f>
        <v>134247.18200000003</v>
      </c>
      <c r="B26" s="61">
        <f t="shared" ref="B26:Q26" si="0">SUM(B3:B25)</f>
        <v>0.65300000000000014</v>
      </c>
      <c r="C26" s="108">
        <f t="shared" si="0"/>
        <v>5781.6620000000012</v>
      </c>
      <c r="D26" s="91">
        <f t="shared" si="0"/>
        <v>0.46900000000000008</v>
      </c>
      <c r="E26" s="109">
        <f t="shared" si="0"/>
        <v>378.01400000000001</v>
      </c>
      <c r="F26" s="92">
        <f t="shared" si="0"/>
        <v>0.46900000000000008</v>
      </c>
      <c r="G26" s="110">
        <f t="shared" si="0"/>
        <v>672.07699999999988</v>
      </c>
      <c r="H26" s="93">
        <f t="shared" si="0"/>
        <v>0.60600000000000009</v>
      </c>
      <c r="I26" s="111">
        <f t="shared" si="0"/>
        <v>2943.3419999999996</v>
      </c>
      <c r="J26" s="94">
        <f t="shared" si="0"/>
        <v>0.3650000000000001</v>
      </c>
      <c r="K26" s="112">
        <f t="shared" si="0"/>
        <v>115165.89500000002</v>
      </c>
      <c r="L26" s="95">
        <f t="shared" si="0"/>
        <v>0.38900000000000012</v>
      </c>
      <c r="M26" s="113">
        <f t="shared" si="0"/>
        <v>8945.4439999999995</v>
      </c>
      <c r="N26" s="96">
        <f t="shared" si="0"/>
        <v>0.85000000000000009</v>
      </c>
      <c r="O26" s="114">
        <f t="shared" si="0"/>
        <v>697.8499999999998</v>
      </c>
      <c r="P26" s="97">
        <f t="shared" si="0"/>
        <v>0.50600000000000012</v>
      </c>
      <c r="Q26" s="115">
        <f t="shared" si="0"/>
        <v>5444.56</v>
      </c>
    </row>
    <row r="27" spans="1:26" ht="15.75" customHeight="1">
      <c r="B27" s="6">
        <f>B26*B2</f>
        <v>5781.6620000000012</v>
      </c>
      <c r="D27" s="6">
        <f>D26*D2</f>
        <v>378.01400000000007</v>
      </c>
      <c r="F27" s="6">
        <f>F26*F2</f>
        <v>672.07700000000011</v>
      </c>
      <c r="H27" s="6">
        <f>H26*H2</f>
        <v>2943.3420000000006</v>
      </c>
      <c r="J27" s="73">
        <f>J26*J2</f>
        <v>115165.89500000003</v>
      </c>
      <c r="L27" s="6">
        <f>L26*L2</f>
        <v>8945.4440000000031</v>
      </c>
      <c r="N27" s="6">
        <f>N26*N2</f>
        <v>697.85</v>
      </c>
      <c r="P27" s="6">
        <f>P26*P2</f>
        <v>5444.5600000000013</v>
      </c>
    </row>
    <row r="28" spans="1:26" ht="15.75" customHeight="1"/>
    <row r="29" spans="1:26" ht="15.75" customHeight="1">
      <c r="A29" s="47" t="s">
        <v>268</v>
      </c>
      <c r="B29" s="47" t="s">
        <v>336</v>
      </c>
      <c r="S29" s="6" t="s">
        <v>334</v>
      </c>
    </row>
    <row r="30" spans="1:26" ht="15.75" customHeight="1">
      <c r="A30" s="79">
        <f>SUM(D30,F30,H30,J30,L30,N30,P30)</f>
        <v>116987</v>
      </c>
      <c r="B30" s="47">
        <v>2610</v>
      </c>
      <c r="C30" s="47"/>
      <c r="D30" s="47">
        <v>265</v>
      </c>
      <c r="E30" s="47"/>
      <c r="F30" s="47">
        <v>561</v>
      </c>
      <c r="G30" s="47"/>
      <c r="H30" s="47">
        <v>797</v>
      </c>
      <c r="I30" s="47"/>
      <c r="J30" s="47">
        <v>105931</v>
      </c>
      <c r="K30" s="47"/>
      <c r="L30" s="47">
        <v>5806</v>
      </c>
      <c r="M30" s="47"/>
      <c r="N30" s="47">
        <v>244</v>
      </c>
      <c r="O30" s="47"/>
      <c r="P30" s="47">
        <v>3383</v>
      </c>
      <c r="S30" s="77">
        <f>SUM(A39,A44,A47)</f>
        <v>2378.038</v>
      </c>
    </row>
    <row r="31" spans="1:26" ht="15.75" customHeight="1">
      <c r="B31" s="61">
        <v>0.09</v>
      </c>
      <c r="C31" s="77">
        <f>B31*B30</f>
        <v>234.89999999999998</v>
      </c>
      <c r="D31" s="61">
        <v>3.7999999999999999E-2</v>
      </c>
      <c r="E31" s="77">
        <f>D31*D30</f>
        <v>10.07</v>
      </c>
      <c r="F31" s="61">
        <v>3.2000000000000001E-2</v>
      </c>
      <c r="G31" s="77">
        <f>F31*F30</f>
        <v>17.952000000000002</v>
      </c>
      <c r="H31" s="61">
        <v>9.1999999999999998E-2</v>
      </c>
      <c r="I31" s="77">
        <f>H31*H30</f>
        <v>73.323999999999998</v>
      </c>
      <c r="J31" s="61">
        <v>5.5E-2</v>
      </c>
      <c r="K31" s="77">
        <f>J31*J30</f>
        <v>5826.2049999999999</v>
      </c>
      <c r="L31" s="61">
        <v>6.2E-2</v>
      </c>
      <c r="M31" s="77">
        <f>L31*L30</f>
        <v>359.97199999999998</v>
      </c>
      <c r="N31" s="61">
        <v>7.3999999999999996E-2</v>
      </c>
      <c r="O31" s="77">
        <f>N31*N30</f>
        <v>18.055999999999997</v>
      </c>
      <c r="P31" s="61">
        <v>6.0000000000000001E-3</v>
      </c>
      <c r="Q31" s="77">
        <f>P31*P30</f>
        <v>20.298000000000002</v>
      </c>
      <c r="S31" s="6" t="s">
        <v>335</v>
      </c>
    </row>
    <row r="32" spans="1:26" ht="15.75" customHeight="1">
      <c r="B32" s="61">
        <v>0.128</v>
      </c>
      <c r="C32" s="77">
        <f>B32*B30</f>
        <v>334.08</v>
      </c>
      <c r="D32" s="61">
        <v>6.4000000000000001E-2</v>
      </c>
      <c r="E32" s="77">
        <f>D32*D30</f>
        <v>16.96</v>
      </c>
      <c r="F32" s="61">
        <v>7.6999999999999999E-2</v>
      </c>
      <c r="G32" s="77">
        <f>F32*F30</f>
        <v>43.197000000000003</v>
      </c>
      <c r="H32" s="61">
        <v>0.108</v>
      </c>
      <c r="I32" s="77">
        <f>H32*H30</f>
        <v>86.075999999999993</v>
      </c>
      <c r="J32" s="61">
        <v>7.4999999999999997E-2</v>
      </c>
      <c r="K32" s="77">
        <f>J32*J30</f>
        <v>7944.8249999999998</v>
      </c>
      <c r="L32" s="61">
        <v>6.0999999999999999E-2</v>
      </c>
      <c r="M32" s="77">
        <f>L32*L30</f>
        <v>354.166</v>
      </c>
      <c r="N32" s="61">
        <v>0.107</v>
      </c>
      <c r="O32" s="77">
        <f>N32*N30</f>
        <v>26.108000000000001</v>
      </c>
      <c r="P32" s="61">
        <v>0.19400000000000001</v>
      </c>
      <c r="Q32" s="77">
        <f>P32*P30</f>
        <v>656.30200000000002</v>
      </c>
      <c r="S32" s="77">
        <f>A55-(A47+A44+A39)</f>
        <v>50808.568999999989</v>
      </c>
    </row>
    <row r="33" spans="1:26" ht="15.75" customHeight="1">
      <c r="B33" s="61">
        <v>0.11899999999999999</v>
      </c>
      <c r="C33" s="77">
        <f>B33*B30</f>
        <v>310.58999999999997</v>
      </c>
      <c r="D33" s="61">
        <v>0</v>
      </c>
      <c r="E33" s="77">
        <f>D33*D30</f>
        <v>0</v>
      </c>
      <c r="F33" s="61">
        <v>3.4000000000000002E-2</v>
      </c>
      <c r="G33" s="77">
        <f>F33*F30</f>
        <v>19.074000000000002</v>
      </c>
      <c r="H33" s="61">
        <v>0.05</v>
      </c>
      <c r="I33" s="77">
        <f>H33*H30</f>
        <v>39.85</v>
      </c>
      <c r="J33" s="61">
        <v>3.2000000000000001E-2</v>
      </c>
      <c r="K33" s="77">
        <f>J33*J30</f>
        <v>3389.7919999999999</v>
      </c>
      <c r="L33" s="61">
        <v>2.7E-2</v>
      </c>
      <c r="M33" s="77">
        <f>L33*L30</f>
        <v>156.762</v>
      </c>
      <c r="N33" s="61">
        <v>0</v>
      </c>
      <c r="O33" s="77">
        <f>N33*N30</f>
        <v>0</v>
      </c>
      <c r="P33" s="61">
        <v>3.2000000000000001E-2</v>
      </c>
      <c r="Q33" s="77">
        <f>P33*P30</f>
        <v>108.256</v>
      </c>
    </row>
    <row r="34" spans="1:26" ht="15.75" customHeight="1">
      <c r="B34" s="61">
        <v>8.5000000000000006E-2</v>
      </c>
      <c r="C34" s="77">
        <f>B34*B30</f>
        <v>221.85000000000002</v>
      </c>
      <c r="D34" s="61">
        <v>0</v>
      </c>
      <c r="E34" s="77">
        <f>D34*D30</f>
        <v>0</v>
      </c>
      <c r="F34" s="61">
        <v>1.0999999999999999E-2</v>
      </c>
      <c r="G34" s="77">
        <f>F34*F30</f>
        <v>6.1709999999999994</v>
      </c>
      <c r="H34" s="61">
        <v>0.03</v>
      </c>
      <c r="I34" s="77">
        <f>H34*H30</f>
        <v>23.91</v>
      </c>
      <c r="J34" s="61">
        <v>1.9E-2</v>
      </c>
      <c r="K34" s="77">
        <f>J34*J30</f>
        <v>2012.6889999999999</v>
      </c>
      <c r="L34" s="61">
        <v>2.4E-2</v>
      </c>
      <c r="M34" s="77">
        <f>L34*L30</f>
        <v>139.34399999999999</v>
      </c>
      <c r="N34" s="61">
        <v>0</v>
      </c>
      <c r="O34" s="77">
        <f>N34*N30</f>
        <v>0</v>
      </c>
      <c r="P34" s="61">
        <v>3.9E-2</v>
      </c>
      <c r="Q34" s="77">
        <f>P34*P30</f>
        <v>131.93700000000001</v>
      </c>
    </row>
    <row r="35" spans="1:26" ht="15.75" customHeight="1">
      <c r="B35" s="61">
        <v>8.9999999999999993E-3</v>
      </c>
      <c r="C35" s="77">
        <f>B35*B30</f>
        <v>23.49</v>
      </c>
      <c r="D35" s="61">
        <v>0.06</v>
      </c>
      <c r="E35" s="77">
        <f>D35*D30</f>
        <v>15.899999999999999</v>
      </c>
      <c r="F35" s="61">
        <v>3.6999999999999998E-2</v>
      </c>
      <c r="G35" s="77">
        <f>F35*F30</f>
        <v>20.756999999999998</v>
      </c>
      <c r="H35" s="61">
        <v>0.04</v>
      </c>
      <c r="I35" s="77">
        <f>H35*H30</f>
        <v>31.88</v>
      </c>
      <c r="J35" s="61">
        <v>4.1000000000000002E-2</v>
      </c>
      <c r="K35" s="77">
        <f>J35*J30</f>
        <v>4343.1710000000003</v>
      </c>
      <c r="L35" s="61">
        <v>3.5999999999999997E-2</v>
      </c>
      <c r="M35" s="77">
        <f>L35*L30</f>
        <v>209.01599999999999</v>
      </c>
      <c r="N35" s="61">
        <v>0.09</v>
      </c>
      <c r="O35" s="77">
        <f>N35*N30</f>
        <v>21.96</v>
      </c>
      <c r="P35" s="61">
        <v>5.7000000000000002E-2</v>
      </c>
      <c r="Q35" s="77">
        <f>P35*P30</f>
        <v>192.83100000000002</v>
      </c>
    </row>
    <row r="36" spans="1:26" ht="15.75" customHeight="1">
      <c r="B36" s="61">
        <v>2.3E-2</v>
      </c>
      <c r="C36" s="77">
        <f>B36*B30</f>
        <v>60.03</v>
      </c>
      <c r="D36" s="61">
        <v>0</v>
      </c>
      <c r="E36" s="77">
        <f>D36*D30</f>
        <v>0</v>
      </c>
      <c r="F36" s="61">
        <v>0</v>
      </c>
      <c r="G36" s="77">
        <f>F36*F30</f>
        <v>0</v>
      </c>
      <c r="H36" s="61">
        <v>1.0999999999999999E-2</v>
      </c>
      <c r="I36" s="77">
        <f>H36*H30</f>
        <v>8.7669999999999995</v>
      </c>
      <c r="J36" s="61">
        <v>7.0000000000000001E-3</v>
      </c>
      <c r="K36" s="77">
        <f>J36*J30</f>
        <v>741.51700000000005</v>
      </c>
      <c r="L36" s="61">
        <v>1.0999999999999999E-2</v>
      </c>
      <c r="M36" s="77">
        <f>L36*L30</f>
        <v>63.866</v>
      </c>
      <c r="N36" s="61">
        <v>0</v>
      </c>
      <c r="O36" s="77">
        <f>N36*N30</f>
        <v>0</v>
      </c>
      <c r="P36" s="61">
        <v>8.9999999999999993E-3</v>
      </c>
      <c r="Q36" s="77">
        <f>P36*P30</f>
        <v>30.446999999999999</v>
      </c>
    </row>
    <row r="37" spans="1:26" ht="15.75" customHeight="1">
      <c r="B37" s="61">
        <v>8.9999999999999993E-3</v>
      </c>
      <c r="C37" s="77">
        <f>B37*B30</f>
        <v>23.49</v>
      </c>
      <c r="D37" s="61">
        <v>0</v>
      </c>
      <c r="E37" s="77">
        <f>D37*D30</f>
        <v>0</v>
      </c>
      <c r="F37" s="61">
        <v>0</v>
      </c>
      <c r="G37" s="77">
        <f>F37*F30</f>
        <v>0</v>
      </c>
      <c r="H37" s="61">
        <v>1.4999999999999999E-2</v>
      </c>
      <c r="I37" s="77">
        <f>H37*H30</f>
        <v>11.955</v>
      </c>
      <c r="J37" s="61">
        <v>7.0000000000000001E-3</v>
      </c>
      <c r="K37" s="77">
        <f>J37*J30</f>
        <v>741.51700000000005</v>
      </c>
      <c r="L37" s="61">
        <v>8.9999999999999993E-3</v>
      </c>
      <c r="M37" s="77">
        <f>L37*L30</f>
        <v>52.253999999999998</v>
      </c>
      <c r="N37" s="61">
        <v>6.0999999999999999E-2</v>
      </c>
      <c r="O37" s="77">
        <f>N37*N30</f>
        <v>14.884</v>
      </c>
      <c r="P37" s="61">
        <v>4.0000000000000001E-3</v>
      </c>
      <c r="Q37" s="77">
        <f>P37*P30</f>
        <v>13.532</v>
      </c>
    </row>
    <row r="38" spans="1:26" ht="15.75" customHeight="1">
      <c r="B38" s="61">
        <v>4.2999999999999997E-2</v>
      </c>
      <c r="C38" s="77">
        <f>B38*B30</f>
        <v>112.22999999999999</v>
      </c>
      <c r="D38" s="61">
        <v>6.4000000000000001E-2</v>
      </c>
      <c r="E38" s="77">
        <f>D38*D30</f>
        <v>16.96</v>
      </c>
      <c r="F38" s="61">
        <v>6.4000000000000001E-2</v>
      </c>
      <c r="G38" s="77">
        <f>F38*F30</f>
        <v>35.904000000000003</v>
      </c>
      <c r="H38" s="61">
        <v>7.3999999999999996E-2</v>
      </c>
      <c r="I38" s="77">
        <f>H38*H30</f>
        <v>58.977999999999994</v>
      </c>
      <c r="J38" s="61">
        <v>4.2000000000000003E-2</v>
      </c>
      <c r="K38" s="77">
        <f>J38*J30</f>
        <v>4449.1019999999999</v>
      </c>
      <c r="L38" s="61">
        <v>4.2000000000000003E-2</v>
      </c>
      <c r="M38" s="77">
        <f>L38*L30</f>
        <v>243.852</v>
      </c>
      <c r="N38" s="61">
        <v>0</v>
      </c>
      <c r="O38" s="77">
        <f>N38*N30</f>
        <v>0</v>
      </c>
      <c r="P38" s="61">
        <v>4.5999999999999999E-2</v>
      </c>
      <c r="Q38" s="77">
        <f>P38*P30</f>
        <v>155.61799999999999</v>
      </c>
    </row>
    <row r="39" spans="1:26" ht="15.75" customHeight="1">
      <c r="A39" s="99">
        <f>SUM(E39,G39,I39,K39,M39,O39,Q39)</f>
        <v>1454.5419999999999</v>
      </c>
      <c r="B39" s="116">
        <v>1.7999999999999999E-2</v>
      </c>
      <c r="C39" s="77">
        <f>B39*B30</f>
        <v>46.98</v>
      </c>
      <c r="D39" s="116">
        <v>0</v>
      </c>
      <c r="E39" s="77">
        <f>D39*D30</f>
        <v>0</v>
      </c>
      <c r="F39" s="116">
        <v>1.7999999999999999E-2</v>
      </c>
      <c r="G39" s="77">
        <f>F39*F30</f>
        <v>10.097999999999999</v>
      </c>
      <c r="H39" s="116">
        <v>2.8000000000000001E-2</v>
      </c>
      <c r="I39" s="77">
        <f>H39*H30</f>
        <v>22.315999999999999</v>
      </c>
      <c r="J39" s="116">
        <v>1.2E-2</v>
      </c>
      <c r="K39" s="77">
        <f>J39*J30</f>
        <v>1271.172</v>
      </c>
      <c r="L39" s="116">
        <v>2.5999999999999999E-2</v>
      </c>
      <c r="M39" s="77">
        <f>L39*L30</f>
        <v>150.95599999999999</v>
      </c>
      <c r="N39" s="116">
        <v>0</v>
      </c>
      <c r="O39" s="77">
        <f>N39*N30</f>
        <v>0</v>
      </c>
      <c r="P39" s="116">
        <v>0</v>
      </c>
      <c r="Q39" s="77">
        <f>P39*P30</f>
        <v>0</v>
      </c>
      <c r="R39" s="117"/>
      <c r="S39" s="117"/>
      <c r="T39" s="117"/>
      <c r="U39" s="117"/>
      <c r="V39" s="117"/>
      <c r="W39" s="117"/>
      <c r="X39" s="117"/>
      <c r="Y39" s="117"/>
      <c r="Z39" s="117"/>
    </row>
    <row r="40" spans="1:26" ht="15.75" customHeight="1">
      <c r="B40" s="61">
        <v>2.8000000000000001E-2</v>
      </c>
      <c r="C40" s="77">
        <f>B40*B30</f>
        <v>73.08</v>
      </c>
      <c r="D40" s="61">
        <v>0</v>
      </c>
      <c r="E40" s="77">
        <f>D40*D30</f>
        <v>0</v>
      </c>
      <c r="F40" s="61">
        <v>1.4E-2</v>
      </c>
      <c r="G40" s="77">
        <f>F40*F30</f>
        <v>7.8540000000000001</v>
      </c>
      <c r="H40" s="61">
        <v>2.1000000000000001E-2</v>
      </c>
      <c r="I40" s="77">
        <f>H40*H30</f>
        <v>16.737000000000002</v>
      </c>
      <c r="J40" s="61">
        <v>1.7000000000000001E-2</v>
      </c>
      <c r="K40" s="77">
        <f>J40*J30</f>
        <v>1800.8270000000002</v>
      </c>
      <c r="L40" s="61">
        <v>1.7000000000000001E-2</v>
      </c>
      <c r="M40" s="77">
        <f>L40*L30</f>
        <v>98.702000000000012</v>
      </c>
      <c r="N40" s="61">
        <v>0</v>
      </c>
      <c r="O40" s="77">
        <f>N40*N30</f>
        <v>0</v>
      </c>
      <c r="P40" s="61">
        <v>2.7E-2</v>
      </c>
      <c r="Q40" s="77">
        <f>P40*P30</f>
        <v>91.340999999999994</v>
      </c>
    </row>
    <row r="41" spans="1:26" ht="15.75" customHeight="1">
      <c r="B41" s="61">
        <v>4.2000000000000003E-2</v>
      </c>
      <c r="C41" s="77">
        <f>B41*B30</f>
        <v>109.62</v>
      </c>
      <c r="D41" s="61">
        <v>4.2000000000000003E-2</v>
      </c>
      <c r="E41" s="77">
        <f>D41*D30</f>
        <v>11.13</v>
      </c>
      <c r="F41" s="61">
        <v>4.1000000000000002E-2</v>
      </c>
      <c r="G41" s="77">
        <f>F41*F30</f>
        <v>23.001000000000001</v>
      </c>
      <c r="H41" s="61">
        <v>4.1000000000000002E-2</v>
      </c>
      <c r="I41" s="77">
        <f>H41*H30</f>
        <v>32.677</v>
      </c>
      <c r="J41" s="61">
        <v>0.03</v>
      </c>
      <c r="K41" s="77">
        <f>J41*J30</f>
        <v>3177.93</v>
      </c>
      <c r="L41" s="61">
        <v>3.4000000000000002E-2</v>
      </c>
      <c r="M41" s="77">
        <f>L41*L30</f>
        <v>197.40400000000002</v>
      </c>
      <c r="N41" s="61">
        <v>4.9000000000000002E-2</v>
      </c>
      <c r="O41" s="77">
        <f>N41*N30</f>
        <v>11.956000000000001</v>
      </c>
      <c r="P41" s="61">
        <v>3.3000000000000002E-2</v>
      </c>
      <c r="Q41" s="77">
        <f>P41*P30</f>
        <v>111.63900000000001</v>
      </c>
    </row>
    <row r="42" spans="1:26" ht="15.75" customHeight="1">
      <c r="B42" s="61">
        <v>1.4E-2</v>
      </c>
      <c r="C42" s="77">
        <f>B42*B30</f>
        <v>36.54</v>
      </c>
      <c r="D42" s="61">
        <v>0</v>
      </c>
      <c r="E42" s="77">
        <f>D42*D30</f>
        <v>0</v>
      </c>
      <c r="F42" s="61">
        <v>0</v>
      </c>
      <c r="G42" s="77">
        <f>F42*F30</f>
        <v>0</v>
      </c>
      <c r="H42" s="61">
        <v>2.5000000000000001E-2</v>
      </c>
      <c r="I42" s="77">
        <f>H42*H30</f>
        <v>19.925000000000001</v>
      </c>
      <c r="J42" s="61">
        <v>1.6E-2</v>
      </c>
      <c r="K42" s="77">
        <f>J42*J30</f>
        <v>1694.896</v>
      </c>
      <c r="L42" s="61">
        <v>0.03</v>
      </c>
      <c r="M42" s="77">
        <f>L42*L30</f>
        <v>174.18</v>
      </c>
      <c r="N42" s="61">
        <v>0.09</v>
      </c>
      <c r="O42" s="77">
        <f>N42*N30</f>
        <v>21.96</v>
      </c>
      <c r="P42" s="61">
        <v>2.8000000000000001E-2</v>
      </c>
      <c r="Q42" s="77">
        <f>P42*P30</f>
        <v>94.724000000000004</v>
      </c>
    </row>
    <row r="43" spans="1:26" ht="15.75" customHeight="1">
      <c r="B43" s="61">
        <v>7.0000000000000001E-3</v>
      </c>
      <c r="C43" s="77">
        <f>B43*B30</f>
        <v>18.27</v>
      </c>
      <c r="D43" s="61">
        <v>0</v>
      </c>
      <c r="E43" s="77">
        <f>D43*D30</f>
        <v>0</v>
      </c>
      <c r="F43" s="61">
        <v>0.02</v>
      </c>
      <c r="G43" s="77">
        <f>F43*F30</f>
        <v>11.22</v>
      </c>
      <c r="H43" s="61">
        <v>1.4999999999999999E-2</v>
      </c>
      <c r="I43" s="77">
        <f>H43*H30</f>
        <v>11.955</v>
      </c>
      <c r="J43" s="61">
        <v>1.4999999999999999E-2</v>
      </c>
      <c r="K43" s="77">
        <f>J43*J30</f>
        <v>1588.9649999999999</v>
      </c>
      <c r="L43" s="61">
        <v>1.4999999999999999E-2</v>
      </c>
      <c r="M43" s="77">
        <f>L43*L30</f>
        <v>87.09</v>
      </c>
      <c r="N43" s="61">
        <v>0</v>
      </c>
      <c r="O43" s="77">
        <f>N43*N30</f>
        <v>0</v>
      </c>
      <c r="P43" s="61">
        <v>1.2999999999999999E-2</v>
      </c>
      <c r="Q43" s="77">
        <f>P43*P30</f>
        <v>43.978999999999999</v>
      </c>
    </row>
    <row r="44" spans="1:26" ht="15.75" customHeight="1">
      <c r="A44" s="99">
        <f>SUM(E44,G44,I44,K44,M44,O44,Q44)</f>
        <v>564.49099999999999</v>
      </c>
      <c r="B44" s="116">
        <v>5.0000000000000001E-3</v>
      </c>
      <c r="C44" s="77">
        <f>B44*B30</f>
        <v>13.05</v>
      </c>
      <c r="D44" s="116">
        <v>0</v>
      </c>
      <c r="E44" s="77">
        <f>D44*D30</f>
        <v>0</v>
      </c>
      <c r="F44" s="116">
        <v>0</v>
      </c>
      <c r="G44" s="77">
        <f>F44*F30</f>
        <v>0</v>
      </c>
      <c r="H44" s="116">
        <v>0</v>
      </c>
      <c r="I44" s="77">
        <f>H44*H30</f>
        <v>0</v>
      </c>
      <c r="J44" s="116">
        <v>5.0000000000000001E-3</v>
      </c>
      <c r="K44" s="77">
        <f>J44*J30</f>
        <v>529.65499999999997</v>
      </c>
      <c r="L44" s="116">
        <v>6.0000000000000001E-3</v>
      </c>
      <c r="M44" s="77">
        <f>L44*L30</f>
        <v>34.835999999999999</v>
      </c>
      <c r="N44" s="116">
        <v>0</v>
      </c>
      <c r="O44" s="77">
        <f>N44*N30</f>
        <v>0</v>
      </c>
      <c r="P44" s="116">
        <v>0</v>
      </c>
      <c r="Q44" s="77">
        <f>P44*P30</f>
        <v>0</v>
      </c>
      <c r="R44" s="117"/>
      <c r="S44" s="117"/>
      <c r="T44" s="117"/>
      <c r="U44" s="117"/>
      <c r="V44" s="117"/>
      <c r="W44" s="117"/>
      <c r="X44" s="117"/>
      <c r="Y44" s="117"/>
      <c r="Z44" s="117"/>
    </row>
    <row r="45" spans="1:26" ht="15.75" customHeight="1">
      <c r="B45" s="61">
        <v>1.2E-2</v>
      </c>
      <c r="C45" s="77">
        <f>B45*B30</f>
        <v>31.32</v>
      </c>
      <c r="D45" s="61">
        <v>4.2000000000000003E-2</v>
      </c>
      <c r="E45" s="77">
        <f>D45*D30</f>
        <v>11.13</v>
      </c>
      <c r="F45" s="61">
        <v>3.4000000000000002E-2</v>
      </c>
      <c r="G45" s="77">
        <f>F45*F30</f>
        <v>19.074000000000002</v>
      </c>
      <c r="H45" s="61">
        <v>3.4000000000000002E-2</v>
      </c>
      <c r="I45" s="77">
        <f>H45*H30</f>
        <v>27.098000000000003</v>
      </c>
      <c r="J45" s="61">
        <v>1.9E-2</v>
      </c>
      <c r="K45" s="77">
        <f>J45*J30</f>
        <v>2012.6889999999999</v>
      </c>
      <c r="L45" s="61">
        <v>1.6E-2</v>
      </c>
      <c r="M45" s="77">
        <f>L45*L30</f>
        <v>92.896000000000001</v>
      </c>
      <c r="N45" s="61">
        <v>0</v>
      </c>
      <c r="O45" s="77">
        <f>N45*N30</f>
        <v>0</v>
      </c>
      <c r="P45" s="61">
        <v>1.7999999999999999E-2</v>
      </c>
      <c r="Q45" s="77">
        <f>P45*P30</f>
        <v>60.893999999999998</v>
      </c>
    </row>
    <row r="46" spans="1:26" ht="15.75" customHeight="1">
      <c r="B46" s="61">
        <v>1.2E-2</v>
      </c>
      <c r="C46" s="77">
        <f>B46*B30</f>
        <v>31.32</v>
      </c>
      <c r="D46" s="61">
        <v>0</v>
      </c>
      <c r="E46" s="77">
        <f>D46*D30</f>
        <v>0</v>
      </c>
      <c r="F46" s="61">
        <v>0</v>
      </c>
      <c r="G46" s="77">
        <f>F46*F30</f>
        <v>0</v>
      </c>
      <c r="H46" s="61">
        <v>0.01</v>
      </c>
      <c r="I46" s="77">
        <f>H46*H30</f>
        <v>7.97</v>
      </c>
      <c r="J46" s="61">
        <v>6.0000000000000001E-3</v>
      </c>
      <c r="K46" s="77">
        <f>J46*J30</f>
        <v>635.58600000000001</v>
      </c>
      <c r="L46" s="61">
        <v>4.0000000000000001E-3</v>
      </c>
      <c r="M46" s="77">
        <f>L46*L30</f>
        <v>23.224</v>
      </c>
      <c r="N46" s="61">
        <v>0</v>
      </c>
      <c r="O46" s="77">
        <f>N46*N30</f>
        <v>0</v>
      </c>
      <c r="P46" s="61">
        <v>1.4E-2</v>
      </c>
      <c r="Q46" s="77">
        <f>P46*P30</f>
        <v>47.362000000000002</v>
      </c>
    </row>
    <row r="47" spans="1:26" ht="15.75" customHeight="1">
      <c r="A47" s="99">
        <f>SUM(E47,G47,I47,K47,M47,O47,Q47)</f>
        <v>359.005</v>
      </c>
      <c r="B47" s="116">
        <v>4.0000000000000001E-3</v>
      </c>
      <c r="C47" s="77">
        <f>B47*B30</f>
        <v>10.44</v>
      </c>
      <c r="D47" s="116">
        <v>0</v>
      </c>
      <c r="E47" s="77">
        <f>D47*D30</f>
        <v>0</v>
      </c>
      <c r="F47" s="116">
        <v>0</v>
      </c>
      <c r="G47" s="77">
        <f>F47*F30</f>
        <v>0</v>
      </c>
      <c r="H47" s="116">
        <v>8.0000000000000002E-3</v>
      </c>
      <c r="I47" s="77">
        <f>H47*H30</f>
        <v>6.3760000000000003</v>
      </c>
      <c r="J47" s="116">
        <v>3.0000000000000001E-3</v>
      </c>
      <c r="K47" s="77">
        <f>J47*J30</f>
        <v>317.79300000000001</v>
      </c>
      <c r="L47" s="116">
        <v>6.0000000000000001E-3</v>
      </c>
      <c r="M47" s="77">
        <f>L47*L30</f>
        <v>34.835999999999999</v>
      </c>
      <c r="N47" s="116">
        <v>0</v>
      </c>
      <c r="O47" s="77">
        <f>N47*N30</f>
        <v>0</v>
      </c>
      <c r="P47" s="116">
        <v>0</v>
      </c>
      <c r="Q47" s="77">
        <f>P47*P30</f>
        <v>0</v>
      </c>
      <c r="R47" s="117"/>
      <c r="S47" s="117"/>
      <c r="T47" s="117"/>
      <c r="U47" s="117"/>
      <c r="V47" s="117"/>
      <c r="W47" s="117"/>
      <c r="X47" s="117"/>
      <c r="Y47" s="117"/>
      <c r="Z47" s="117"/>
    </row>
    <row r="48" spans="1:26" ht="15.75" customHeight="1">
      <c r="B48" s="61">
        <v>0</v>
      </c>
      <c r="C48" s="77">
        <f>B48*B30</f>
        <v>0</v>
      </c>
      <c r="D48" s="61">
        <v>0</v>
      </c>
      <c r="E48" s="77">
        <f>D48*D30</f>
        <v>0</v>
      </c>
      <c r="F48" s="61">
        <v>0</v>
      </c>
      <c r="G48" s="77">
        <f>F48*F30</f>
        <v>0</v>
      </c>
      <c r="H48" s="61">
        <v>0</v>
      </c>
      <c r="I48" s="77">
        <f>H48*H30</f>
        <v>0</v>
      </c>
      <c r="J48" s="61">
        <v>4.0000000000000001E-3</v>
      </c>
      <c r="K48" s="77">
        <f>J48*J30</f>
        <v>423.72399999999999</v>
      </c>
      <c r="L48" s="61">
        <v>4.0000000000000001E-3</v>
      </c>
      <c r="M48" s="77">
        <f>L48*L30</f>
        <v>23.224</v>
      </c>
      <c r="N48" s="61">
        <v>4.4999999999999998E-2</v>
      </c>
      <c r="O48" s="77">
        <f>N48*N30</f>
        <v>10.98</v>
      </c>
      <c r="P48" s="61">
        <v>0.01</v>
      </c>
      <c r="Q48" s="77">
        <f>P48*P30</f>
        <v>33.83</v>
      </c>
    </row>
    <row r="49" spans="1:17" ht="15.75" customHeight="1">
      <c r="B49" s="61">
        <v>8.9999999999999993E-3</v>
      </c>
      <c r="C49" s="77">
        <f>B49*B30</f>
        <v>23.49</v>
      </c>
      <c r="D49" s="61">
        <v>0</v>
      </c>
      <c r="E49" s="77">
        <f>D49*D30</f>
        <v>0</v>
      </c>
      <c r="F49" s="61">
        <v>0</v>
      </c>
      <c r="G49" s="77">
        <f>F49*F30</f>
        <v>0</v>
      </c>
      <c r="H49" s="61">
        <v>0</v>
      </c>
      <c r="I49" s="77">
        <f>H49*H30</f>
        <v>0</v>
      </c>
      <c r="J49" s="61">
        <v>5.0000000000000001E-3</v>
      </c>
      <c r="K49" s="77">
        <f>J49*J30</f>
        <v>529.65499999999997</v>
      </c>
      <c r="L49" s="61">
        <v>4.0000000000000001E-3</v>
      </c>
      <c r="M49" s="77">
        <f>L49*L30</f>
        <v>23.224</v>
      </c>
      <c r="N49" s="61">
        <v>0</v>
      </c>
      <c r="O49" s="77">
        <f>N49*N30</f>
        <v>0</v>
      </c>
      <c r="P49" s="61">
        <v>4.0000000000000001E-3</v>
      </c>
      <c r="Q49" s="77">
        <f>P49*P30</f>
        <v>13.532</v>
      </c>
    </row>
    <row r="50" spans="1:17" ht="15.75" customHeight="1">
      <c r="B50" s="61">
        <v>2E-3</v>
      </c>
      <c r="C50" s="77">
        <f>B50*B30</f>
        <v>5.22</v>
      </c>
      <c r="D50" s="61">
        <v>0</v>
      </c>
      <c r="E50" s="77">
        <f>D50*D30</f>
        <v>0</v>
      </c>
      <c r="F50" s="61">
        <v>0</v>
      </c>
      <c r="G50" s="77">
        <f>F50*F30</f>
        <v>0</v>
      </c>
      <c r="H50" s="61">
        <v>1.4999999999999999E-2</v>
      </c>
      <c r="I50" s="77">
        <f>H50*H30</f>
        <v>11.955</v>
      </c>
      <c r="J50" s="61">
        <v>6.0000000000000001E-3</v>
      </c>
      <c r="K50" s="77">
        <f>J50*J30</f>
        <v>635.58600000000001</v>
      </c>
      <c r="L50" s="61">
        <v>7.0000000000000001E-3</v>
      </c>
      <c r="M50" s="77">
        <f>L50*L30</f>
        <v>40.642000000000003</v>
      </c>
      <c r="N50" s="61">
        <v>0</v>
      </c>
      <c r="O50" s="77">
        <f>N50*N30</f>
        <v>0</v>
      </c>
      <c r="P50" s="61">
        <v>6.0000000000000001E-3</v>
      </c>
      <c r="Q50" s="77">
        <f>P50*P30</f>
        <v>20.298000000000002</v>
      </c>
    </row>
    <row r="51" spans="1:17" ht="15.75" customHeight="1">
      <c r="B51" s="61">
        <v>0</v>
      </c>
      <c r="C51" s="77">
        <f>B51*B30</f>
        <v>0</v>
      </c>
      <c r="D51" s="61">
        <v>0</v>
      </c>
      <c r="E51" s="77">
        <f>D51*D30</f>
        <v>0</v>
      </c>
      <c r="F51" s="61">
        <v>0</v>
      </c>
      <c r="G51" s="77">
        <f>F51*F30</f>
        <v>0</v>
      </c>
      <c r="H51" s="61">
        <v>0</v>
      </c>
      <c r="I51" s="77">
        <f>H51*H30</f>
        <v>0</v>
      </c>
      <c r="J51" s="61">
        <v>1E-3</v>
      </c>
      <c r="K51" s="77">
        <f>J51*J30</f>
        <v>105.931</v>
      </c>
      <c r="L51" s="61">
        <v>8.0000000000000002E-3</v>
      </c>
      <c r="M51" s="77">
        <f>L51*L30</f>
        <v>46.448</v>
      </c>
      <c r="N51" s="61">
        <v>0</v>
      </c>
      <c r="O51" s="77">
        <f>N51*N30</f>
        <v>0</v>
      </c>
      <c r="P51" s="61">
        <v>0</v>
      </c>
      <c r="Q51" s="77">
        <f>P51*P30</f>
        <v>0</v>
      </c>
    </row>
    <row r="52" spans="1:17" ht="15.75" customHeight="1">
      <c r="B52" s="61">
        <v>8.9999999999999993E-3</v>
      </c>
      <c r="C52" s="77">
        <f>B52*B30</f>
        <v>23.49</v>
      </c>
      <c r="D52" s="61">
        <v>0</v>
      </c>
      <c r="E52" s="77">
        <f>D52*D30</f>
        <v>0</v>
      </c>
      <c r="F52" s="61">
        <v>1.2E-2</v>
      </c>
      <c r="G52" s="77">
        <f>F52*F30</f>
        <v>6.7320000000000002</v>
      </c>
      <c r="H52" s="61">
        <v>8.9999999999999993E-3</v>
      </c>
      <c r="I52" s="77">
        <f>H52*H30</f>
        <v>7.1729999999999992</v>
      </c>
      <c r="J52" s="61">
        <v>8.0000000000000002E-3</v>
      </c>
      <c r="K52" s="77">
        <f>J52*J30</f>
        <v>847.44799999999998</v>
      </c>
      <c r="L52" s="61">
        <v>6.0000000000000001E-3</v>
      </c>
      <c r="M52" s="77">
        <f>L52*L30</f>
        <v>34.835999999999999</v>
      </c>
      <c r="N52" s="61">
        <v>5.2999999999999999E-2</v>
      </c>
      <c r="O52" s="77">
        <f>N52*N30</f>
        <v>12.932</v>
      </c>
      <c r="P52" s="61">
        <v>8.0000000000000002E-3</v>
      </c>
      <c r="Q52" s="77">
        <f>P52*P30</f>
        <v>27.064</v>
      </c>
    </row>
    <row r="53" spans="1:17" ht="15.75" customHeight="1">
      <c r="B53" s="61">
        <v>1.4999999999999999E-2</v>
      </c>
      <c r="C53" s="77">
        <f>B53*B30</f>
        <v>39.15</v>
      </c>
      <c r="D53" s="61">
        <v>3.7999999999999999E-2</v>
      </c>
      <c r="E53" s="77">
        <f>D53*D30</f>
        <v>10.07</v>
      </c>
      <c r="F53" s="61">
        <v>3.5999999999999997E-2</v>
      </c>
      <c r="G53" s="77">
        <f>F53*F30</f>
        <v>20.195999999999998</v>
      </c>
      <c r="H53" s="61">
        <v>2.3E-2</v>
      </c>
      <c r="I53" s="77">
        <f>H53*H30</f>
        <v>18.331</v>
      </c>
      <c r="J53" s="61">
        <v>2.3E-2</v>
      </c>
      <c r="K53" s="77">
        <f>J53*J30</f>
        <v>2436.413</v>
      </c>
      <c r="L53" s="61">
        <v>2.3E-2</v>
      </c>
      <c r="M53" s="77">
        <f>L53*L30</f>
        <v>133.53800000000001</v>
      </c>
      <c r="N53" s="61">
        <v>6.6000000000000003E-2</v>
      </c>
      <c r="O53" s="77">
        <f>N53*N30</f>
        <v>16.103999999999999</v>
      </c>
      <c r="P53" s="61">
        <v>2.8000000000000001E-2</v>
      </c>
      <c r="Q53" s="77">
        <f>P53*P30</f>
        <v>94.724000000000004</v>
      </c>
    </row>
    <row r="54" spans="1:17" ht="15.75" customHeight="1">
      <c r="B54" s="61">
        <f>SUM(B31:B53)</f>
        <v>0.68300000000000016</v>
      </c>
      <c r="D54" s="61">
        <f>SUM(D31:D53)</f>
        <v>0.34799999999999998</v>
      </c>
      <c r="F54" s="61">
        <f>SUM(F31:F53)</f>
        <v>0.43</v>
      </c>
      <c r="H54" s="61">
        <f>SUM(H31:H53)</f>
        <v>0.64900000000000024</v>
      </c>
      <c r="J54" s="61">
        <f>SUM(J31:J53)</f>
        <v>0.44800000000000018</v>
      </c>
      <c r="L54" s="61">
        <f>SUM(L31:L53)</f>
        <v>0.4780000000000002</v>
      </c>
      <c r="N54" s="61">
        <f>SUM(N31:N53)</f>
        <v>0.63500000000000001</v>
      </c>
      <c r="P54" s="61">
        <f>SUM(P31:P53)</f>
        <v>0.57600000000000018</v>
      </c>
    </row>
    <row r="55" spans="1:17" ht="15.75" customHeight="1">
      <c r="A55" s="99">
        <f>SUM(E55,G55,I55,K55,M55,O55,Q55)</f>
        <v>53186.606999999989</v>
      </c>
      <c r="B55" s="6">
        <f>B54*B30</f>
        <v>1782.6300000000003</v>
      </c>
      <c r="C55" s="77">
        <f>SUM(C31:C53)</f>
        <v>1782.63</v>
      </c>
      <c r="D55" s="6">
        <f>D54*D30</f>
        <v>92.22</v>
      </c>
      <c r="E55" s="77">
        <f>SUM(E31:E53)</f>
        <v>92.22</v>
      </c>
      <c r="F55" s="6">
        <f>F54*F30</f>
        <v>241.23</v>
      </c>
      <c r="G55" s="77">
        <f>SUM(G31:G53)</f>
        <v>241.23000000000005</v>
      </c>
      <c r="H55" s="6">
        <f>H54*H30</f>
        <v>517.25300000000016</v>
      </c>
      <c r="I55" s="77">
        <f>SUM(I31:I53)</f>
        <v>517.25299999999993</v>
      </c>
      <c r="J55" s="6">
        <f>J54*J30</f>
        <v>47457.088000000018</v>
      </c>
      <c r="K55" s="77">
        <f>SUM(K31:K53)</f>
        <v>47457.087999999989</v>
      </c>
      <c r="L55" s="6">
        <f>L54*L30</f>
        <v>2775.2680000000014</v>
      </c>
      <c r="M55" s="77">
        <f>SUM(M31:M53)</f>
        <v>2775.2679999999996</v>
      </c>
      <c r="N55" s="6">
        <f>N54*N30</f>
        <v>154.94</v>
      </c>
      <c r="O55" s="77">
        <f>SUM(O31:O53)</f>
        <v>154.94</v>
      </c>
      <c r="P55" s="6">
        <f>P54*P30</f>
        <v>1948.6080000000006</v>
      </c>
      <c r="Q55" s="77">
        <f>SUM(Q31:Q53)</f>
        <v>1948.6079999999995</v>
      </c>
    </row>
    <row r="56" spans="1:17" ht="15.75" customHeight="1"/>
    <row r="57" spans="1:17" ht="15.75" customHeight="1"/>
    <row r="58" spans="1:17" ht="15.75" customHeight="1">
      <c r="A58" s="6">
        <v>3067116</v>
      </c>
      <c r="C58" s="6">
        <v>572300</v>
      </c>
      <c r="G58" s="6">
        <v>2954975</v>
      </c>
      <c r="I58" s="6">
        <v>554098</v>
      </c>
    </row>
    <row r="59" spans="1:17" ht="15.75" customHeight="1">
      <c r="A59" s="6">
        <v>366050</v>
      </c>
      <c r="C59" s="6">
        <v>119597</v>
      </c>
      <c r="G59" s="6">
        <v>357196</v>
      </c>
      <c r="I59" s="6">
        <v>116987</v>
      </c>
    </row>
    <row r="60" spans="1:17" ht="15.75" customHeight="1"/>
    <row r="61" spans="1:17" ht="15.75" customHeight="1">
      <c r="A61" s="6" t="s">
        <v>337</v>
      </c>
      <c r="C61" s="6" t="s">
        <v>338</v>
      </c>
      <c r="G61" s="6" t="s">
        <v>337</v>
      </c>
      <c r="I61" s="6" t="s">
        <v>338</v>
      </c>
    </row>
    <row r="62" spans="1:17" ht="15.75" customHeight="1">
      <c r="A62" s="6">
        <f>A58-A59</f>
        <v>2701066</v>
      </c>
      <c r="C62" s="6">
        <f>C58-C59</f>
        <v>452703</v>
      </c>
      <c r="G62" s="6">
        <f>G58-G59</f>
        <v>2597779</v>
      </c>
      <c r="I62" s="6">
        <f>I58-I59</f>
        <v>437111</v>
      </c>
    </row>
    <row r="63" spans="1:17" ht="15.75" customHeight="1"/>
    <row r="64" spans="1:17"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paperSize="5"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11.42578125" customWidth="1"/>
    <col min="2" max="26" width="8.7109375" customWidth="1"/>
  </cols>
  <sheetData>
    <row r="1" spans="1:26">
      <c r="A1" s="69" t="s">
        <v>339</v>
      </c>
      <c r="B1" s="69">
        <v>0</v>
      </c>
      <c r="C1" s="7"/>
      <c r="D1" s="7"/>
      <c r="E1" s="7"/>
      <c r="F1" s="7"/>
      <c r="G1" s="7"/>
      <c r="H1" s="7"/>
      <c r="I1" s="7"/>
      <c r="J1" s="7"/>
      <c r="K1" s="7"/>
      <c r="L1" s="7"/>
      <c r="M1" s="7"/>
      <c r="N1" s="7"/>
      <c r="O1" s="7"/>
      <c r="P1" s="7"/>
      <c r="Q1" s="7"/>
      <c r="R1" s="7"/>
      <c r="S1" s="7"/>
      <c r="T1" s="7"/>
      <c r="U1" s="7"/>
      <c r="V1" s="7"/>
      <c r="W1" s="7"/>
      <c r="X1" s="7"/>
      <c r="Y1" s="7"/>
      <c r="Z1" s="7"/>
    </row>
    <row r="2" spans="1:26">
      <c r="A2" s="69" t="s">
        <v>340</v>
      </c>
      <c r="B2" s="69">
        <v>0</v>
      </c>
      <c r="C2" s="7"/>
      <c r="D2" s="7"/>
      <c r="E2" s="7"/>
      <c r="F2" s="7"/>
      <c r="G2" s="7"/>
      <c r="H2" s="7"/>
      <c r="I2" s="7"/>
      <c r="J2" s="7"/>
      <c r="K2" s="7"/>
      <c r="L2" s="7"/>
      <c r="M2" s="7"/>
      <c r="N2" s="7"/>
      <c r="O2" s="7"/>
      <c r="P2" s="7"/>
      <c r="Q2" s="7"/>
      <c r="R2" s="7"/>
      <c r="S2" s="7"/>
      <c r="T2" s="7"/>
      <c r="U2" s="7"/>
      <c r="V2" s="7"/>
      <c r="W2" s="7"/>
      <c r="X2" s="7"/>
      <c r="Y2" s="7"/>
      <c r="Z2" s="7"/>
    </row>
    <row r="3" spans="1:26">
      <c r="A3" s="69" t="s">
        <v>341</v>
      </c>
      <c r="B3" s="69">
        <v>13</v>
      </c>
      <c r="C3" s="7"/>
      <c r="D3" s="7"/>
      <c r="E3" s="7"/>
      <c r="F3" s="7"/>
      <c r="G3" s="7"/>
      <c r="H3" s="7"/>
      <c r="I3" s="7"/>
      <c r="J3" s="7"/>
      <c r="K3" s="7"/>
      <c r="L3" s="7"/>
      <c r="M3" s="7"/>
      <c r="N3" s="7"/>
      <c r="O3" s="7"/>
      <c r="P3" s="7"/>
      <c r="Q3" s="7"/>
      <c r="R3" s="7"/>
      <c r="S3" s="7"/>
      <c r="T3" s="7"/>
      <c r="U3" s="7"/>
      <c r="V3" s="7"/>
      <c r="W3" s="7"/>
      <c r="X3" s="7"/>
      <c r="Y3" s="7"/>
      <c r="Z3" s="7"/>
    </row>
    <row r="4" spans="1:26">
      <c r="A4" s="69" t="s">
        <v>342</v>
      </c>
      <c r="B4" s="69">
        <v>0</v>
      </c>
      <c r="C4" s="7"/>
      <c r="D4" s="7"/>
      <c r="E4" s="7"/>
      <c r="F4" s="7"/>
      <c r="G4" s="7"/>
      <c r="H4" s="7"/>
      <c r="I4" s="7"/>
      <c r="J4" s="7"/>
      <c r="K4" s="7"/>
      <c r="L4" s="7"/>
      <c r="M4" s="7"/>
      <c r="N4" s="7"/>
      <c r="O4" s="7"/>
      <c r="P4" s="7"/>
      <c r="Q4" s="7"/>
      <c r="R4" s="7"/>
      <c r="S4" s="7"/>
      <c r="T4" s="7"/>
      <c r="U4" s="7"/>
      <c r="V4" s="7"/>
      <c r="W4" s="7"/>
      <c r="X4" s="7"/>
      <c r="Y4" s="7"/>
      <c r="Z4" s="7"/>
    </row>
    <row r="5" spans="1:26">
      <c r="A5" s="69" t="s">
        <v>343</v>
      </c>
      <c r="B5" s="69">
        <v>13</v>
      </c>
      <c r="C5" s="7"/>
      <c r="D5" s="7"/>
      <c r="E5" s="7"/>
      <c r="F5" s="7"/>
      <c r="G5" s="7"/>
      <c r="H5" s="7"/>
      <c r="I5" s="7"/>
      <c r="J5" s="7"/>
      <c r="K5" s="7"/>
      <c r="L5" s="7"/>
      <c r="M5" s="7"/>
      <c r="N5" s="7"/>
      <c r="O5" s="7"/>
      <c r="P5" s="7"/>
      <c r="Q5" s="7"/>
      <c r="R5" s="7"/>
      <c r="S5" s="7"/>
      <c r="T5" s="7"/>
      <c r="U5" s="7"/>
      <c r="V5" s="7"/>
      <c r="W5" s="7"/>
      <c r="X5" s="7"/>
      <c r="Y5" s="7"/>
      <c r="Z5" s="7"/>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110" customWidth="1"/>
    <col min="2" max="26" width="8.7109375" customWidth="1"/>
  </cols>
  <sheetData>
    <row r="1" spans="1:26">
      <c r="A1" s="47" t="s">
        <v>215</v>
      </c>
      <c r="B1" s="69">
        <v>2021</v>
      </c>
      <c r="C1" s="69">
        <v>278</v>
      </c>
      <c r="D1" s="69" t="s">
        <v>20</v>
      </c>
      <c r="E1" s="69">
        <v>278</v>
      </c>
      <c r="F1" s="69"/>
      <c r="G1" s="69" t="s">
        <v>20</v>
      </c>
      <c r="H1" s="69">
        <v>94</v>
      </c>
      <c r="I1" s="69">
        <v>184</v>
      </c>
      <c r="J1" s="69" t="s">
        <v>71</v>
      </c>
      <c r="K1" s="69">
        <v>1392</v>
      </c>
      <c r="L1" s="69" t="s">
        <v>20</v>
      </c>
      <c r="M1" s="69">
        <v>1114</v>
      </c>
      <c r="N1" s="69" t="s">
        <v>20</v>
      </c>
      <c r="O1" s="69">
        <v>434</v>
      </c>
      <c r="P1" s="69">
        <v>958</v>
      </c>
      <c r="Q1" s="69">
        <v>157</v>
      </c>
      <c r="R1" s="47"/>
      <c r="S1" s="47"/>
      <c r="T1" s="47"/>
      <c r="U1" s="47"/>
      <c r="V1" s="47"/>
      <c r="W1" s="47"/>
      <c r="X1" s="47"/>
      <c r="Y1" s="47"/>
      <c r="Z1" s="47"/>
    </row>
    <row r="2" spans="1:26">
      <c r="A2" s="47" t="s">
        <v>344</v>
      </c>
    </row>
    <row r="3" spans="1:26">
      <c r="A3" s="11" t="s">
        <v>116</v>
      </c>
      <c r="B3" s="7">
        <v>2020</v>
      </c>
      <c r="C3" s="7">
        <v>181</v>
      </c>
      <c r="D3" s="7" t="s">
        <v>20</v>
      </c>
      <c r="E3" s="7">
        <v>181</v>
      </c>
      <c r="F3" s="7"/>
      <c r="G3" s="7">
        <v>29</v>
      </c>
      <c r="H3" s="7" t="s">
        <v>117</v>
      </c>
      <c r="I3" s="7">
        <v>152</v>
      </c>
      <c r="J3" s="7" t="s">
        <v>71</v>
      </c>
      <c r="K3" s="7">
        <v>181</v>
      </c>
      <c r="L3" s="7" t="s">
        <v>20</v>
      </c>
      <c r="M3" s="7" t="s">
        <v>20</v>
      </c>
      <c r="N3" s="7" t="s">
        <v>20</v>
      </c>
      <c r="O3" s="7">
        <v>25</v>
      </c>
      <c r="P3" s="7">
        <v>156</v>
      </c>
      <c r="Q3" s="7" t="s">
        <v>20</v>
      </c>
      <c r="R3" s="11"/>
      <c r="S3" s="11"/>
      <c r="T3" s="11"/>
      <c r="U3" s="11"/>
      <c r="V3" s="11"/>
      <c r="W3" s="11"/>
      <c r="X3" s="11"/>
      <c r="Y3" s="11"/>
      <c r="Z3" s="11"/>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paperSize="5"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00"/>
  <sheetViews>
    <sheetView workbookViewId="0"/>
  </sheetViews>
  <sheetFormatPr defaultColWidth="14.42578125" defaultRowHeight="15" customHeight="1"/>
  <cols>
    <col min="1" max="1" width="10.7109375" customWidth="1"/>
    <col min="2" max="26" width="8.7109375" customWidth="1"/>
  </cols>
  <sheetData>
    <row r="1" spans="1:10">
      <c r="A1" s="47"/>
      <c r="B1" s="47">
        <v>87</v>
      </c>
      <c r="C1" s="47">
        <v>106</v>
      </c>
      <c r="D1" s="47">
        <v>159</v>
      </c>
      <c r="E1" s="47">
        <v>34</v>
      </c>
      <c r="G1" s="47">
        <v>87</v>
      </c>
      <c r="H1" s="47">
        <v>106</v>
      </c>
      <c r="I1" s="47">
        <v>159</v>
      </c>
      <c r="J1" s="47">
        <v>34</v>
      </c>
    </row>
    <row r="2" spans="1:10">
      <c r="A2" s="118"/>
      <c r="C2" s="61"/>
      <c r="G2" s="6">
        <f t="shared" ref="G2:J2" si="0">B5*G1</f>
        <v>6.96</v>
      </c>
      <c r="H2" s="6">
        <f t="shared" si="0"/>
        <v>4.9820000000000002</v>
      </c>
      <c r="I2" s="6">
        <f t="shared" si="0"/>
        <v>10.016999999999999</v>
      </c>
      <c r="J2" s="6">
        <f t="shared" si="0"/>
        <v>2.0059999999999998</v>
      </c>
    </row>
    <row r="3" spans="1:10">
      <c r="B3" s="61"/>
      <c r="G3" s="6">
        <f t="shared" ref="G3:J3" si="1">B7*G1</f>
        <v>26.97</v>
      </c>
      <c r="H3" s="6">
        <f t="shared" si="1"/>
        <v>29.997999999999998</v>
      </c>
      <c r="I3" s="6">
        <f t="shared" si="1"/>
        <v>44.043000000000006</v>
      </c>
      <c r="J3" s="6">
        <f t="shared" si="1"/>
        <v>12.988</v>
      </c>
    </row>
    <row r="4" spans="1:10">
      <c r="A4" s="118" t="s">
        <v>345</v>
      </c>
      <c r="G4" s="6">
        <f t="shared" ref="G4:J4" si="2">B9*G1</f>
        <v>4.9590000000000005</v>
      </c>
      <c r="H4" s="6">
        <f t="shared" si="2"/>
        <v>6.0419999999999998</v>
      </c>
      <c r="I4" s="6">
        <f t="shared" si="2"/>
        <v>6.9959999999999996</v>
      </c>
      <c r="J4" s="6">
        <f t="shared" si="2"/>
        <v>4.0119999999999996</v>
      </c>
    </row>
    <row r="5" spans="1:10">
      <c r="B5" s="61">
        <v>0.08</v>
      </c>
      <c r="C5" s="61">
        <v>4.7E-2</v>
      </c>
      <c r="D5" s="61">
        <v>6.3E-2</v>
      </c>
      <c r="E5" s="61">
        <v>5.8999999999999997E-2</v>
      </c>
      <c r="G5" s="6">
        <f t="shared" ref="G5:J5" si="3">B11*G1</f>
        <v>12.962999999999999</v>
      </c>
      <c r="H5" s="6">
        <f t="shared" si="3"/>
        <v>6.0419999999999998</v>
      </c>
      <c r="I5" s="6">
        <f t="shared" si="3"/>
        <v>17.966999999999999</v>
      </c>
      <c r="J5" s="6">
        <f t="shared" si="3"/>
        <v>0.9860000000000001</v>
      </c>
    </row>
    <row r="6" spans="1:10">
      <c r="A6" s="118" t="s">
        <v>346</v>
      </c>
      <c r="C6" s="61"/>
      <c r="D6" s="61"/>
      <c r="E6" s="61"/>
      <c r="G6" s="6">
        <f t="shared" ref="G6:J6" si="4">B13*G1</f>
        <v>4.9590000000000005</v>
      </c>
      <c r="H6" s="6">
        <f t="shared" si="4"/>
        <v>6.0419999999999998</v>
      </c>
      <c r="I6" s="6">
        <f t="shared" si="4"/>
        <v>10.016999999999999</v>
      </c>
      <c r="J6" s="6">
        <f t="shared" si="4"/>
        <v>0.9860000000000001</v>
      </c>
    </row>
    <row r="7" spans="1:10">
      <c r="B7" s="61">
        <v>0.31</v>
      </c>
      <c r="C7" s="61">
        <v>0.28299999999999997</v>
      </c>
      <c r="D7" s="61">
        <v>0.27700000000000002</v>
      </c>
      <c r="E7" s="61">
        <v>0.38200000000000001</v>
      </c>
      <c r="G7" s="6">
        <f t="shared" ref="G7:J7" si="5">B15*G1</f>
        <v>4.9590000000000005</v>
      </c>
      <c r="H7" s="6">
        <f t="shared" si="5"/>
        <v>2.968</v>
      </c>
      <c r="I7" s="6">
        <f t="shared" si="5"/>
        <v>7.95</v>
      </c>
      <c r="J7" s="6">
        <f t="shared" si="5"/>
        <v>0</v>
      </c>
    </row>
    <row r="8" spans="1:10">
      <c r="A8" s="47" t="s">
        <v>347</v>
      </c>
      <c r="C8" s="61"/>
      <c r="D8" s="61"/>
      <c r="E8" s="61"/>
      <c r="G8" s="47">
        <f t="shared" ref="G8:J8" si="6">B16*G1</f>
        <v>61.77</v>
      </c>
      <c r="H8" s="47">
        <f t="shared" si="6"/>
        <v>56.074000000000005</v>
      </c>
      <c r="I8" s="47">
        <f t="shared" si="6"/>
        <v>96.990000000000009</v>
      </c>
      <c r="J8" s="47">
        <f t="shared" si="6"/>
        <v>20.978000000000002</v>
      </c>
    </row>
    <row r="9" spans="1:10">
      <c r="B9" s="61">
        <v>5.7000000000000002E-2</v>
      </c>
      <c r="C9" s="61">
        <v>5.7000000000000002E-2</v>
      </c>
      <c r="D9" s="61">
        <v>4.3999999999999997E-2</v>
      </c>
      <c r="E9" s="61">
        <v>0.11799999999999999</v>
      </c>
    </row>
    <row r="10" spans="1:10">
      <c r="A10" s="118" t="s">
        <v>348</v>
      </c>
      <c r="C10" s="61"/>
      <c r="D10" s="61"/>
      <c r="E10" s="61"/>
    </row>
    <row r="11" spans="1:10">
      <c r="B11" s="61">
        <v>0.14899999999999999</v>
      </c>
      <c r="C11" s="61">
        <v>5.7000000000000002E-2</v>
      </c>
      <c r="D11" s="61">
        <v>0.113</v>
      </c>
      <c r="E11" s="61">
        <v>2.9000000000000001E-2</v>
      </c>
    </row>
    <row r="12" spans="1:10">
      <c r="A12" s="118" t="s">
        <v>349</v>
      </c>
      <c r="C12" s="61"/>
      <c r="D12" s="61"/>
      <c r="E12" s="61"/>
    </row>
    <row r="13" spans="1:10">
      <c r="B13" s="61">
        <v>5.7000000000000002E-2</v>
      </c>
      <c r="C13" s="61">
        <v>5.7000000000000002E-2</v>
      </c>
      <c r="D13" s="61">
        <v>6.3E-2</v>
      </c>
      <c r="E13" s="61">
        <v>2.9000000000000001E-2</v>
      </c>
    </row>
    <row r="14" spans="1:10">
      <c r="A14" s="118" t="s">
        <v>350</v>
      </c>
      <c r="C14" s="61"/>
      <c r="D14" s="61"/>
      <c r="E14" s="61"/>
    </row>
    <row r="15" spans="1:10">
      <c r="B15" s="61">
        <v>5.7000000000000002E-2</v>
      </c>
      <c r="C15" s="61">
        <v>2.8000000000000001E-2</v>
      </c>
      <c r="D15" s="61">
        <v>0.05</v>
      </c>
      <c r="E15" s="61">
        <v>0</v>
      </c>
    </row>
    <row r="16" spans="1:10">
      <c r="B16" s="118">
        <f t="shared" ref="B16:E16" si="7">SUM(B5,B7,B9,B11,B13,B15)</f>
        <v>0.71000000000000008</v>
      </c>
      <c r="C16" s="118">
        <f t="shared" si="7"/>
        <v>0.52900000000000003</v>
      </c>
      <c r="D16" s="118">
        <f t="shared" si="7"/>
        <v>0.6100000000000001</v>
      </c>
      <c r="E16" s="118">
        <f t="shared" si="7"/>
        <v>0.61699999999999999</v>
      </c>
    </row>
    <row r="17" spans="1:10">
      <c r="A17" s="47" t="s">
        <v>351</v>
      </c>
      <c r="B17" s="61">
        <v>0.218</v>
      </c>
      <c r="C17" s="61">
        <v>0.123</v>
      </c>
      <c r="D17" s="61">
        <v>0.157</v>
      </c>
      <c r="E17" s="61">
        <v>0.20599999999999999</v>
      </c>
      <c r="G17" s="6">
        <f t="shared" ref="G17:J17" si="8">B17*G1</f>
        <v>18.966000000000001</v>
      </c>
      <c r="H17" s="6">
        <f t="shared" si="8"/>
        <v>13.038</v>
      </c>
      <c r="I17" s="6">
        <f t="shared" si="8"/>
        <v>24.963000000000001</v>
      </c>
      <c r="J17" s="6">
        <f t="shared" si="8"/>
        <v>7.0039999999999996</v>
      </c>
    </row>
    <row r="21" spans="1:10" ht="15.75" customHeight="1"/>
    <row r="22" spans="1:10" ht="15.75" customHeight="1"/>
    <row r="23" spans="1:10" ht="15.75" customHeight="1"/>
    <row r="24" spans="1:10" ht="15.75" customHeight="1"/>
    <row r="25" spans="1:10" ht="15.75" customHeight="1"/>
    <row r="26" spans="1:10" ht="15.75" customHeight="1"/>
    <row r="27" spans="1:10" ht="15.75" customHeight="1"/>
    <row r="28" spans="1:10" ht="15.75" customHeight="1"/>
    <row r="29" spans="1:10" ht="15.75" customHeight="1"/>
    <row r="30" spans="1:10" ht="15.75" customHeight="1">
      <c r="A30" s="61"/>
    </row>
    <row r="31" spans="1:10" ht="15.75" customHeight="1">
      <c r="A31" s="61"/>
    </row>
    <row r="32" spans="1:10" ht="15.75" customHeight="1">
      <c r="A32" s="61"/>
    </row>
    <row r="33" spans="1:1" ht="15.75" customHeight="1">
      <c r="A33" s="61"/>
    </row>
    <row r="34" spans="1:1" ht="15.75" customHeight="1">
      <c r="A34" s="61"/>
    </row>
    <row r="35" spans="1:1" ht="15.75" customHeight="1">
      <c r="A35" s="61"/>
    </row>
    <row r="36" spans="1:1" ht="15.75" customHeight="1"/>
    <row r="37" spans="1:1" ht="15.75" customHeight="1"/>
    <row r="38" spans="1:1" ht="15.75" customHeight="1"/>
    <row r="39" spans="1:1" ht="15.75" customHeight="1"/>
    <row r="40" spans="1:1" ht="15.75" customHeight="1"/>
    <row r="41" spans="1:1" ht="15.75" customHeight="1"/>
    <row r="42" spans="1:1" ht="15.75" customHeight="1"/>
    <row r="43" spans="1:1" ht="15.75" customHeight="1"/>
    <row r="44" spans="1:1" ht="15.75" customHeight="1"/>
    <row r="45" spans="1:1" ht="15.75" customHeight="1"/>
    <row r="46" spans="1:1" ht="15.75" customHeight="1"/>
    <row r="47" spans="1:1" ht="15.75" customHeight="1"/>
    <row r="48" spans="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00"/>
  <sheetViews>
    <sheetView workbookViewId="0"/>
  </sheetViews>
  <sheetFormatPr defaultColWidth="14.42578125" defaultRowHeight="15" customHeight="1"/>
  <cols>
    <col min="1" max="26" width="8.7109375" customWidth="1"/>
  </cols>
  <sheetData>
    <row r="1" spans="1:3">
      <c r="A1" s="6">
        <v>32</v>
      </c>
      <c r="B1" s="6">
        <v>1773</v>
      </c>
      <c r="C1" s="6">
        <f t="shared" ref="C1:C12" si="0">B1-A1</f>
        <v>1741</v>
      </c>
    </row>
    <row r="2" spans="1:3">
      <c r="A2" s="6">
        <v>18</v>
      </c>
      <c r="B2" s="6">
        <v>3141</v>
      </c>
      <c r="C2" s="6">
        <f t="shared" si="0"/>
        <v>3123</v>
      </c>
    </row>
    <row r="3" spans="1:3">
      <c r="A3" s="6">
        <v>18</v>
      </c>
      <c r="B3" s="6">
        <v>1085</v>
      </c>
      <c r="C3" s="6">
        <f t="shared" si="0"/>
        <v>1067</v>
      </c>
    </row>
    <row r="4" spans="1:3">
      <c r="A4" s="6">
        <v>15</v>
      </c>
      <c r="B4" s="6">
        <v>778</v>
      </c>
      <c r="C4" s="6">
        <f t="shared" si="0"/>
        <v>763</v>
      </c>
    </row>
    <row r="5" spans="1:3">
      <c r="A5" s="6">
        <v>12</v>
      </c>
      <c r="B5" s="6">
        <v>2188</v>
      </c>
      <c r="C5" s="6">
        <f t="shared" si="0"/>
        <v>2176</v>
      </c>
    </row>
    <row r="6" spans="1:3">
      <c r="A6" s="6">
        <v>6</v>
      </c>
      <c r="B6" s="6">
        <v>973</v>
      </c>
      <c r="C6" s="6">
        <f t="shared" si="0"/>
        <v>967</v>
      </c>
    </row>
    <row r="7" spans="1:3">
      <c r="A7" s="6">
        <v>4</v>
      </c>
      <c r="B7" s="6">
        <v>342</v>
      </c>
      <c r="C7" s="6">
        <f t="shared" si="0"/>
        <v>338</v>
      </c>
    </row>
    <row r="8" spans="1:3">
      <c r="A8" s="6">
        <v>3</v>
      </c>
      <c r="B8" s="6">
        <v>449</v>
      </c>
      <c r="C8" s="6">
        <f t="shared" si="0"/>
        <v>446</v>
      </c>
    </row>
    <row r="9" spans="1:3">
      <c r="A9" s="6">
        <v>3</v>
      </c>
      <c r="B9" s="6">
        <v>450</v>
      </c>
      <c r="C9" s="6">
        <f t="shared" si="0"/>
        <v>447</v>
      </c>
    </row>
    <row r="10" spans="1:3">
      <c r="A10" s="6">
        <v>1</v>
      </c>
      <c r="B10" s="6">
        <v>1064</v>
      </c>
      <c r="C10" s="6">
        <f t="shared" si="0"/>
        <v>1063</v>
      </c>
    </row>
    <row r="11" spans="1:3">
      <c r="A11" s="6">
        <v>1</v>
      </c>
      <c r="B11" s="6">
        <v>247</v>
      </c>
      <c r="C11" s="6">
        <f t="shared" si="0"/>
        <v>246</v>
      </c>
    </row>
    <row r="12" spans="1:3">
      <c r="A12" s="6">
        <v>0</v>
      </c>
      <c r="B12" s="6">
        <v>999</v>
      </c>
      <c r="C12" s="6">
        <f t="shared" si="0"/>
        <v>999</v>
      </c>
    </row>
    <row r="13" spans="1:3">
      <c r="A13" s="6">
        <f t="shared" ref="A13:C13" si="1">SUM(A1:A12)</f>
        <v>113</v>
      </c>
      <c r="B13" s="6">
        <f t="shared" si="1"/>
        <v>13489</v>
      </c>
      <c r="C13" s="6">
        <f t="shared" si="1"/>
        <v>13376</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00"/>
  <sheetViews>
    <sheetView workbookViewId="0"/>
  </sheetViews>
  <sheetFormatPr defaultColWidth="14.42578125" defaultRowHeight="15" customHeight="1"/>
  <cols>
    <col min="1" max="1" width="10.28515625" customWidth="1"/>
    <col min="2" max="2" width="11.5703125" customWidth="1"/>
    <col min="3" max="3" width="16.140625" customWidth="1"/>
    <col min="4" max="4" width="17.7109375" customWidth="1"/>
    <col min="5" max="5" width="8.7109375" customWidth="1"/>
    <col min="6" max="6" width="11.7109375" customWidth="1"/>
    <col min="7" max="7" width="13.28515625" customWidth="1"/>
    <col min="8" max="26" width="8.7109375" customWidth="1"/>
  </cols>
  <sheetData>
    <row r="1" spans="1:7">
      <c r="A1" s="6">
        <v>138890</v>
      </c>
      <c r="B1" s="6">
        <v>14300</v>
      </c>
      <c r="C1" s="6">
        <v>50</v>
      </c>
      <c r="D1" s="6">
        <v>30</v>
      </c>
      <c r="F1" s="6">
        <f t="shared" ref="F1:G1" si="0">A1-C1</f>
        <v>138840</v>
      </c>
      <c r="G1" s="6">
        <f t="shared" si="0"/>
        <v>14270</v>
      </c>
    </row>
    <row r="2" spans="1:7">
      <c r="A2" s="6">
        <v>663250</v>
      </c>
      <c r="B2" s="6">
        <v>70580</v>
      </c>
      <c r="C2" s="6">
        <v>370</v>
      </c>
      <c r="D2" s="6">
        <v>180</v>
      </c>
      <c r="F2" s="6">
        <f t="shared" ref="F2:G2" si="1">A2-C2</f>
        <v>662880</v>
      </c>
      <c r="G2" s="6">
        <f t="shared" si="1"/>
        <v>70400</v>
      </c>
    </row>
    <row r="3" spans="1:7">
      <c r="A3" s="6">
        <v>317580</v>
      </c>
      <c r="B3" s="6">
        <v>25150</v>
      </c>
      <c r="C3" s="6">
        <v>130</v>
      </c>
      <c r="D3" s="6">
        <v>60</v>
      </c>
      <c r="F3" s="6">
        <f t="shared" ref="F3:G3" si="2">A3-C3</f>
        <v>317450</v>
      </c>
      <c r="G3" s="6">
        <f t="shared" si="2"/>
        <v>25090</v>
      </c>
    </row>
    <row r="4" spans="1:7">
      <c r="A4" s="39">
        <v>41740</v>
      </c>
      <c r="B4" s="39">
        <v>7750</v>
      </c>
      <c r="C4" s="39">
        <v>30</v>
      </c>
      <c r="D4" s="39">
        <v>20</v>
      </c>
      <c r="F4" s="39">
        <f t="shared" ref="F4:G4" si="3">A4-C4</f>
        <v>41710</v>
      </c>
      <c r="G4" s="39">
        <f t="shared" si="3"/>
        <v>7730</v>
      </c>
    </row>
    <row r="5" spans="1:7">
      <c r="A5" s="6">
        <v>124170</v>
      </c>
      <c r="B5" s="6">
        <v>12810</v>
      </c>
      <c r="C5" s="6">
        <v>70</v>
      </c>
      <c r="D5" s="6">
        <v>30</v>
      </c>
      <c r="F5" s="6">
        <f t="shared" ref="F5:G5" si="4">A5-C5</f>
        <v>124100</v>
      </c>
      <c r="G5" s="6">
        <f t="shared" si="4"/>
        <v>12780</v>
      </c>
    </row>
    <row r="6" spans="1:7">
      <c r="A6" s="6">
        <v>137890</v>
      </c>
      <c r="B6" s="6">
        <v>16930</v>
      </c>
      <c r="C6" s="6">
        <v>100</v>
      </c>
      <c r="D6" s="6">
        <v>80</v>
      </c>
      <c r="F6" s="6">
        <f t="shared" ref="F6:G6" si="5">A6-C6</f>
        <v>137790</v>
      </c>
      <c r="G6" s="6">
        <f t="shared" si="5"/>
        <v>16850</v>
      </c>
    </row>
    <row r="7" spans="1:7">
      <c r="A7" s="6">
        <v>193140</v>
      </c>
      <c r="B7" s="6">
        <v>15070</v>
      </c>
      <c r="C7" s="6">
        <v>60</v>
      </c>
      <c r="D7" s="6">
        <v>40</v>
      </c>
      <c r="F7" s="6">
        <f t="shared" ref="F7:G7" si="6">A7-C7</f>
        <v>193080</v>
      </c>
      <c r="G7" s="6">
        <f t="shared" si="6"/>
        <v>15030</v>
      </c>
    </row>
    <row r="8" spans="1:7">
      <c r="A8" s="6">
        <v>419050</v>
      </c>
      <c r="B8" s="6">
        <v>34830</v>
      </c>
      <c r="C8" s="6">
        <v>140</v>
      </c>
      <c r="D8" s="6">
        <v>100</v>
      </c>
      <c r="F8" s="6">
        <f t="shared" ref="F8:G8" si="7">A8-C8</f>
        <v>418910</v>
      </c>
      <c r="G8" s="6">
        <f t="shared" si="7"/>
        <v>34730</v>
      </c>
    </row>
    <row r="9" spans="1:7">
      <c r="A9" s="6">
        <v>198890</v>
      </c>
      <c r="B9" s="6">
        <v>11490</v>
      </c>
      <c r="C9" s="6">
        <v>90</v>
      </c>
      <c r="D9" s="6">
        <v>20</v>
      </c>
      <c r="F9" s="6">
        <f t="shared" ref="F9:G9" si="8">A9-C9</f>
        <v>198800</v>
      </c>
      <c r="G9" s="6">
        <f t="shared" si="8"/>
        <v>11470</v>
      </c>
    </row>
    <row r="10" spans="1:7">
      <c r="A10" s="6">
        <v>168750</v>
      </c>
      <c r="B10" s="6">
        <v>26460</v>
      </c>
      <c r="C10" s="6">
        <v>120</v>
      </c>
      <c r="D10" s="6">
        <v>90</v>
      </c>
      <c r="F10" s="6">
        <f t="shared" ref="F10:G10" si="9">A10-C10</f>
        <v>168630</v>
      </c>
      <c r="G10" s="6">
        <f t="shared" si="9"/>
        <v>26370</v>
      </c>
    </row>
    <row r="11" spans="1:7">
      <c r="A11" s="6">
        <v>70950</v>
      </c>
      <c r="B11" s="6">
        <v>5280</v>
      </c>
      <c r="C11" s="6">
        <v>20</v>
      </c>
      <c r="D11" s="6">
        <v>20</v>
      </c>
      <c r="F11" s="6">
        <f t="shared" ref="F11:G11" si="10">A11-C11</f>
        <v>70930</v>
      </c>
      <c r="G11" s="6">
        <f t="shared" si="10"/>
        <v>5260</v>
      </c>
    </row>
    <row r="12" spans="1:7">
      <c r="A12" s="6">
        <v>487560</v>
      </c>
      <c r="B12" s="6">
        <v>61010</v>
      </c>
      <c r="C12" s="6">
        <v>240</v>
      </c>
      <c r="D12" s="6">
        <v>140</v>
      </c>
      <c r="F12" s="6">
        <f t="shared" ref="F12:G12" si="11">A12-C12</f>
        <v>487320</v>
      </c>
      <c r="G12" s="6">
        <f t="shared" si="11"/>
        <v>60870</v>
      </c>
    </row>
    <row r="13" spans="1:7">
      <c r="A13" s="6">
        <v>109870</v>
      </c>
      <c r="B13" s="6">
        <v>14140</v>
      </c>
      <c r="C13" s="6">
        <v>50</v>
      </c>
      <c r="D13" s="6">
        <v>20</v>
      </c>
      <c r="F13" s="6">
        <f t="shared" ref="F13:G13" si="12">A13-C13</f>
        <v>109820</v>
      </c>
      <c r="G13" s="6">
        <f t="shared" si="12"/>
        <v>14120</v>
      </c>
    </row>
    <row r="14" spans="1:7">
      <c r="A14" s="47">
        <f t="shared" ref="A14:D14" si="13">SUM(A1:A13)</f>
        <v>3071730</v>
      </c>
      <c r="B14" s="47">
        <f t="shared" si="13"/>
        <v>315800</v>
      </c>
      <c r="C14" s="47">
        <f t="shared" si="13"/>
        <v>1470</v>
      </c>
      <c r="D14" s="47">
        <f t="shared" si="13"/>
        <v>830</v>
      </c>
      <c r="F14" s="47">
        <f t="shared" ref="F14:G14" si="14">SUM(F1:F13)</f>
        <v>3070260</v>
      </c>
      <c r="G14" s="47">
        <f t="shared" si="14"/>
        <v>314970</v>
      </c>
    </row>
    <row r="15" spans="1:7">
      <c r="A15" s="6" t="s">
        <v>352</v>
      </c>
      <c r="B15" s="6" t="s">
        <v>353</v>
      </c>
      <c r="C15" s="6" t="s">
        <v>354</v>
      </c>
      <c r="D15" s="6" t="s">
        <v>355</v>
      </c>
      <c r="F15" s="6" t="s">
        <v>356</v>
      </c>
      <c r="G15" s="6" t="s">
        <v>357</v>
      </c>
    </row>
    <row r="17" spans="2:7">
      <c r="B17" s="6">
        <f>A14+B14</f>
        <v>3387530</v>
      </c>
      <c r="D17" s="6">
        <f>C14+D14</f>
        <v>2300</v>
      </c>
      <c r="G17" s="6">
        <f>F14+G14</f>
        <v>3385230</v>
      </c>
    </row>
    <row r="18" spans="2:7">
      <c r="B18" s="39">
        <f>A4+B4</f>
        <v>49490</v>
      </c>
      <c r="D18" s="39">
        <f>C4+D4</f>
        <v>50</v>
      </c>
      <c r="G18" s="39">
        <f>F4+G4</f>
        <v>49440</v>
      </c>
    </row>
    <row r="21" spans="2:7" ht="15.75" customHeight="1"/>
    <row r="22" spans="2:7" ht="15.75" customHeight="1"/>
    <row r="23" spans="2:7" ht="15.75" customHeight="1"/>
    <row r="24" spans="2:7" ht="15.75" customHeight="1"/>
    <row r="25" spans="2:7" ht="15.75" customHeight="1"/>
    <row r="26" spans="2:7" ht="15.75" customHeight="1"/>
    <row r="27" spans="2:7" ht="15.75" customHeight="1"/>
    <row r="28" spans="2:7" ht="15.75" customHeight="1"/>
    <row r="29" spans="2:7" ht="15.75" customHeight="1"/>
    <row r="30" spans="2:7" ht="15.75" customHeight="1"/>
    <row r="31" spans="2:7" ht="15.75" customHeight="1"/>
    <row r="32" spans="2:7"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paperSize="5" orientation="portrai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23.7109375" customWidth="1"/>
    <col min="2" max="2" width="23.28515625" customWidth="1"/>
    <col min="3" max="3" width="32.7109375" customWidth="1"/>
    <col min="4" max="5" width="26.85546875" customWidth="1"/>
    <col min="6" max="6" width="31.28515625" customWidth="1"/>
    <col min="7" max="7" width="40.42578125" customWidth="1"/>
    <col min="8" max="8" width="56.42578125" customWidth="1"/>
    <col min="9" max="9" width="31.28515625" customWidth="1"/>
    <col min="10" max="10" width="47.85546875" customWidth="1"/>
    <col min="11" max="26" width="8.7109375" customWidth="1"/>
  </cols>
  <sheetData>
    <row r="1" spans="1:26">
      <c r="A1" s="119" t="s">
        <v>358</v>
      </c>
      <c r="B1" s="119" t="s">
        <v>359</v>
      </c>
      <c r="C1" s="119" t="s">
        <v>360</v>
      </c>
      <c r="D1" s="119" t="s">
        <v>361</v>
      </c>
      <c r="E1" s="119" t="s">
        <v>362</v>
      </c>
      <c r="F1" s="120" t="s">
        <v>363</v>
      </c>
      <c r="G1" s="120" t="s">
        <v>364</v>
      </c>
      <c r="H1" s="120" t="s">
        <v>365</v>
      </c>
      <c r="I1" s="120" t="s">
        <v>366</v>
      </c>
      <c r="J1" s="119" t="s">
        <v>367</v>
      </c>
      <c r="K1" s="119"/>
      <c r="L1" s="119"/>
      <c r="M1" s="119"/>
      <c r="N1" s="119"/>
      <c r="O1" s="119"/>
      <c r="P1" s="119"/>
      <c r="Q1" s="119"/>
      <c r="R1" s="119"/>
      <c r="S1" s="119"/>
      <c r="T1" s="119"/>
      <c r="U1" s="119"/>
      <c r="V1" s="119"/>
      <c r="W1" s="119"/>
      <c r="X1" s="119"/>
      <c r="Y1" s="119"/>
      <c r="Z1" s="119"/>
    </row>
    <row r="2" spans="1:26">
      <c r="A2" s="121" t="s">
        <v>368</v>
      </c>
      <c r="B2" s="48" t="s">
        <v>369</v>
      </c>
      <c r="C2" s="48" t="s">
        <v>370</v>
      </c>
      <c r="D2" s="48" t="s">
        <v>371</v>
      </c>
      <c r="E2" s="48">
        <v>2020</v>
      </c>
      <c r="F2" s="48" t="s">
        <v>372</v>
      </c>
      <c r="G2" s="48">
        <v>6</v>
      </c>
      <c r="H2" s="48" t="s">
        <v>373</v>
      </c>
      <c r="I2" s="48">
        <v>13376</v>
      </c>
      <c r="J2" s="48" t="s">
        <v>374</v>
      </c>
      <c r="K2" s="48"/>
      <c r="L2" s="48"/>
      <c r="M2" s="48"/>
      <c r="N2" s="48"/>
      <c r="O2" s="48"/>
      <c r="P2" s="48"/>
      <c r="Q2" s="48"/>
      <c r="R2" s="48"/>
      <c r="S2" s="48"/>
      <c r="T2" s="48"/>
      <c r="U2" s="48"/>
      <c r="V2" s="48"/>
      <c r="W2" s="48"/>
      <c r="X2" s="48"/>
      <c r="Y2" s="48"/>
      <c r="Z2" s="48"/>
    </row>
    <row r="3" spans="1:26">
      <c r="A3" s="121" t="s">
        <v>375</v>
      </c>
      <c r="B3" s="48" t="s">
        <v>376</v>
      </c>
      <c r="C3" s="48" t="s">
        <v>377</v>
      </c>
      <c r="D3" s="48" t="s">
        <v>371</v>
      </c>
      <c r="E3" s="48">
        <v>2020</v>
      </c>
      <c r="F3" s="48" t="s">
        <v>372</v>
      </c>
      <c r="G3" s="48">
        <v>46</v>
      </c>
      <c r="H3" s="48" t="s">
        <v>372</v>
      </c>
      <c r="I3" s="48">
        <v>642</v>
      </c>
      <c r="J3" s="48" t="s">
        <v>378</v>
      </c>
      <c r="K3" s="48"/>
      <c r="L3" s="48"/>
      <c r="M3" s="48"/>
      <c r="N3" s="48"/>
      <c r="O3" s="48"/>
      <c r="P3" s="48"/>
      <c r="Q3" s="48"/>
      <c r="R3" s="48"/>
      <c r="S3" s="48"/>
      <c r="T3" s="48"/>
      <c r="U3" s="48"/>
      <c r="V3" s="48"/>
      <c r="W3" s="48"/>
      <c r="X3" s="48"/>
      <c r="Y3" s="48"/>
      <c r="Z3" s="48"/>
    </row>
    <row r="4" spans="1:26">
      <c r="A4" s="121" t="s">
        <v>379</v>
      </c>
      <c r="B4" s="48" t="s">
        <v>376</v>
      </c>
      <c r="C4" s="48" t="s">
        <v>380</v>
      </c>
      <c r="D4" s="48" t="s">
        <v>381</v>
      </c>
      <c r="E4" s="48">
        <v>2021</v>
      </c>
      <c r="F4" s="48" t="s">
        <v>372</v>
      </c>
      <c r="G4" s="48">
        <v>4</v>
      </c>
      <c r="H4" s="48" t="s">
        <v>382</v>
      </c>
      <c r="I4" s="48">
        <v>1065</v>
      </c>
      <c r="J4" s="48" t="s">
        <v>383</v>
      </c>
      <c r="K4" s="48"/>
      <c r="L4" s="48"/>
      <c r="M4" s="48"/>
      <c r="N4" s="48"/>
      <c r="O4" s="48"/>
      <c r="P4" s="48"/>
      <c r="Q4" s="48"/>
      <c r="R4" s="48"/>
      <c r="S4" s="48"/>
      <c r="T4" s="48"/>
      <c r="U4" s="48"/>
      <c r="V4" s="48"/>
      <c r="W4" s="48"/>
      <c r="X4" s="48"/>
      <c r="Y4" s="48"/>
      <c r="Z4" s="48"/>
    </row>
    <row r="5" spans="1:26">
      <c r="A5" s="121" t="s">
        <v>384</v>
      </c>
      <c r="B5" s="48" t="s">
        <v>376</v>
      </c>
      <c r="C5" s="48" t="s">
        <v>380</v>
      </c>
      <c r="D5" s="48" t="s">
        <v>385</v>
      </c>
      <c r="E5" s="48">
        <v>2021</v>
      </c>
      <c r="F5" s="48">
        <v>2289</v>
      </c>
      <c r="G5" s="48">
        <v>7</v>
      </c>
      <c r="H5" s="48" t="s">
        <v>386</v>
      </c>
      <c r="I5" s="48" t="s">
        <v>372</v>
      </c>
      <c r="J5" s="48" t="s">
        <v>378</v>
      </c>
      <c r="K5" s="48"/>
      <c r="L5" s="48"/>
      <c r="M5" s="48"/>
      <c r="N5" s="48"/>
      <c r="O5" s="48"/>
      <c r="P5" s="48"/>
      <c r="Q5" s="48"/>
      <c r="R5" s="48"/>
      <c r="S5" s="48"/>
      <c r="T5" s="48"/>
      <c r="U5" s="48"/>
      <c r="V5" s="48"/>
      <c r="W5" s="48"/>
      <c r="X5" s="48"/>
      <c r="Y5" s="48"/>
      <c r="Z5" s="48"/>
    </row>
    <row r="6" spans="1:26">
      <c r="A6" s="48" t="s">
        <v>387</v>
      </c>
      <c r="B6" s="48" t="s">
        <v>388</v>
      </c>
      <c r="C6" s="48" t="s">
        <v>389</v>
      </c>
      <c r="D6" s="48" t="s">
        <v>390</v>
      </c>
      <c r="E6" s="48">
        <v>2020</v>
      </c>
      <c r="F6" s="48" t="s">
        <v>372</v>
      </c>
      <c r="G6" s="48">
        <v>12</v>
      </c>
      <c r="H6" s="48" t="s">
        <v>391</v>
      </c>
      <c r="I6" s="48" t="s">
        <v>372</v>
      </c>
      <c r="J6" s="48" t="s">
        <v>378</v>
      </c>
      <c r="K6" s="48"/>
      <c r="L6" s="48"/>
      <c r="M6" s="48"/>
      <c r="N6" s="48"/>
      <c r="O6" s="48"/>
      <c r="P6" s="48"/>
      <c r="Q6" s="48"/>
      <c r="R6" s="48"/>
      <c r="S6" s="48"/>
      <c r="T6" s="48"/>
      <c r="U6" s="48"/>
      <c r="V6" s="48"/>
      <c r="W6" s="48"/>
      <c r="X6" s="48"/>
      <c r="Y6" s="48"/>
      <c r="Z6" s="48"/>
    </row>
    <row r="7" spans="1:26">
      <c r="A7" s="48" t="s">
        <v>392</v>
      </c>
      <c r="B7" s="48" t="s">
        <v>388</v>
      </c>
      <c r="C7" s="48" t="s">
        <v>393</v>
      </c>
      <c r="D7" s="48" t="s">
        <v>371</v>
      </c>
      <c r="E7" s="48">
        <v>2021</v>
      </c>
      <c r="F7" s="48">
        <v>83329</v>
      </c>
      <c r="G7" s="48">
        <v>185</v>
      </c>
      <c r="H7" s="48" t="s">
        <v>394</v>
      </c>
      <c r="I7" s="48" t="s">
        <v>372</v>
      </c>
      <c r="J7" s="48" t="s">
        <v>378</v>
      </c>
      <c r="K7" s="48"/>
      <c r="L7" s="48"/>
      <c r="M7" s="48"/>
      <c r="N7" s="48"/>
      <c r="O7" s="48"/>
      <c r="P7" s="48"/>
      <c r="Q7" s="48"/>
      <c r="R7" s="48"/>
      <c r="S7" s="48"/>
      <c r="T7" s="48"/>
      <c r="U7" s="48"/>
      <c r="V7" s="48"/>
      <c r="W7" s="48"/>
      <c r="X7" s="48"/>
      <c r="Y7" s="48"/>
      <c r="Z7" s="48"/>
    </row>
    <row r="8" spans="1:26">
      <c r="A8" s="48" t="s">
        <v>395</v>
      </c>
      <c r="B8" s="48" t="s">
        <v>396</v>
      </c>
      <c r="C8" s="48" t="s">
        <v>370</v>
      </c>
      <c r="D8" s="48" t="s">
        <v>397</v>
      </c>
      <c r="E8" s="48">
        <v>2020</v>
      </c>
      <c r="F8" s="48" t="s">
        <v>372</v>
      </c>
      <c r="G8" s="48">
        <v>1</v>
      </c>
      <c r="H8" s="48" t="s">
        <v>398</v>
      </c>
      <c r="I8" s="48">
        <v>52</v>
      </c>
      <c r="J8" s="48" t="s">
        <v>378</v>
      </c>
      <c r="K8" s="48"/>
      <c r="L8" s="48"/>
      <c r="M8" s="48"/>
      <c r="N8" s="48"/>
      <c r="O8" s="48"/>
      <c r="P8" s="48"/>
      <c r="Q8" s="48"/>
      <c r="R8" s="48"/>
      <c r="S8" s="48"/>
      <c r="T8" s="48"/>
      <c r="U8" s="48"/>
      <c r="V8" s="48"/>
      <c r="W8" s="48"/>
      <c r="X8" s="48"/>
      <c r="Y8" s="48"/>
      <c r="Z8" s="48"/>
    </row>
    <row r="9" spans="1:26">
      <c r="A9" s="48" t="s">
        <v>399</v>
      </c>
      <c r="B9" s="48" t="s">
        <v>396</v>
      </c>
      <c r="C9" s="48" t="s">
        <v>380</v>
      </c>
      <c r="D9" s="48" t="s">
        <v>400</v>
      </c>
      <c r="E9" s="48">
        <v>2020</v>
      </c>
      <c r="F9" s="48" t="s">
        <v>372</v>
      </c>
      <c r="G9" s="48">
        <v>19</v>
      </c>
      <c r="H9" s="48" t="s">
        <v>372</v>
      </c>
      <c r="I9" s="48">
        <v>336</v>
      </c>
      <c r="J9" s="48" t="s">
        <v>378</v>
      </c>
      <c r="K9" s="48"/>
      <c r="L9" s="48"/>
      <c r="M9" s="48"/>
      <c r="N9" s="48"/>
      <c r="O9" s="48"/>
      <c r="P9" s="48"/>
      <c r="Q9" s="48"/>
      <c r="R9" s="48"/>
      <c r="S9" s="48"/>
      <c r="T9" s="48"/>
      <c r="U9" s="48"/>
      <c r="V9" s="48"/>
      <c r="W9" s="48"/>
      <c r="X9" s="48"/>
      <c r="Y9" s="48"/>
      <c r="Z9" s="48"/>
    </row>
    <row r="10" spans="1:26">
      <c r="A10" s="48" t="s">
        <v>401</v>
      </c>
      <c r="B10" s="48" t="s">
        <v>396</v>
      </c>
      <c r="C10" s="48" t="s">
        <v>380</v>
      </c>
      <c r="D10" s="48" t="s">
        <v>402</v>
      </c>
      <c r="E10" s="48">
        <v>2021</v>
      </c>
      <c r="F10" s="48" t="s">
        <v>372</v>
      </c>
      <c r="G10" s="48">
        <v>0</v>
      </c>
      <c r="H10" s="48" t="s">
        <v>403</v>
      </c>
      <c r="I10" s="48">
        <v>250</v>
      </c>
      <c r="J10" s="48" t="s">
        <v>404</v>
      </c>
      <c r="K10" s="48"/>
      <c r="L10" s="48"/>
      <c r="M10" s="48"/>
      <c r="N10" s="48"/>
      <c r="O10" s="48"/>
      <c r="P10" s="48"/>
      <c r="Q10" s="48"/>
      <c r="R10" s="48"/>
      <c r="S10" s="48"/>
      <c r="T10" s="48"/>
      <c r="U10" s="48"/>
      <c r="V10" s="48"/>
      <c r="W10" s="48"/>
      <c r="X10" s="48"/>
      <c r="Y10" s="48"/>
      <c r="Z10" s="48"/>
    </row>
    <row r="11" spans="1:26">
      <c r="A11" s="48" t="s">
        <v>405</v>
      </c>
      <c r="B11" s="48" t="s">
        <v>406</v>
      </c>
      <c r="C11" s="48" t="s">
        <v>370</v>
      </c>
      <c r="D11" s="48" t="s">
        <v>407</v>
      </c>
      <c r="E11" s="48">
        <v>2020</v>
      </c>
      <c r="F11" s="48">
        <v>105</v>
      </c>
      <c r="G11" s="48">
        <v>8</v>
      </c>
      <c r="H11" s="48" t="s">
        <v>408</v>
      </c>
      <c r="I11" s="48" t="s">
        <v>372</v>
      </c>
      <c r="J11" s="48" t="s">
        <v>409</v>
      </c>
      <c r="K11" s="48"/>
      <c r="L11" s="48"/>
      <c r="M11" s="48"/>
      <c r="N11" s="48"/>
      <c r="O11" s="48"/>
      <c r="P11" s="48"/>
      <c r="Q11" s="48"/>
      <c r="R11" s="48"/>
      <c r="S11" s="48"/>
      <c r="T11" s="48"/>
      <c r="U11" s="48"/>
      <c r="V11" s="48"/>
      <c r="W11" s="48"/>
      <c r="X11" s="48"/>
      <c r="Y11" s="48"/>
      <c r="Z11" s="48"/>
    </row>
    <row r="12" spans="1:26">
      <c r="A12" s="48" t="s">
        <v>410</v>
      </c>
      <c r="B12" s="48" t="s">
        <v>411</v>
      </c>
      <c r="C12" s="48" t="s">
        <v>380</v>
      </c>
      <c r="D12" s="48" t="s">
        <v>412</v>
      </c>
      <c r="E12" s="48">
        <v>2020</v>
      </c>
      <c r="F12" s="48" t="s">
        <v>372</v>
      </c>
      <c r="G12" s="48">
        <v>22</v>
      </c>
      <c r="H12" s="48" t="s">
        <v>413</v>
      </c>
      <c r="I12" s="48" t="s">
        <v>372</v>
      </c>
      <c r="J12" s="48" t="s">
        <v>409</v>
      </c>
      <c r="K12" s="48"/>
      <c r="L12" s="48"/>
      <c r="M12" s="48"/>
      <c r="N12" s="48"/>
      <c r="O12" s="48"/>
      <c r="P12" s="48"/>
      <c r="Q12" s="48"/>
      <c r="R12" s="48"/>
      <c r="S12" s="48"/>
      <c r="T12" s="48"/>
      <c r="U12" s="48"/>
      <c r="V12" s="48"/>
      <c r="W12" s="48"/>
      <c r="X12" s="48"/>
      <c r="Y12" s="48"/>
      <c r="Z12" s="48"/>
    </row>
    <row r="13" spans="1:26">
      <c r="A13" s="121" t="s">
        <v>414</v>
      </c>
      <c r="B13" s="48" t="s">
        <v>415</v>
      </c>
      <c r="C13" s="48" t="s">
        <v>370</v>
      </c>
      <c r="D13" s="48" t="s">
        <v>416</v>
      </c>
      <c r="E13" s="48">
        <v>2021</v>
      </c>
      <c r="F13" s="48" t="s">
        <v>372</v>
      </c>
      <c r="G13" s="48">
        <v>57</v>
      </c>
      <c r="H13" s="48" t="s">
        <v>417</v>
      </c>
      <c r="I13" s="48" t="s">
        <v>372</v>
      </c>
      <c r="J13" s="48" t="s">
        <v>378</v>
      </c>
      <c r="K13" s="48"/>
      <c r="L13" s="48"/>
      <c r="M13" s="48"/>
      <c r="N13" s="48"/>
      <c r="O13" s="48"/>
      <c r="P13" s="48"/>
      <c r="Q13" s="48"/>
      <c r="R13" s="48"/>
      <c r="S13" s="48"/>
      <c r="T13" s="48"/>
      <c r="U13" s="48"/>
      <c r="V13" s="48"/>
      <c r="W13" s="48"/>
      <c r="X13" s="48"/>
      <c r="Y13" s="48"/>
      <c r="Z13" s="48"/>
    </row>
    <row r="14" spans="1:26">
      <c r="A14" s="48" t="s">
        <v>418</v>
      </c>
      <c r="B14" s="48" t="s">
        <v>411</v>
      </c>
      <c r="C14" s="48" t="s">
        <v>377</v>
      </c>
      <c r="D14" s="48" t="s">
        <v>419</v>
      </c>
      <c r="E14" s="48">
        <v>2020</v>
      </c>
      <c r="F14" s="48">
        <v>38468</v>
      </c>
      <c r="G14" s="48">
        <v>75</v>
      </c>
      <c r="H14" s="48" t="s">
        <v>420</v>
      </c>
      <c r="I14" s="48" t="s">
        <v>372</v>
      </c>
      <c r="J14" s="48" t="s">
        <v>378</v>
      </c>
      <c r="K14" s="48"/>
      <c r="L14" s="48"/>
      <c r="M14" s="48"/>
      <c r="N14" s="48"/>
      <c r="O14" s="48"/>
      <c r="P14" s="48"/>
      <c r="Q14" s="48"/>
      <c r="R14" s="48"/>
      <c r="S14" s="48"/>
      <c r="T14" s="48"/>
      <c r="U14" s="48"/>
      <c r="V14" s="48"/>
      <c r="W14" s="48"/>
      <c r="X14" s="48"/>
      <c r="Y14" s="48"/>
      <c r="Z14" s="48"/>
    </row>
    <row r="15" spans="1:26">
      <c r="A15" s="48" t="s">
        <v>421</v>
      </c>
      <c r="B15" s="48" t="s">
        <v>406</v>
      </c>
      <c r="C15" s="48" t="s">
        <v>380</v>
      </c>
      <c r="D15" s="48" t="s">
        <v>422</v>
      </c>
      <c r="E15" s="48" t="s">
        <v>423</v>
      </c>
      <c r="F15" s="48" t="s">
        <v>372</v>
      </c>
      <c r="G15" s="48">
        <v>4</v>
      </c>
      <c r="H15" s="48" t="s">
        <v>424</v>
      </c>
      <c r="I15" s="48" t="s">
        <v>372</v>
      </c>
      <c r="J15" s="48" t="s">
        <v>378</v>
      </c>
      <c r="K15" s="48"/>
      <c r="L15" s="48"/>
      <c r="M15" s="48"/>
      <c r="N15" s="48"/>
      <c r="O15" s="48"/>
      <c r="P15" s="48"/>
      <c r="Q15" s="48"/>
      <c r="R15" s="48"/>
      <c r="S15" s="48"/>
      <c r="T15" s="48"/>
      <c r="U15" s="48"/>
      <c r="V15" s="48"/>
      <c r="W15" s="48"/>
      <c r="X15" s="48"/>
      <c r="Y15" s="48"/>
      <c r="Z15" s="48"/>
    </row>
    <row r="16" spans="1:26">
      <c r="A16" s="48" t="s">
        <v>425</v>
      </c>
      <c r="B16" s="48" t="s">
        <v>411</v>
      </c>
      <c r="C16" s="48" t="s">
        <v>426</v>
      </c>
      <c r="D16" s="48" t="s">
        <v>427</v>
      </c>
      <c r="E16" s="48">
        <v>2021</v>
      </c>
      <c r="F16" s="48" t="s">
        <v>372</v>
      </c>
      <c r="G16" s="48">
        <v>26</v>
      </c>
      <c r="H16" s="48" t="s">
        <v>428</v>
      </c>
      <c r="I16" s="48" t="s">
        <v>372</v>
      </c>
      <c r="J16" s="48" t="s">
        <v>378</v>
      </c>
      <c r="K16" s="48"/>
      <c r="L16" s="48"/>
      <c r="M16" s="48"/>
      <c r="N16" s="48"/>
      <c r="O16" s="48"/>
      <c r="P16" s="48"/>
      <c r="Q16" s="48"/>
      <c r="R16" s="48"/>
      <c r="S16" s="48"/>
      <c r="T16" s="48"/>
      <c r="U16" s="48"/>
      <c r="V16" s="48"/>
      <c r="W16" s="48"/>
      <c r="X16" s="48"/>
      <c r="Y16" s="48"/>
      <c r="Z16" s="48"/>
    </row>
    <row r="17" spans="1:26">
      <c r="A17" s="121" t="s">
        <v>429</v>
      </c>
      <c r="B17" s="48" t="s">
        <v>430</v>
      </c>
      <c r="C17" s="48" t="s">
        <v>370</v>
      </c>
      <c r="D17" s="48" t="s">
        <v>402</v>
      </c>
      <c r="E17" s="48">
        <v>2020</v>
      </c>
      <c r="F17" s="48" t="s">
        <v>372</v>
      </c>
      <c r="G17" s="48">
        <v>25</v>
      </c>
      <c r="H17" s="48" t="s">
        <v>431</v>
      </c>
      <c r="I17" s="48">
        <v>8683</v>
      </c>
      <c r="J17" s="48" t="s">
        <v>404</v>
      </c>
      <c r="K17" s="48"/>
      <c r="L17" s="48"/>
      <c r="M17" s="48"/>
      <c r="N17" s="48"/>
      <c r="O17" s="48"/>
      <c r="P17" s="48"/>
      <c r="Q17" s="48"/>
      <c r="R17" s="48"/>
      <c r="S17" s="48"/>
      <c r="T17" s="48"/>
      <c r="U17" s="48"/>
      <c r="V17" s="48"/>
      <c r="W17" s="48"/>
      <c r="X17" s="48"/>
      <c r="Y17" s="48"/>
      <c r="Z17" s="48"/>
    </row>
    <row r="18" spans="1:26">
      <c r="A18" s="48" t="s">
        <v>432</v>
      </c>
      <c r="B18" s="48" t="s">
        <v>433</v>
      </c>
      <c r="C18" s="48" t="s">
        <v>370</v>
      </c>
      <c r="D18" s="48" t="s">
        <v>434</v>
      </c>
      <c r="E18" s="48">
        <v>2021</v>
      </c>
      <c r="F18" s="48" t="s">
        <v>372</v>
      </c>
      <c r="G18" s="48">
        <v>322</v>
      </c>
      <c r="H18" s="48" t="s">
        <v>435</v>
      </c>
      <c r="I18" s="48" t="s">
        <v>372</v>
      </c>
      <c r="J18" s="48" t="s">
        <v>436</v>
      </c>
      <c r="K18" s="48"/>
      <c r="L18" s="48"/>
      <c r="M18" s="48"/>
      <c r="N18" s="48"/>
      <c r="O18" s="48"/>
      <c r="P18" s="48"/>
      <c r="Q18" s="48"/>
      <c r="R18" s="48"/>
      <c r="S18" s="48"/>
      <c r="T18" s="48"/>
      <c r="U18" s="48"/>
      <c r="V18" s="48"/>
      <c r="W18" s="48"/>
      <c r="X18" s="48"/>
      <c r="Y18" s="48"/>
      <c r="Z18" s="48"/>
    </row>
    <row r="19" spans="1:26">
      <c r="A19" s="48" t="s">
        <v>437</v>
      </c>
      <c r="B19" s="48" t="s">
        <v>438</v>
      </c>
      <c r="C19" s="48" t="s">
        <v>377</v>
      </c>
      <c r="D19" s="48" t="s">
        <v>416</v>
      </c>
      <c r="E19" s="48">
        <v>2020</v>
      </c>
      <c r="F19" s="48" t="s">
        <v>372</v>
      </c>
      <c r="G19" s="48">
        <v>3</v>
      </c>
      <c r="H19" s="48">
        <v>0</v>
      </c>
      <c r="I19" s="48">
        <v>44</v>
      </c>
      <c r="J19" s="48" t="s">
        <v>404</v>
      </c>
      <c r="K19" s="48"/>
      <c r="L19" s="48"/>
      <c r="M19" s="48"/>
      <c r="N19" s="48"/>
      <c r="O19" s="48"/>
      <c r="P19" s="48"/>
      <c r="Q19" s="48"/>
      <c r="R19" s="48"/>
      <c r="S19" s="48"/>
      <c r="T19" s="48"/>
      <c r="U19" s="48"/>
      <c r="V19" s="48"/>
      <c r="W19" s="48"/>
      <c r="X19" s="48"/>
      <c r="Y19" s="48"/>
      <c r="Z19" s="48"/>
    </row>
    <row r="20" spans="1:26">
      <c r="A20" s="48" t="s">
        <v>439</v>
      </c>
      <c r="B20" s="48" t="s">
        <v>438</v>
      </c>
      <c r="C20" s="48" t="s">
        <v>380</v>
      </c>
      <c r="D20" s="48" t="s">
        <v>371</v>
      </c>
      <c r="E20" s="48">
        <v>2020</v>
      </c>
      <c r="F20" s="48" t="s">
        <v>372</v>
      </c>
      <c r="G20" s="48">
        <v>15</v>
      </c>
      <c r="H20" s="48" t="s">
        <v>440</v>
      </c>
      <c r="I20" s="48" t="s">
        <v>372</v>
      </c>
      <c r="J20" s="48" t="s">
        <v>409</v>
      </c>
      <c r="K20" s="48"/>
      <c r="L20" s="48"/>
      <c r="M20" s="48"/>
      <c r="N20" s="48"/>
      <c r="O20" s="48"/>
      <c r="P20" s="48"/>
      <c r="Q20" s="48"/>
      <c r="R20" s="48"/>
      <c r="S20" s="48"/>
      <c r="T20" s="48"/>
      <c r="U20" s="48"/>
      <c r="V20" s="48"/>
      <c r="W20" s="48"/>
      <c r="X20" s="48"/>
      <c r="Y20" s="48"/>
      <c r="Z20" s="48"/>
    </row>
    <row r="21" spans="1:26" ht="15.75" customHeight="1">
      <c r="A21" s="48" t="s">
        <v>441</v>
      </c>
      <c r="B21" s="48" t="s">
        <v>442</v>
      </c>
      <c r="C21" s="48" t="s">
        <v>377</v>
      </c>
      <c r="D21" s="48" t="s">
        <v>443</v>
      </c>
      <c r="E21" s="48">
        <v>2021</v>
      </c>
      <c r="F21" s="48" t="s">
        <v>372</v>
      </c>
      <c r="G21" s="48">
        <v>33</v>
      </c>
      <c r="H21" s="48" t="s">
        <v>444</v>
      </c>
      <c r="I21" s="48">
        <v>305299</v>
      </c>
      <c r="J21" s="48" t="s">
        <v>383</v>
      </c>
      <c r="K21" s="48"/>
      <c r="L21" s="48"/>
      <c r="M21" s="48"/>
      <c r="N21" s="48"/>
      <c r="O21" s="48"/>
      <c r="P21" s="48"/>
      <c r="Q21" s="48"/>
      <c r="R21" s="48"/>
      <c r="S21" s="48"/>
      <c r="T21" s="48"/>
      <c r="U21" s="48"/>
      <c r="V21" s="48"/>
      <c r="W21" s="48"/>
      <c r="X21" s="48"/>
      <c r="Y21" s="48"/>
      <c r="Z21" s="48"/>
    </row>
    <row r="22" spans="1:26" ht="15.75" customHeight="1">
      <c r="A22" s="48" t="s">
        <v>445</v>
      </c>
      <c r="B22" s="48" t="s">
        <v>376</v>
      </c>
      <c r="C22" s="48" t="s">
        <v>380</v>
      </c>
      <c r="D22" s="48" t="s">
        <v>381</v>
      </c>
      <c r="E22" s="48">
        <v>2021</v>
      </c>
      <c r="F22" s="48" t="s">
        <v>372</v>
      </c>
      <c r="G22" s="48">
        <v>0</v>
      </c>
      <c r="H22" s="48">
        <v>1</v>
      </c>
      <c r="I22" s="48">
        <v>403</v>
      </c>
      <c r="J22" s="48" t="s">
        <v>404</v>
      </c>
      <c r="K22" s="48"/>
      <c r="L22" s="48"/>
      <c r="M22" s="48"/>
      <c r="N22" s="48"/>
      <c r="O22" s="48"/>
      <c r="P22" s="48"/>
      <c r="Q22" s="48"/>
      <c r="R22" s="48"/>
      <c r="S22" s="48"/>
      <c r="T22" s="48"/>
      <c r="U22" s="48"/>
      <c r="V22" s="48"/>
      <c r="W22" s="48"/>
      <c r="X22" s="48"/>
      <c r="Y22" s="48"/>
      <c r="Z22" s="48"/>
    </row>
    <row r="23" spans="1:26" ht="15.75" customHeight="1">
      <c r="A23" s="48" t="s">
        <v>446</v>
      </c>
      <c r="B23" s="48" t="s">
        <v>376</v>
      </c>
      <c r="C23" s="48" t="s">
        <v>380</v>
      </c>
      <c r="D23" s="48" t="s">
        <v>447</v>
      </c>
      <c r="E23" s="48">
        <v>2021</v>
      </c>
      <c r="F23" s="48">
        <v>2</v>
      </c>
      <c r="G23" s="48">
        <v>1</v>
      </c>
      <c r="H23" s="48">
        <v>0</v>
      </c>
      <c r="I23" s="48">
        <v>61</v>
      </c>
      <c r="J23" s="48" t="s">
        <v>404</v>
      </c>
      <c r="K23" s="48"/>
      <c r="L23" s="48"/>
      <c r="M23" s="48"/>
      <c r="N23" s="48"/>
      <c r="O23" s="48"/>
      <c r="P23" s="48"/>
      <c r="Q23" s="48"/>
      <c r="R23" s="48"/>
      <c r="S23" s="48"/>
      <c r="T23" s="48"/>
      <c r="U23" s="48"/>
      <c r="V23" s="48"/>
      <c r="W23" s="48"/>
      <c r="X23" s="48"/>
      <c r="Y23" s="48"/>
      <c r="Z23" s="48"/>
    </row>
    <row r="24" spans="1:26" ht="15.75" customHeight="1">
      <c r="A24" s="48" t="s">
        <v>448</v>
      </c>
      <c r="B24" s="48" t="s">
        <v>438</v>
      </c>
      <c r="C24" s="48" t="s">
        <v>377</v>
      </c>
      <c r="D24" s="48" t="s">
        <v>449</v>
      </c>
      <c r="E24" s="48" t="s">
        <v>423</v>
      </c>
      <c r="F24" s="48" t="s">
        <v>372</v>
      </c>
      <c r="G24" s="48">
        <v>119</v>
      </c>
      <c r="H24" s="48" t="s">
        <v>450</v>
      </c>
      <c r="I24" s="48">
        <v>48137</v>
      </c>
      <c r="J24" s="48" t="s">
        <v>404</v>
      </c>
      <c r="K24" s="48"/>
      <c r="L24" s="48"/>
      <c r="M24" s="48"/>
      <c r="N24" s="48"/>
      <c r="O24" s="48"/>
      <c r="P24" s="48"/>
      <c r="Q24" s="48"/>
      <c r="R24" s="48"/>
      <c r="S24" s="48"/>
      <c r="T24" s="48"/>
      <c r="U24" s="48"/>
      <c r="V24" s="48"/>
      <c r="W24" s="48"/>
      <c r="X24" s="48"/>
      <c r="Y24" s="48"/>
      <c r="Z24" s="48"/>
    </row>
    <row r="25" spans="1:26" ht="15.75" customHeight="1">
      <c r="A25" s="48" t="s">
        <v>451</v>
      </c>
      <c r="B25" s="48" t="s">
        <v>438</v>
      </c>
      <c r="C25" s="48" t="s">
        <v>370</v>
      </c>
      <c r="D25" s="48" t="s">
        <v>381</v>
      </c>
      <c r="E25" s="48">
        <v>2021</v>
      </c>
      <c r="F25" s="48" t="s">
        <v>372</v>
      </c>
      <c r="G25" s="48">
        <v>193</v>
      </c>
      <c r="H25" s="48" t="s">
        <v>372</v>
      </c>
      <c r="I25" s="48" t="s">
        <v>372</v>
      </c>
      <c r="J25" s="48" t="s">
        <v>452</v>
      </c>
      <c r="K25" s="48"/>
      <c r="L25" s="48"/>
      <c r="M25" s="48"/>
      <c r="N25" s="48"/>
      <c r="O25" s="48"/>
      <c r="P25" s="48"/>
      <c r="Q25" s="48"/>
      <c r="R25" s="48"/>
      <c r="S25" s="48"/>
      <c r="T25" s="48"/>
      <c r="U25" s="48"/>
      <c r="V25" s="48"/>
      <c r="W25" s="48"/>
      <c r="X25" s="48"/>
      <c r="Y25" s="48"/>
      <c r="Z25" s="48"/>
    </row>
    <row r="26" spans="1:26" ht="15.75" customHeight="1">
      <c r="A26" s="48" t="s">
        <v>453</v>
      </c>
      <c r="B26" s="48" t="s">
        <v>369</v>
      </c>
      <c r="C26" s="48" t="s">
        <v>370</v>
      </c>
      <c r="D26" s="48" t="s">
        <v>371</v>
      </c>
      <c r="E26" s="48">
        <v>2020</v>
      </c>
      <c r="F26" s="48" t="s">
        <v>372</v>
      </c>
      <c r="G26" s="48">
        <v>45</v>
      </c>
      <c r="H26" s="48" t="s">
        <v>454</v>
      </c>
      <c r="I26" s="48" t="s">
        <v>372</v>
      </c>
      <c r="J26" s="48" t="s">
        <v>378</v>
      </c>
      <c r="K26" s="48"/>
      <c r="L26" s="48"/>
      <c r="M26" s="48"/>
      <c r="N26" s="48"/>
      <c r="O26" s="48"/>
      <c r="P26" s="48"/>
      <c r="Q26" s="48"/>
      <c r="R26" s="48"/>
      <c r="S26" s="48"/>
      <c r="T26" s="48"/>
      <c r="U26" s="48"/>
      <c r="V26" s="48"/>
      <c r="W26" s="48"/>
      <c r="X26" s="48"/>
      <c r="Y26" s="48"/>
      <c r="Z26" s="48"/>
    </row>
    <row r="27" spans="1:26" ht="15.75" customHeight="1">
      <c r="A27" s="48" t="s">
        <v>455</v>
      </c>
      <c r="B27" s="48" t="s">
        <v>406</v>
      </c>
      <c r="C27" s="48" t="s">
        <v>393</v>
      </c>
      <c r="D27" s="48" t="s">
        <v>407</v>
      </c>
      <c r="E27" s="48">
        <v>2020</v>
      </c>
      <c r="F27" s="48">
        <v>25</v>
      </c>
      <c r="G27" s="48">
        <v>1</v>
      </c>
      <c r="H27" s="48">
        <v>8</v>
      </c>
      <c r="I27" s="48" t="s">
        <v>372</v>
      </c>
      <c r="J27" s="48" t="s">
        <v>378</v>
      </c>
      <c r="K27" s="48"/>
      <c r="L27" s="48"/>
      <c r="M27" s="48"/>
      <c r="N27" s="48"/>
      <c r="O27" s="48"/>
      <c r="P27" s="48"/>
      <c r="Q27" s="48"/>
      <c r="R27" s="48"/>
      <c r="S27" s="48"/>
      <c r="T27" s="48"/>
      <c r="U27" s="48"/>
      <c r="V27" s="48"/>
      <c r="W27" s="48"/>
      <c r="X27" s="48"/>
      <c r="Y27" s="48"/>
      <c r="Z27" s="48"/>
    </row>
    <row r="28" spans="1:26" ht="15.75" customHeight="1">
      <c r="A28" s="48" t="s">
        <v>456</v>
      </c>
      <c r="B28" s="48" t="s">
        <v>369</v>
      </c>
      <c r="C28" s="48" t="s">
        <v>377</v>
      </c>
      <c r="D28" s="48" t="s">
        <v>447</v>
      </c>
      <c r="E28" s="48">
        <v>2021</v>
      </c>
      <c r="F28" s="48">
        <v>275</v>
      </c>
      <c r="G28" s="48">
        <v>17</v>
      </c>
      <c r="H28" s="48" t="s">
        <v>457</v>
      </c>
      <c r="I28" s="48">
        <v>4161</v>
      </c>
      <c r="J28" s="48" t="s">
        <v>374</v>
      </c>
      <c r="K28" s="48"/>
      <c r="L28" s="48"/>
      <c r="M28" s="48"/>
      <c r="N28" s="48"/>
      <c r="O28" s="48"/>
      <c r="P28" s="48"/>
      <c r="Q28" s="48"/>
      <c r="R28" s="48"/>
      <c r="S28" s="48"/>
      <c r="T28" s="48"/>
      <c r="U28" s="48"/>
      <c r="V28" s="48"/>
      <c r="W28" s="48"/>
      <c r="X28" s="48"/>
      <c r="Y28" s="48"/>
      <c r="Z28" s="48"/>
    </row>
    <row r="29" spans="1:26" ht="15.75" customHeight="1">
      <c r="A29" s="48" t="s">
        <v>458</v>
      </c>
      <c r="B29" s="48" t="s">
        <v>406</v>
      </c>
      <c r="C29" s="48" t="s">
        <v>380</v>
      </c>
      <c r="D29" s="48" t="s">
        <v>397</v>
      </c>
      <c r="E29" s="48">
        <v>2020</v>
      </c>
      <c r="F29" s="48" t="s">
        <v>372</v>
      </c>
      <c r="G29" s="48">
        <v>10</v>
      </c>
      <c r="H29" s="48" t="s">
        <v>459</v>
      </c>
      <c r="I29" s="48" t="s">
        <v>372</v>
      </c>
      <c r="J29" s="48" t="s">
        <v>378</v>
      </c>
      <c r="K29" s="48"/>
      <c r="L29" s="48"/>
      <c r="M29" s="48"/>
      <c r="N29" s="48"/>
      <c r="O29" s="48"/>
      <c r="P29" s="48"/>
      <c r="Q29" s="48"/>
      <c r="R29" s="48"/>
      <c r="S29" s="48"/>
      <c r="T29" s="48"/>
      <c r="U29" s="48"/>
      <c r="V29" s="48"/>
      <c r="W29" s="48"/>
      <c r="X29" s="48"/>
      <c r="Y29" s="48"/>
      <c r="Z29" s="48"/>
    </row>
    <row r="30" spans="1:26" ht="15.75" customHeight="1">
      <c r="A30" s="48" t="s">
        <v>460</v>
      </c>
      <c r="B30" s="48" t="s">
        <v>406</v>
      </c>
      <c r="C30" s="48" t="s">
        <v>370</v>
      </c>
      <c r="D30" s="48" t="s">
        <v>461</v>
      </c>
      <c r="E30" s="48">
        <v>2020</v>
      </c>
      <c r="F30" s="48" t="s">
        <v>372</v>
      </c>
      <c r="G30" s="48">
        <v>17</v>
      </c>
      <c r="H30" s="48" t="s">
        <v>462</v>
      </c>
      <c r="I30" s="48" t="s">
        <v>372</v>
      </c>
      <c r="J30" s="48" t="s">
        <v>378</v>
      </c>
      <c r="K30" s="48"/>
      <c r="L30" s="48"/>
      <c r="M30" s="48"/>
      <c r="N30" s="48"/>
      <c r="O30" s="48"/>
      <c r="P30" s="48"/>
      <c r="Q30" s="48"/>
      <c r="R30" s="48"/>
      <c r="S30" s="48"/>
      <c r="T30" s="48"/>
      <c r="U30" s="48"/>
      <c r="V30" s="48"/>
      <c r="W30" s="48"/>
      <c r="X30" s="48"/>
      <c r="Y30" s="48"/>
      <c r="Z30" s="48"/>
    </row>
    <row r="31" spans="1:26" ht="15.75" customHeight="1">
      <c r="A31" s="48" t="s">
        <v>463</v>
      </c>
      <c r="B31" s="48" t="s">
        <v>438</v>
      </c>
      <c r="C31" s="48" t="s">
        <v>380</v>
      </c>
      <c r="D31" s="48" t="s">
        <v>371</v>
      </c>
      <c r="E31" s="48">
        <v>2020</v>
      </c>
      <c r="F31" s="48">
        <v>1090</v>
      </c>
      <c r="G31" s="48">
        <v>12</v>
      </c>
      <c r="H31" s="48" t="s">
        <v>464</v>
      </c>
      <c r="I31" s="48" t="s">
        <v>372</v>
      </c>
      <c r="J31" s="48" t="s">
        <v>378</v>
      </c>
      <c r="K31" s="48"/>
      <c r="L31" s="48"/>
      <c r="M31" s="48"/>
      <c r="N31" s="48"/>
      <c r="O31" s="48"/>
      <c r="P31" s="48"/>
      <c r="Q31" s="48"/>
      <c r="R31" s="48"/>
      <c r="S31" s="48"/>
      <c r="T31" s="48"/>
      <c r="U31" s="48"/>
      <c r="V31" s="48"/>
      <c r="W31" s="48"/>
      <c r="X31" s="48"/>
      <c r="Y31" s="48"/>
      <c r="Z31" s="48"/>
    </row>
    <row r="32" spans="1:26" ht="15.75" customHeight="1">
      <c r="A32" s="48" t="s">
        <v>465</v>
      </c>
      <c r="B32" s="48" t="s">
        <v>438</v>
      </c>
      <c r="C32" s="48" t="s">
        <v>370</v>
      </c>
      <c r="D32" s="48" t="s">
        <v>466</v>
      </c>
      <c r="E32" s="48">
        <v>2021</v>
      </c>
      <c r="F32" s="48" t="s">
        <v>372</v>
      </c>
      <c r="G32" s="48">
        <v>1</v>
      </c>
      <c r="H32" s="48" t="s">
        <v>467</v>
      </c>
      <c r="I32" s="48">
        <v>331</v>
      </c>
      <c r="J32" s="48" t="s">
        <v>404</v>
      </c>
      <c r="K32" s="48"/>
      <c r="L32" s="48"/>
      <c r="M32" s="48"/>
      <c r="N32" s="48"/>
      <c r="O32" s="48"/>
      <c r="P32" s="48"/>
      <c r="Q32" s="48"/>
      <c r="R32" s="48"/>
      <c r="S32" s="48"/>
      <c r="T32" s="48"/>
      <c r="U32" s="48"/>
      <c r="V32" s="48"/>
      <c r="W32" s="48"/>
      <c r="X32" s="48"/>
      <c r="Y32" s="48"/>
      <c r="Z32" s="48"/>
    </row>
    <row r="33" spans="1:26" ht="15.75" customHeight="1">
      <c r="A33" s="48" t="s">
        <v>468</v>
      </c>
      <c r="B33" s="48" t="s">
        <v>396</v>
      </c>
      <c r="C33" s="48" t="s">
        <v>370</v>
      </c>
      <c r="D33" s="48" t="s">
        <v>469</v>
      </c>
      <c r="E33" s="48">
        <v>2021</v>
      </c>
      <c r="F33" s="48" t="s">
        <v>372</v>
      </c>
      <c r="G33" s="48">
        <v>2</v>
      </c>
      <c r="H33" s="48">
        <v>14</v>
      </c>
      <c r="I33" s="48">
        <v>3014</v>
      </c>
      <c r="J33" s="48" t="s">
        <v>452</v>
      </c>
      <c r="K33" s="48"/>
      <c r="L33" s="48"/>
      <c r="M33" s="48"/>
      <c r="N33" s="48"/>
      <c r="O33" s="48"/>
      <c r="P33" s="48"/>
      <c r="Q33" s="48"/>
      <c r="R33" s="48"/>
      <c r="S33" s="48"/>
      <c r="T33" s="48"/>
      <c r="U33" s="48"/>
      <c r="V33" s="48"/>
      <c r="W33" s="48"/>
      <c r="X33" s="48"/>
      <c r="Y33" s="48"/>
      <c r="Z33" s="48"/>
    </row>
    <row r="34" spans="1:26" ht="15.75" customHeight="1">
      <c r="A34" s="48" t="s">
        <v>470</v>
      </c>
      <c r="B34" s="48" t="s">
        <v>471</v>
      </c>
      <c r="C34" s="48" t="s">
        <v>380</v>
      </c>
      <c r="D34" s="48" t="s">
        <v>422</v>
      </c>
      <c r="E34" s="48">
        <v>2021</v>
      </c>
      <c r="F34" s="48" t="s">
        <v>372</v>
      </c>
      <c r="G34" s="48">
        <v>3</v>
      </c>
      <c r="H34" s="48" t="s">
        <v>472</v>
      </c>
      <c r="I34" s="48" t="s">
        <v>372</v>
      </c>
      <c r="J34" s="48" t="s">
        <v>378</v>
      </c>
      <c r="K34" s="48"/>
      <c r="L34" s="48"/>
      <c r="M34" s="48"/>
      <c r="N34" s="48"/>
      <c r="O34" s="48"/>
      <c r="P34" s="48"/>
      <c r="Q34" s="48"/>
      <c r="R34" s="48"/>
      <c r="S34" s="48"/>
      <c r="T34" s="48"/>
      <c r="U34" s="48"/>
      <c r="V34" s="48"/>
      <c r="W34" s="48"/>
      <c r="X34" s="48"/>
      <c r="Y34" s="48"/>
      <c r="Z34" s="48"/>
    </row>
    <row r="35" spans="1:26" ht="15.75" customHeight="1">
      <c r="A35" s="48" t="s">
        <v>473</v>
      </c>
      <c r="B35" s="48" t="s">
        <v>438</v>
      </c>
      <c r="C35" s="48" t="s">
        <v>389</v>
      </c>
      <c r="D35" s="48" t="s">
        <v>371</v>
      </c>
      <c r="E35" s="48">
        <v>2020</v>
      </c>
      <c r="F35" s="48" t="s">
        <v>372</v>
      </c>
      <c r="G35" s="48">
        <v>2</v>
      </c>
      <c r="H35" s="48" t="s">
        <v>474</v>
      </c>
      <c r="I35" s="48">
        <v>114</v>
      </c>
      <c r="J35" s="48" t="s">
        <v>374</v>
      </c>
      <c r="K35" s="48"/>
      <c r="L35" s="48"/>
      <c r="M35" s="48"/>
      <c r="N35" s="48"/>
      <c r="O35" s="48"/>
      <c r="P35" s="48"/>
      <c r="Q35" s="48"/>
      <c r="R35" s="48"/>
      <c r="S35" s="48"/>
      <c r="T35" s="48"/>
      <c r="U35" s="48"/>
      <c r="V35" s="48"/>
      <c r="W35" s="48"/>
      <c r="X35" s="48"/>
      <c r="Y35" s="48"/>
      <c r="Z35" s="48"/>
    </row>
    <row r="36" spans="1:26" ht="15.75" customHeight="1">
      <c r="A36" s="48" t="s">
        <v>475</v>
      </c>
      <c r="B36" s="48" t="s">
        <v>415</v>
      </c>
      <c r="C36" s="48" t="s">
        <v>370</v>
      </c>
      <c r="D36" s="48" t="s">
        <v>476</v>
      </c>
      <c r="E36" s="48">
        <v>2021</v>
      </c>
      <c r="F36" s="48" t="s">
        <v>372</v>
      </c>
      <c r="G36" s="48">
        <v>115</v>
      </c>
      <c r="H36" s="48" t="s">
        <v>477</v>
      </c>
      <c r="I36" s="48" t="s">
        <v>372</v>
      </c>
      <c r="J36" s="48" t="s">
        <v>378</v>
      </c>
      <c r="K36" s="48"/>
      <c r="L36" s="48"/>
      <c r="M36" s="48"/>
      <c r="N36" s="48"/>
      <c r="O36" s="48"/>
      <c r="P36" s="48"/>
      <c r="Q36" s="48"/>
      <c r="R36" s="48"/>
      <c r="S36" s="48"/>
      <c r="T36" s="48"/>
      <c r="U36" s="48"/>
      <c r="V36" s="48"/>
      <c r="W36" s="48"/>
      <c r="X36" s="48"/>
      <c r="Y36" s="48"/>
      <c r="Z36" s="48"/>
    </row>
    <row r="37" spans="1:26" ht="15.75" customHeight="1">
      <c r="A37" s="48" t="s">
        <v>478</v>
      </c>
      <c r="B37" s="48" t="s">
        <v>479</v>
      </c>
      <c r="C37" s="48" t="s">
        <v>389</v>
      </c>
      <c r="D37" s="48" t="s">
        <v>402</v>
      </c>
      <c r="E37" s="48">
        <v>2020</v>
      </c>
      <c r="F37" s="48" t="s">
        <v>372</v>
      </c>
      <c r="G37" s="48">
        <v>13</v>
      </c>
      <c r="H37" s="48" t="s">
        <v>480</v>
      </c>
      <c r="I37" s="48" t="s">
        <v>372</v>
      </c>
      <c r="J37" s="48" t="s">
        <v>378</v>
      </c>
      <c r="K37" s="48"/>
      <c r="L37" s="48"/>
      <c r="M37" s="48"/>
      <c r="N37" s="48"/>
      <c r="O37" s="48"/>
      <c r="P37" s="48"/>
      <c r="Q37" s="48"/>
      <c r="R37" s="48"/>
      <c r="S37" s="48"/>
      <c r="T37" s="48"/>
      <c r="U37" s="48"/>
      <c r="V37" s="48"/>
      <c r="W37" s="48"/>
      <c r="X37" s="48"/>
      <c r="Y37" s="48"/>
      <c r="Z37" s="48"/>
    </row>
    <row r="38" spans="1:26" ht="15.75" customHeight="1">
      <c r="A38" s="48" t="s">
        <v>481</v>
      </c>
      <c r="B38" s="48" t="s">
        <v>482</v>
      </c>
      <c r="C38" s="48" t="s">
        <v>377</v>
      </c>
      <c r="D38" s="48" t="s">
        <v>483</v>
      </c>
      <c r="E38" s="48">
        <v>2021</v>
      </c>
      <c r="F38" s="48">
        <v>93558</v>
      </c>
      <c r="G38" s="48">
        <v>436</v>
      </c>
      <c r="H38" s="48" t="s">
        <v>484</v>
      </c>
      <c r="I38" s="48">
        <v>255274</v>
      </c>
      <c r="J38" s="48" t="s">
        <v>374</v>
      </c>
      <c r="K38" s="48"/>
      <c r="L38" s="48"/>
      <c r="M38" s="48"/>
      <c r="N38" s="48"/>
      <c r="O38" s="48"/>
      <c r="P38" s="48"/>
      <c r="Q38" s="48"/>
      <c r="R38" s="48"/>
      <c r="S38" s="48"/>
      <c r="T38" s="48"/>
      <c r="U38" s="48"/>
      <c r="V38" s="48"/>
      <c r="W38" s="48"/>
      <c r="X38" s="48"/>
      <c r="Y38" s="48"/>
      <c r="Z38" s="48"/>
    </row>
    <row r="39" spans="1:26" ht="15.75" customHeight="1">
      <c r="A39" s="48" t="s">
        <v>485</v>
      </c>
      <c r="B39" s="48" t="s">
        <v>369</v>
      </c>
      <c r="C39" s="48" t="s">
        <v>380</v>
      </c>
      <c r="D39" s="48" t="s">
        <v>381</v>
      </c>
      <c r="E39" s="48">
        <v>2021</v>
      </c>
      <c r="F39" s="48" t="s">
        <v>372</v>
      </c>
      <c r="G39" s="48">
        <v>10</v>
      </c>
      <c r="H39" s="48" t="s">
        <v>486</v>
      </c>
      <c r="I39" s="48">
        <v>1962</v>
      </c>
      <c r="J39" s="48" t="s">
        <v>404</v>
      </c>
      <c r="K39" s="48"/>
      <c r="L39" s="48"/>
      <c r="M39" s="48"/>
      <c r="N39" s="48"/>
      <c r="O39" s="48"/>
      <c r="P39" s="48"/>
      <c r="Q39" s="48"/>
      <c r="R39" s="48"/>
      <c r="S39" s="48"/>
      <c r="T39" s="48"/>
      <c r="U39" s="48"/>
      <c r="V39" s="48"/>
      <c r="W39" s="48"/>
      <c r="X39" s="48"/>
      <c r="Y39" s="48"/>
      <c r="Z39" s="48"/>
    </row>
    <row r="40" spans="1:26" ht="15.75" customHeight="1">
      <c r="A40" s="48" t="s">
        <v>487</v>
      </c>
      <c r="B40" s="48" t="s">
        <v>369</v>
      </c>
      <c r="C40" s="48" t="s">
        <v>370</v>
      </c>
      <c r="D40" s="48" t="s">
        <v>488</v>
      </c>
      <c r="E40" s="48" t="s">
        <v>423</v>
      </c>
      <c r="F40" s="48">
        <v>1306</v>
      </c>
      <c r="G40" s="48">
        <v>9</v>
      </c>
      <c r="H40" s="48" t="s">
        <v>489</v>
      </c>
      <c r="I40" s="48">
        <v>2139</v>
      </c>
      <c r="J40" s="48" t="s">
        <v>374</v>
      </c>
      <c r="K40" s="48"/>
      <c r="L40" s="48"/>
      <c r="M40" s="48"/>
      <c r="N40" s="48"/>
      <c r="O40" s="48"/>
      <c r="P40" s="48"/>
      <c r="Q40" s="48"/>
      <c r="R40" s="48"/>
      <c r="S40" s="48"/>
      <c r="T40" s="48"/>
      <c r="U40" s="48"/>
      <c r="V40" s="48"/>
      <c r="W40" s="48"/>
      <c r="X40" s="48"/>
      <c r="Y40" s="48"/>
      <c r="Z40" s="48"/>
    </row>
    <row r="41" spans="1:26" ht="15.75" customHeight="1">
      <c r="A41" s="48" t="s">
        <v>490</v>
      </c>
      <c r="B41" s="48" t="s">
        <v>491</v>
      </c>
      <c r="C41" s="48" t="s">
        <v>377</v>
      </c>
      <c r="D41" s="48" t="s">
        <v>461</v>
      </c>
      <c r="E41" s="48">
        <v>2020</v>
      </c>
      <c r="F41" s="48" t="s">
        <v>372</v>
      </c>
      <c r="G41" s="48">
        <v>17</v>
      </c>
      <c r="H41" s="48" t="s">
        <v>492</v>
      </c>
      <c r="I41" s="48" t="s">
        <v>372</v>
      </c>
      <c r="J41" s="48" t="s">
        <v>378</v>
      </c>
      <c r="K41" s="48"/>
      <c r="L41" s="48"/>
      <c r="M41" s="48"/>
      <c r="N41" s="48"/>
      <c r="O41" s="48"/>
      <c r="P41" s="48"/>
      <c r="Q41" s="48"/>
      <c r="R41" s="48"/>
      <c r="S41" s="48"/>
      <c r="T41" s="48"/>
      <c r="U41" s="48"/>
      <c r="V41" s="48"/>
      <c r="W41" s="48"/>
      <c r="X41" s="48"/>
      <c r="Y41" s="48"/>
      <c r="Z41" s="48"/>
    </row>
    <row r="42" spans="1:26" ht="15.75" customHeight="1">
      <c r="A42" s="48" t="s">
        <v>493</v>
      </c>
      <c r="B42" s="48" t="s">
        <v>406</v>
      </c>
      <c r="C42" s="48" t="s">
        <v>377</v>
      </c>
      <c r="D42" s="48" t="s">
        <v>494</v>
      </c>
      <c r="E42" s="48">
        <v>2020</v>
      </c>
      <c r="F42" s="48" t="s">
        <v>372</v>
      </c>
      <c r="G42" s="48">
        <v>10</v>
      </c>
      <c r="H42" s="48" t="s">
        <v>495</v>
      </c>
      <c r="I42" s="48" t="s">
        <v>372</v>
      </c>
      <c r="J42" s="48" t="s">
        <v>409</v>
      </c>
      <c r="K42" s="48"/>
      <c r="L42" s="48"/>
      <c r="M42" s="48"/>
      <c r="N42" s="48"/>
      <c r="O42" s="48"/>
      <c r="P42" s="48"/>
      <c r="Q42" s="48"/>
      <c r="R42" s="48"/>
      <c r="S42" s="48"/>
      <c r="T42" s="48"/>
      <c r="U42" s="48"/>
      <c r="V42" s="48"/>
      <c r="W42" s="48"/>
      <c r="X42" s="48"/>
      <c r="Y42" s="48"/>
      <c r="Z42" s="48"/>
    </row>
    <row r="43" spans="1:26" ht="15.75" customHeight="1">
      <c r="A43" s="48" t="s">
        <v>496</v>
      </c>
      <c r="B43" s="48" t="s">
        <v>406</v>
      </c>
      <c r="C43" s="48" t="s">
        <v>377</v>
      </c>
      <c r="D43" s="48" t="s">
        <v>497</v>
      </c>
      <c r="E43" s="48">
        <v>2020</v>
      </c>
      <c r="F43" s="48">
        <v>519</v>
      </c>
      <c r="G43" s="48">
        <v>15</v>
      </c>
      <c r="H43" s="48" t="s">
        <v>498</v>
      </c>
      <c r="I43" s="48" t="s">
        <v>372</v>
      </c>
      <c r="J43" s="48" t="s">
        <v>409</v>
      </c>
      <c r="K43" s="48"/>
      <c r="L43" s="48"/>
      <c r="M43" s="48"/>
      <c r="N43" s="48"/>
      <c r="O43" s="48"/>
      <c r="P43" s="48"/>
      <c r="Q43" s="48"/>
      <c r="R43" s="48"/>
      <c r="S43" s="48"/>
      <c r="T43" s="48"/>
      <c r="U43" s="48"/>
      <c r="V43" s="48"/>
      <c r="W43" s="48"/>
      <c r="X43" s="48"/>
      <c r="Y43" s="48"/>
      <c r="Z43" s="48"/>
    </row>
    <row r="44" spans="1:26" ht="15.75" customHeight="1">
      <c r="A44" s="48" t="s">
        <v>499</v>
      </c>
      <c r="B44" s="48" t="s">
        <v>482</v>
      </c>
      <c r="C44" s="48" t="s">
        <v>380</v>
      </c>
      <c r="D44" s="48" t="s">
        <v>371</v>
      </c>
      <c r="E44" s="48">
        <v>2020</v>
      </c>
      <c r="F44" s="48" t="s">
        <v>372</v>
      </c>
      <c r="G44" s="48">
        <v>1</v>
      </c>
      <c r="H44" s="48">
        <v>6</v>
      </c>
      <c r="I44" s="48">
        <v>138</v>
      </c>
      <c r="J44" s="48" t="s">
        <v>374</v>
      </c>
      <c r="K44" s="48"/>
      <c r="L44" s="48"/>
      <c r="M44" s="48"/>
      <c r="N44" s="48"/>
      <c r="O44" s="48"/>
      <c r="P44" s="48"/>
      <c r="Q44" s="48"/>
      <c r="R44" s="48"/>
      <c r="S44" s="48"/>
      <c r="T44" s="48"/>
      <c r="U44" s="48"/>
      <c r="V44" s="48"/>
      <c r="W44" s="48"/>
      <c r="X44" s="48"/>
      <c r="Y44" s="48"/>
      <c r="Z44" s="48"/>
    </row>
    <row r="45" spans="1:26" ht="15.75" customHeight="1">
      <c r="A45" s="48" t="s">
        <v>500</v>
      </c>
      <c r="B45" s="48" t="s">
        <v>438</v>
      </c>
      <c r="C45" s="48" t="s">
        <v>501</v>
      </c>
      <c r="D45" s="48" t="s">
        <v>502</v>
      </c>
      <c r="E45" s="48">
        <v>2020</v>
      </c>
      <c r="F45" s="48" t="s">
        <v>372</v>
      </c>
      <c r="G45" s="48">
        <v>50</v>
      </c>
      <c r="H45" s="48" t="s">
        <v>503</v>
      </c>
      <c r="I45" s="48">
        <v>3434670</v>
      </c>
      <c r="J45" s="48" t="s">
        <v>404</v>
      </c>
      <c r="K45" s="48"/>
      <c r="L45" s="48"/>
      <c r="M45" s="48"/>
      <c r="N45" s="48"/>
      <c r="O45" s="48"/>
      <c r="P45" s="48"/>
      <c r="Q45" s="48"/>
      <c r="R45" s="48"/>
      <c r="S45" s="48"/>
      <c r="T45" s="48"/>
      <c r="U45" s="48"/>
      <c r="V45" s="48"/>
      <c r="W45" s="48"/>
      <c r="X45" s="48"/>
      <c r="Y45" s="48"/>
      <c r="Z45" s="48"/>
    </row>
    <row r="46" spans="1:26" ht="15.75" customHeight="1">
      <c r="A46" s="48" t="s">
        <v>504</v>
      </c>
      <c r="B46" s="48" t="s">
        <v>406</v>
      </c>
      <c r="C46" s="48" t="s">
        <v>380</v>
      </c>
      <c r="D46" s="48" t="s">
        <v>397</v>
      </c>
      <c r="E46" s="48">
        <v>2020</v>
      </c>
      <c r="F46" s="48" t="s">
        <v>372</v>
      </c>
      <c r="G46" s="48">
        <v>6</v>
      </c>
      <c r="H46" s="48" t="s">
        <v>505</v>
      </c>
      <c r="I46" s="48" t="s">
        <v>372</v>
      </c>
      <c r="J46" s="48" t="s">
        <v>378</v>
      </c>
      <c r="K46" s="48"/>
      <c r="L46" s="48"/>
      <c r="M46" s="48"/>
      <c r="N46" s="48"/>
      <c r="O46" s="48"/>
      <c r="P46" s="48"/>
      <c r="Q46" s="48"/>
      <c r="R46" s="48"/>
      <c r="S46" s="48"/>
      <c r="T46" s="48"/>
      <c r="U46" s="48"/>
      <c r="V46" s="48"/>
      <c r="W46" s="48"/>
      <c r="X46" s="48"/>
      <c r="Y46" s="48"/>
      <c r="Z46" s="48"/>
    </row>
    <row r="47" spans="1:26" ht="15.75" customHeight="1">
      <c r="A47" s="48" t="s">
        <v>506</v>
      </c>
      <c r="B47" s="48" t="s">
        <v>406</v>
      </c>
      <c r="C47" s="48" t="s">
        <v>377</v>
      </c>
      <c r="D47" s="48" t="s">
        <v>497</v>
      </c>
      <c r="E47" s="48">
        <v>2020</v>
      </c>
      <c r="F47" s="48" t="s">
        <v>372</v>
      </c>
      <c r="G47" s="48">
        <v>9</v>
      </c>
      <c r="H47" s="48" t="s">
        <v>507</v>
      </c>
      <c r="I47" s="48" t="s">
        <v>372</v>
      </c>
      <c r="J47" s="48" t="s">
        <v>378</v>
      </c>
      <c r="K47" s="48"/>
      <c r="L47" s="48"/>
      <c r="M47" s="48"/>
      <c r="N47" s="48"/>
      <c r="O47" s="48"/>
      <c r="P47" s="48"/>
      <c r="Q47" s="48"/>
      <c r="R47" s="48"/>
      <c r="S47" s="48"/>
      <c r="T47" s="48"/>
      <c r="U47" s="48"/>
      <c r="V47" s="48"/>
      <c r="W47" s="48"/>
      <c r="X47" s="48"/>
      <c r="Y47" s="48"/>
      <c r="Z47" s="48"/>
    </row>
    <row r="48" spans="1:26" ht="15.75" customHeight="1">
      <c r="A48" s="48" t="s">
        <v>508</v>
      </c>
      <c r="B48" s="48" t="s">
        <v>406</v>
      </c>
      <c r="C48" s="48" t="s">
        <v>380</v>
      </c>
      <c r="D48" s="48" t="s">
        <v>509</v>
      </c>
      <c r="E48" s="48">
        <v>2020</v>
      </c>
      <c r="F48" s="48">
        <v>1</v>
      </c>
      <c r="G48" s="48">
        <v>2</v>
      </c>
      <c r="H48" s="48" t="s">
        <v>372</v>
      </c>
      <c r="I48" s="48">
        <v>31</v>
      </c>
      <c r="J48" s="48" t="s">
        <v>404</v>
      </c>
      <c r="K48" s="48"/>
      <c r="L48" s="48"/>
      <c r="M48" s="48"/>
      <c r="N48" s="48"/>
      <c r="O48" s="48"/>
      <c r="P48" s="48"/>
      <c r="Q48" s="48"/>
      <c r="R48" s="48"/>
      <c r="S48" s="48"/>
      <c r="T48" s="48"/>
      <c r="U48" s="48"/>
      <c r="V48" s="48"/>
      <c r="W48" s="48"/>
      <c r="X48" s="48"/>
      <c r="Y48" s="48"/>
      <c r="Z48" s="48"/>
    </row>
    <row r="49" spans="1:26" ht="15.75" customHeight="1">
      <c r="A49" s="48" t="s">
        <v>510</v>
      </c>
      <c r="B49" s="48" t="s">
        <v>406</v>
      </c>
      <c r="C49" s="48" t="s">
        <v>377</v>
      </c>
      <c r="D49" s="48" t="s">
        <v>407</v>
      </c>
      <c r="E49" s="48">
        <v>2020</v>
      </c>
      <c r="F49" s="48" t="s">
        <v>372</v>
      </c>
      <c r="G49" s="48">
        <v>3</v>
      </c>
      <c r="H49" s="48" t="s">
        <v>511</v>
      </c>
      <c r="I49" s="48" t="s">
        <v>372</v>
      </c>
      <c r="J49" s="48" t="s">
        <v>409</v>
      </c>
      <c r="K49" s="48"/>
      <c r="L49" s="48"/>
      <c r="M49" s="48"/>
      <c r="N49" s="48"/>
      <c r="O49" s="48"/>
      <c r="P49" s="48"/>
      <c r="Q49" s="48"/>
      <c r="R49" s="48"/>
      <c r="S49" s="48"/>
      <c r="T49" s="48"/>
      <c r="U49" s="48"/>
      <c r="V49" s="48"/>
      <c r="W49" s="48"/>
      <c r="X49" s="48"/>
      <c r="Y49" s="48"/>
      <c r="Z49" s="48"/>
    </row>
    <row r="50" spans="1:26" ht="15.75" customHeight="1">
      <c r="A50" s="48" t="s">
        <v>512</v>
      </c>
      <c r="B50" s="48" t="s">
        <v>388</v>
      </c>
      <c r="C50" s="48" t="s">
        <v>377</v>
      </c>
      <c r="D50" s="48" t="s">
        <v>513</v>
      </c>
      <c r="E50" s="48">
        <v>2021</v>
      </c>
      <c r="F50" s="48" t="s">
        <v>372</v>
      </c>
      <c r="G50" s="48">
        <v>5</v>
      </c>
      <c r="H50" s="48" t="s">
        <v>514</v>
      </c>
      <c r="I50" s="48">
        <v>808</v>
      </c>
      <c r="J50" s="48" t="s">
        <v>404</v>
      </c>
      <c r="K50" s="48"/>
      <c r="L50" s="48"/>
      <c r="M50" s="48"/>
      <c r="N50" s="48"/>
      <c r="O50" s="48"/>
      <c r="P50" s="48"/>
      <c r="Q50" s="48"/>
      <c r="R50" s="48"/>
      <c r="S50" s="48"/>
      <c r="T50" s="48"/>
      <c r="U50" s="48"/>
      <c r="V50" s="48"/>
      <c r="W50" s="48"/>
      <c r="X50" s="48"/>
      <c r="Y50" s="48"/>
      <c r="Z50" s="48"/>
    </row>
    <row r="51" spans="1:26" ht="15.75" customHeight="1">
      <c r="A51" s="7"/>
      <c r="B51" s="7"/>
      <c r="C51" s="7"/>
      <c r="D51" s="7"/>
      <c r="E51" s="7"/>
      <c r="F51" s="7">
        <f t="shared" ref="F51:G51" si="0">SUM(F2:F50)</f>
        <v>220967</v>
      </c>
      <c r="G51" s="7">
        <f t="shared" si="0"/>
        <v>1994</v>
      </c>
      <c r="H51" s="7">
        <v>28658</v>
      </c>
      <c r="I51" s="7">
        <f>SUM(I2:I50)</f>
        <v>4080990</v>
      </c>
      <c r="J51" s="7"/>
      <c r="K51" s="7"/>
      <c r="L51" s="7"/>
      <c r="M51" s="7"/>
      <c r="N51" s="7"/>
      <c r="O51" s="7"/>
      <c r="P51" s="7"/>
      <c r="Q51" s="7"/>
      <c r="R51" s="7"/>
      <c r="S51" s="7"/>
      <c r="T51" s="7"/>
      <c r="U51" s="7"/>
      <c r="V51" s="7"/>
      <c r="W51" s="7"/>
      <c r="X51" s="7"/>
      <c r="Y51" s="7"/>
      <c r="Z51" s="7"/>
    </row>
    <row r="52" spans="1:26" ht="15.75" customHeight="1"/>
    <row r="53" spans="1:26" ht="15.75" customHeight="1"/>
    <row r="54" spans="1:26" ht="15.75" customHeight="1"/>
    <row r="55" spans="1:26" ht="15.75" customHeight="1"/>
    <row r="56" spans="1:26" ht="15.75" customHeight="1"/>
    <row r="57" spans="1:26" ht="15.75" customHeight="1"/>
    <row r="58" spans="1:26" ht="15.75" customHeight="1"/>
    <row r="59" spans="1:26" ht="15.75" customHeight="1"/>
    <row r="60" spans="1:26" ht="15.75" customHeight="1"/>
    <row r="61" spans="1:26" ht="15.75" customHeight="1"/>
    <row r="62" spans="1:26" ht="15.75" customHeight="1"/>
    <row r="63" spans="1:26" ht="15.75" customHeight="1"/>
    <row r="64" spans="1:26"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Z50"/>
  <pageMargins left="0.7" right="0.7" top="0.75" bottom="0.75" header="0" footer="0"/>
  <pageSetup paperSize="5" orientation="portrai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55" workbookViewId="0">
      <selection activeCell="D61" sqref="D61"/>
    </sheetView>
  </sheetViews>
  <sheetFormatPr defaultColWidth="14.42578125" defaultRowHeight="15" customHeight="1"/>
  <cols>
    <col min="1" max="1" width="46.28515625" customWidth="1"/>
    <col min="2" max="2" width="23.28515625" customWidth="1"/>
    <col min="3" max="3" width="32.7109375" customWidth="1"/>
    <col min="4" max="4" width="26.85546875" customWidth="1"/>
    <col min="5" max="5" width="16" customWidth="1"/>
    <col min="6" max="6" width="31.28515625" customWidth="1"/>
    <col min="7" max="7" width="41" customWidth="1"/>
    <col min="8" max="8" width="53.28515625" customWidth="1"/>
    <col min="9" max="9" width="31.28515625" customWidth="1"/>
    <col min="10" max="10" width="28" customWidth="1"/>
    <col min="11" max="26" width="8.7109375" customWidth="1"/>
  </cols>
  <sheetData>
    <row r="1" spans="1:26">
      <c r="A1" s="119" t="s">
        <v>358</v>
      </c>
      <c r="B1" s="119" t="s">
        <v>359</v>
      </c>
      <c r="C1" s="119" t="s">
        <v>360</v>
      </c>
      <c r="D1" s="119" t="s">
        <v>361</v>
      </c>
      <c r="E1" s="119" t="s">
        <v>362</v>
      </c>
      <c r="F1" s="119" t="s">
        <v>515</v>
      </c>
      <c r="G1" s="119" t="s">
        <v>516</v>
      </c>
      <c r="H1" s="119" t="s">
        <v>517</v>
      </c>
      <c r="I1" s="119" t="s">
        <v>518</v>
      </c>
      <c r="J1" s="119" t="s">
        <v>367</v>
      </c>
      <c r="K1" s="119"/>
      <c r="L1" s="119"/>
      <c r="M1" s="119"/>
      <c r="N1" s="119"/>
      <c r="O1" s="119"/>
      <c r="P1" s="119"/>
      <c r="Q1" s="119"/>
      <c r="R1" s="119"/>
      <c r="S1" s="119"/>
      <c r="T1" s="119"/>
      <c r="U1" s="119"/>
      <c r="V1" s="119"/>
      <c r="W1" s="119"/>
      <c r="X1" s="119"/>
      <c r="Y1" s="119"/>
      <c r="Z1" s="119"/>
    </row>
    <row r="2" spans="1:26">
      <c r="A2" s="48" t="s">
        <v>519</v>
      </c>
      <c r="B2" s="48" t="s">
        <v>376</v>
      </c>
      <c r="C2" s="48" t="s">
        <v>380</v>
      </c>
      <c r="D2" s="48" t="s">
        <v>385</v>
      </c>
      <c r="E2" s="48">
        <v>2021</v>
      </c>
      <c r="F2" s="48">
        <v>2289</v>
      </c>
      <c r="G2" s="48">
        <v>7</v>
      </c>
      <c r="H2" s="48" t="s">
        <v>386</v>
      </c>
      <c r="I2" s="48" t="s">
        <v>372</v>
      </c>
      <c r="J2" s="48" t="s">
        <v>378</v>
      </c>
      <c r="K2" s="48"/>
      <c r="L2" s="48"/>
      <c r="M2" s="48"/>
      <c r="N2" s="48"/>
      <c r="O2" s="48"/>
      <c r="P2" s="48"/>
      <c r="Q2" s="48"/>
      <c r="R2" s="48"/>
      <c r="S2" s="48"/>
      <c r="T2" s="48"/>
      <c r="U2" s="48"/>
      <c r="V2" s="48"/>
      <c r="W2" s="48"/>
      <c r="X2" s="48"/>
      <c r="Y2" s="48"/>
      <c r="Z2" s="48"/>
    </row>
    <row r="3" spans="1:26">
      <c r="A3" s="48" t="s">
        <v>520</v>
      </c>
      <c r="B3" s="48" t="s">
        <v>376</v>
      </c>
      <c r="C3" s="48" t="s">
        <v>380</v>
      </c>
      <c r="D3" s="48" t="s">
        <v>381</v>
      </c>
      <c r="E3" s="48">
        <v>2021</v>
      </c>
      <c r="F3" s="48" t="s">
        <v>372</v>
      </c>
      <c r="G3" s="48">
        <v>4</v>
      </c>
      <c r="H3" s="48" t="s">
        <v>382</v>
      </c>
      <c r="I3" s="48">
        <v>1065</v>
      </c>
      <c r="J3" s="48" t="s">
        <v>383</v>
      </c>
      <c r="K3" s="48"/>
      <c r="L3" s="48"/>
      <c r="M3" s="48"/>
      <c r="N3" s="48"/>
      <c r="O3" s="48"/>
      <c r="P3" s="48"/>
      <c r="Q3" s="48"/>
      <c r="R3" s="48"/>
      <c r="S3" s="48"/>
      <c r="T3" s="48"/>
      <c r="U3" s="48"/>
      <c r="V3" s="48"/>
      <c r="W3" s="48"/>
      <c r="X3" s="48"/>
      <c r="Y3" s="48"/>
      <c r="Z3" s="48"/>
    </row>
    <row r="4" spans="1:26">
      <c r="A4" s="48" t="s">
        <v>387</v>
      </c>
      <c r="B4" s="48" t="s">
        <v>388</v>
      </c>
      <c r="C4" s="48" t="s">
        <v>389</v>
      </c>
      <c r="D4" s="48" t="s">
        <v>390</v>
      </c>
      <c r="E4" s="48">
        <v>2020</v>
      </c>
      <c r="F4" s="48" t="s">
        <v>372</v>
      </c>
      <c r="G4" s="48">
        <v>12</v>
      </c>
      <c r="H4" s="48" t="s">
        <v>391</v>
      </c>
      <c r="I4" s="48" t="s">
        <v>372</v>
      </c>
      <c r="J4" s="48" t="s">
        <v>378</v>
      </c>
      <c r="K4" s="48"/>
      <c r="L4" s="48"/>
      <c r="M4" s="48"/>
      <c r="N4" s="48"/>
      <c r="O4" s="48"/>
      <c r="P4" s="48"/>
      <c r="Q4" s="48"/>
      <c r="R4" s="48"/>
      <c r="S4" s="48"/>
      <c r="T4" s="48"/>
      <c r="U4" s="48"/>
      <c r="V4" s="48"/>
      <c r="W4" s="48"/>
      <c r="X4" s="48"/>
      <c r="Y4" s="48"/>
      <c r="Z4" s="48"/>
    </row>
    <row r="5" spans="1:26">
      <c r="A5" s="48" t="s">
        <v>401</v>
      </c>
      <c r="B5" s="48" t="s">
        <v>396</v>
      </c>
      <c r="C5" s="48" t="s">
        <v>380</v>
      </c>
      <c r="D5" s="48" t="s">
        <v>402</v>
      </c>
      <c r="E5" s="48">
        <v>2021</v>
      </c>
      <c r="F5" s="48" t="s">
        <v>372</v>
      </c>
      <c r="G5" s="48">
        <v>0</v>
      </c>
      <c r="H5" s="48" t="s">
        <v>403</v>
      </c>
      <c r="I5" s="48">
        <v>250</v>
      </c>
      <c r="J5" s="48" t="s">
        <v>404</v>
      </c>
      <c r="K5" s="48"/>
      <c r="L5" s="48"/>
      <c r="M5" s="48"/>
      <c r="N5" s="48"/>
      <c r="O5" s="48"/>
      <c r="P5" s="48"/>
      <c r="Q5" s="48"/>
      <c r="R5" s="48"/>
      <c r="S5" s="48"/>
      <c r="T5" s="48"/>
      <c r="U5" s="48"/>
      <c r="V5" s="48"/>
      <c r="W5" s="48"/>
      <c r="X5" s="48"/>
      <c r="Y5" s="48"/>
      <c r="Z5" s="48"/>
    </row>
    <row r="6" spans="1:26">
      <c r="A6" s="48" t="s">
        <v>421</v>
      </c>
      <c r="B6" s="48" t="s">
        <v>406</v>
      </c>
      <c r="C6" s="48" t="s">
        <v>380</v>
      </c>
      <c r="D6" s="48" t="s">
        <v>422</v>
      </c>
      <c r="E6" s="48" t="s">
        <v>423</v>
      </c>
      <c r="F6" s="48" t="s">
        <v>372</v>
      </c>
      <c r="G6" s="48">
        <v>4</v>
      </c>
      <c r="H6" s="48" t="s">
        <v>424</v>
      </c>
      <c r="I6" s="48" t="s">
        <v>372</v>
      </c>
      <c r="J6" s="48" t="s">
        <v>378</v>
      </c>
      <c r="K6" s="48"/>
      <c r="L6" s="48"/>
      <c r="M6" s="48"/>
      <c r="N6" s="48"/>
      <c r="O6" s="48"/>
      <c r="P6" s="48"/>
      <c r="Q6" s="48"/>
      <c r="R6" s="48"/>
      <c r="S6" s="48"/>
      <c r="T6" s="48"/>
      <c r="U6" s="48"/>
      <c r="V6" s="48"/>
      <c r="W6" s="48"/>
      <c r="X6" s="48"/>
      <c r="Y6" s="48"/>
      <c r="Z6" s="48"/>
    </row>
    <row r="7" spans="1:26">
      <c r="A7" s="48" t="s">
        <v>445</v>
      </c>
      <c r="B7" s="48" t="s">
        <v>376</v>
      </c>
      <c r="C7" s="48" t="s">
        <v>380</v>
      </c>
      <c r="D7" s="48" t="s">
        <v>381</v>
      </c>
      <c r="E7" s="48">
        <v>2021</v>
      </c>
      <c r="F7" s="48" t="s">
        <v>372</v>
      </c>
      <c r="G7" s="48">
        <v>0</v>
      </c>
      <c r="H7" s="48">
        <v>1</v>
      </c>
      <c r="I7" s="48">
        <v>403</v>
      </c>
      <c r="J7" s="48" t="s">
        <v>404</v>
      </c>
      <c r="K7" s="48"/>
      <c r="L7" s="48"/>
      <c r="M7" s="48"/>
      <c r="N7" s="48"/>
      <c r="O7" s="48"/>
      <c r="P7" s="48"/>
      <c r="Q7" s="48"/>
      <c r="R7" s="48"/>
      <c r="S7" s="48"/>
      <c r="T7" s="48"/>
      <c r="U7" s="48"/>
      <c r="V7" s="48"/>
      <c r="W7" s="48"/>
      <c r="X7" s="48"/>
      <c r="Y7" s="48"/>
      <c r="Z7" s="48"/>
    </row>
    <row r="8" spans="1:26">
      <c r="A8" s="48" t="s">
        <v>446</v>
      </c>
      <c r="B8" s="48" t="s">
        <v>376</v>
      </c>
      <c r="C8" s="48" t="s">
        <v>380</v>
      </c>
      <c r="D8" s="48" t="s">
        <v>447</v>
      </c>
      <c r="E8" s="48">
        <v>2021</v>
      </c>
      <c r="F8" s="48">
        <v>2</v>
      </c>
      <c r="G8" s="48">
        <v>1</v>
      </c>
      <c r="H8" s="48">
        <v>0</v>
      </c>
      <c r="I8" s="48">
        <v>61</v>
      </c>
      <c r="J8" s="48" t="s">
        <v>404</v>
      </c>
      <c r="K8" s="48"/>
      <c r="L8" s="48"/>
      <c r="M8" s="48"/>
      <c r="N8" s="48"/>
      <c r="O8" s="48"/>
      <c r="P8" s="48"/>
      <c r="Q8" s="48"/>
      <c r="R8" s="48"/>
      <c r="S8" s="48"/>
      <c r="T8" s="48"/>
      <c r="U8" s="48"/>
      <c r="V8" s="48"/>
      <c r="W8" s="48"/>
      <c r="X8" s="48"/>
      <c r="Y8" s="48"/>
      <c r="Z8" s="48"/>
    </row>
    <row r="9" spans="1:26">
      <c r="A9" s="48" t="s">
        <v>458</v>
      </c>
      <c r="B9" s="48" t="s">
        <v>406</v>
      </c>
      <c r="C9" s="48" t="s">
        <v>380</v>
      </c>
      <c r="D9" s="48" t="s">
        <v>397</v>
      </c>
      <c r="E9" s="48">
        <v>2020</v>
      </c>
      <c r="F9" s="48" t="s">
        <v>372</v>
      </c>
      <c r="G9" s="48">
        <v>10</v>
      </c>
      <c r="H9" s="48" t="s">
        <v>459</v>
      </c>
      <c r="I9" s="48" t="s">
        <v>372</v>
      </c>
      <c r="J9" s="48" t="s">
        <v>378</v>
      </c>
      <c r="K9" s="48"/>
      <c r="L9" s="48"/>
      <c r="M9" s="48"/>
      <c r="N9" s="48"/>
      <c r="O9" s="48"/>
      <c r="P9" s="48"/>
      <c r="Q9" s="48"/>
      <c r="R9" s="48"/>
      <c r="S9" s="48"/>
      <c r="T9" s="48"/>
      <c r="U9" s="48"/>
      <c r="V9" s="48"/>
      <c r="W9" s="48"/>
      <c r="X9" s="48"/>
      <c r="Y9" s="48"/>
      <c r="Z9" s="48"/>
    </row>
    <row r="10" spans="1:26">
      <c r="A10" s="48" t="s">
        <v>463</v>
      </c>
      <c r="B10" s="48" t="s">
        <v>438</v>
      </c>
      <c r="C10" s="48" t="s">
        <v>380</v>
      </c>
      <c r="D10" s="48" t="s">
        <v>371</v>
      </c>
      <c r="E10" s="48">
        <v>2020</v>
      </c>
      <c r="F10" s="48">
        <v>1090</v>
      </c>
      <c r="G10" s="48">
        <v>12</v>
      </c>
      <c r="H10" s="48" t="s">
        <v>464</v>
      </c>
      <c r="I10" s="48" t="s">
        <v>372</v>
      </c>
      <c r="J10" s="48" t="s">
        <v>378</v>
      </c>
      <c r="K10" s="48"/>
      <c r="L10" s="48"/>
      <c r="M10" s="48"/>
      <c r="N10" s="48"/>
      <c r="O10" s="48"/>
      <c r="P10" s="48"/>
      <c r="Q10" s="48"/>
      <c r="R10" s="48"/>
      <c r="S10" s="48"/>
      <c r="T10" s="48"/>
      <c r="U10" s="48"/>
      <c r="V10" s="48"/>
      <c r="W10" s="48"/>
      <c r="X10" s="48"/>
      <c r="Y10" s="48"/>
      <c r="Z10" s="48"/>
    </row>
    <row r="11" spans="1:26">
      <c r="A11" s="48" t="s">
        <v>485</v>
      </c>
      <c r="B11" s="48" t="s">
        <v>369</v>
      </c>
      <c r="C11" s="48" t="s">
        <v>380</v>
      </c>
      <c r="D11" s="48" t="s">
        <v>381</v>
      </c>
      <c r="E11" s="48">
        <v>2021</v>
      </c>
      <c r="F11" s="48" t="s">
        <v>372</v>
      </c>
      <c r="G11" s="48">
        <v>10</v>
      </c>
      <c r="H11" s="48" t="s">
        <v>486</v>
      </c>
      <c r="I11" s="48">
        <v>1962</v>
      </c>
      <c r="J11" s="48" t="s">
        <v>404</v>
      </c>
      <c r="K11" s="48"/>
      <c r="L11" s="48"/>
      <c r="M11" s="48"/>
      <c r="N11" s="48"/>
      <c r="O11" s="48"/>
      <c r="P11" s="48"/>
      <c r="Q11" s="48"/>
      <c r="R11" s="48"/>
      <c r="S11" s="48"/>
      <c r="T11" s="48"/>
      <c r="U11" s="48"/>
      <c r="V11" s="48"/>
      <c r="W11" s="48"/>
      <c r="X11" s="48"/>
      <c r="Y11" s="48"/>
      <c r="Z11" s="48"/>
    </row>
    <row r="12" spans="1:26">
      <c r="A12" s="48" t="s">
        <v>499</v>
      </c>
      <c r="B12" s="48" t="s">
        <v>482</v>
      </c>
      <c r="C12" s="48" t="s">
        <v>380</v>
      </c>
      <c r="D12" s="48" t="s">
        <v>371</v>
      </c>
      <c r="E12" s="48">
        <v>2020</v>
      </c>
      <c r="F12" s="48" t="s">
        <v>372</v>
      </c>
      <c r="G12" s="48">
        <v>1</v>
      </c>
      <c r="H12" s="48">
        <v>6</v>
      </c>
      <c r="I12" s="48">
        <v>138</v>
      </c>
      <c r="J12" s="48" t="s">
        <v>374</v>
      </c>
      <c r="K12" s="48"/>
      <c r="L12" s="48"/>
      <c r="M12" s="48"/>
      <c r="N12" s="48"/>
      <c r="O12" s="48"/>
      <c r="P12" s="48"/>
      <c r="Q12" s="48"/>
      <c r="R12" s="48"/>
      <c r="S12" s="48"/>
      <c r="T12" s="48"/>
      <c r="U12" s="48"/>
      <c r="V12" s="48"/>
      <c r="W12" s="48"/>
      <c r="X12" s="48"/>
      <c r="Y12" s="48"/>
      <c r="Z12" s="48"/>
    </row>
    <row r="13" spans="1:26">
      <c r="A13" s="48" t="s">
        <v>504</v>
      </c>
      <c r="B13" s="48" t="s">
        <v>406</v>
      </c>
      <c r="C13" s="48" t="s">
        <v>380</v>
      </c>
      <c r="D13" s="48" t="s">
        <v>397</v>
      </c>
      <c r="E13" s="48">
        <v>2020</v>
      </c>
      <c r="F13" s="48" t="s">
        <v>372</v>
      </c>
      <c r="G13" s="48">
        <v>6</v>
      </c>
      <c r="H13" s="48" t="s">
        <v>505</v>
      </c>
      <c r="I13" s="48" t="s">
        <v>372</v>
      </c>
      <c r="J13" s="48" t="s">
        <v>378</v>
      </c>
      <c r="K13" s="48"/>
      <c r="L13" s="48"/>
      <c r="M13" s="48"/>
      <c r="N13" s="48"/>
      <c r="O13" s="48"/>
      <c r="P13" s="48"/>
      <c r="Q13" s="48"/>
      <c r="R13" s="48"/>
      <c r="S13" s="48"/>
      <c r="T13" s="48"/>
      <c r="U13" s="48"/>
      <c r="V13" s="48"/>
      <c r="W13" s="48"/>
      <c r="X13" s="48"/>
      <c r="Y13" s="48"/>
      <c r="Z13" s="48"/>
    </row>
    <row r="14" spans="1:26">
      <c r="A14" s="48" t="s">
        <v>508</v>
      </c>
      <c r="B14" s="48" t="s">
        <v>406</v>
      </c>
      <c r="C14" s="48" t="s">
        <v>380</v>
      </c>
      <c r="D14" s="48" t="s">
        <v>509</v>
      </c>
      <c r="E14" s="48">
        <v>2020</v>
      </c>
      <c r="F14" s="48">
        <v>1</v>
      </c>
      <c r="G14" s="48">
        <v>2</v>
      </c>
      <c r="H14" s="48" t="s">
        <v>372</v>
      </c>
      <c r="I14" s="48">
        <v>31</v>
      </c>
      <c r="J14" s="48" t="s">
        <v>404</v>
      </c>
      <c r="K14" s="48"/>
      <c r="L14" s="48"/>
      <c r="M14" s="48"/>
      <c r="N14" s="48"/>
      <c r="O14" s="48"/>
      <c r="P14" s="48"/>
      <c r="Q14" s="48"/>
      <c r="R14" s="48"/>
      <c r="S14" s="48"/>
      <c r="T14" s="48"/>
      <c r="U14" s="48"/>
      <c r="V14" s="48"/>
      <c r="W14" s="48"/>
      <c r="X14" s="48"/>
      <c r="Y14" s="48"/>
      <c r="Z14" s="48"/>
    </row>
    <row r="15" spans="1:26">
      <c r="A15" s="48" t="s">
        <v>425</v>
      </c>
      <c r="B15" s="48" t="s">
        <v>411</v>
      </c>
      <c r="C15" s="48" t="s">
        <v>426</v>
      </c>
      <c r="D15" s="48" t="s">
        <v>427</v>
      </c>
      <c r="E15" s="48">
        <v>2021</v>
      </c>
      <c r="F15" s="48" t="s">
        <v>372</v>
      </c>
      <c r="G15" s="48">
        <v>26</v>
      </c>
      <c r="H15" s="48" t="s">
        <v>428</v>
      </c>
      <c r="I15" s="48" t="s">
        <v>372</v>
      </c>
      <c r="J15" s="48" t="s">
        <v>378</v>
      </c>
      <c r="K15" s="48"/>
      <c r="L15" s="48"/>
      <c r="M15" s="48"/>
      <c r="N15" s="48"/>
      <c r="O15" s="48"/>
      <c r="P15" s="48"/>
      <c r="Q15" s="48"/>
      <c r="R15" s="48"/>
      <c r="S15" s="48"/>
      <c r="T15" s="48"/>
      <c r="U15" s="48"/>
      <c r="V15" s="48"/>
      <c r="W15" s="48"/>
      <c r="X15" s="48"/>
      <c r="Y15" s="48"/>
      <c r="Z15" s="48"/>
    </row>
    <row r="16" spans="1:26">
      <c r="A16" s="48" t="s">
        <v>439</v>
      </c>
      <c r="B16" s="48" t="s">
        <v>438</v>
      </c>
      <c r="C16" s="48" t="s">
        <v>380</v>
      </c>
      <c r="D16" s="48" t="s">
        <v>371</v>
      </c>
      <c r="E16" s="48">
        <v>2020</v>
      </c>
      <c r="F16" s="48" t="s">
        <v>372</v>
      </c>
      <c r="G16" s="48">
        <v>15</v>
      </c>
      <c r="H16" s="48" t="s">
        <v>440</v>
      </c>
      <c r="I16" s="48" t="s">
        <v>372</v>
      </c>
      <c r="J16" s="48" t="s">
        <v>409</v>
      </c>
      <c r="K16" s="48"/>
      <c r="L16" s="48"/>
      <c r="M16" s="48"/>
      <c r="N16" s="48"/>
      <c r="O16" s="48"/>
      <c r="P16" s="48"/>
      <c r="Q16" s="48"/>
      <c r="R16" s="48"/>
      <c r="S16" s="48"/>
      <c r="T16" s="48"/>
      <c r="U16" s="48"/>
      <c r="V16" s="48"/>
      <c r="W16" s="48"/>
      <c r="X16" s="48"/>
      <c r="Y16" s="48"/>
      <c r="Z16" s="48"/>
    </row>
    <row r="17" spans="1:26">
      <c r="A17" s="48" t="s">
        <v>478</v>
      </c>
      <c r="B17" s="48" t="s">
        <v>479</v>
      </c>
      <c r="C17" s="48" t="s">
        <v>389</v>
      </c>
      <c r="D17" s="48" t="s">
        <v>402</v>
      </c>
      <c r="E17" s="48">
        <v>2020</v>
      </c>
      <c r="F17" s="48" t="s">
        <v>372</v>
      </c>
      <c r="G17" s="48">
        <v>13</v>
      </c>
      <c r="H17" s="48" t="s">
        <v>480</v>
      </c>
      <c r="I17" s="48" t="s">
        <v>372</v>
      </c>
      <c r="J17" s="48" t="s">
        <v>378</v>
      </c>
      <c r="K17" s="48"/>
      <c r="L17" s="48"/>
      <c r="M17" s="48"/>
      <c r="N17" s="48"/>
      <c r="O17" s="48"/>
      <c r="P17" s="48"/>
      <c r="Q17" s="48"/>
      <c r="R17" s="48"/>
      <c r="S17" s="48"/>
      <c r="T17" s="48"/>
      <c r="U17" s="48"/>
      <c r="V17" s="48"/>
      <c r="W17" s="48"/>
      <c r="X17" s="48"/>
      <c r="Y17" s="48"/>
      <c r="Z17" s="48"/>
    </row>
    <row r="18" spans="1:26">
      <c r="A18" s="48" t="s">
        <v>399</v>
      </c>
      <c r="B18" s="48" t="s">
        <v>396</v>
      </c>
      <c r="C18" s="48" t="s">
        <v>380</v>
      </c>
      <c r="D18" s="48" t="s">
        <v>400</v>
      </c>
      <c r="E18" s="48">
        <v>2020</v>
      </c>
      <c r="F18" s="48" t="s">
        <v>372</v>
      </c>
      <c r="G18" s="48">
        <v>19</v>
      </c>
      <c r="H18" s="48" t="s">
        <v>372</v>
      </c>
      <c r="I18" s="48">
        <v>336</v>
      </c>
      <c r="J18" s="48" t="s">
        <v>378</v>
      </c>
      <c r="K18" s="48"/>
      <c r="L18" s="48"/>
      <c r="M18" s="48"/>
      <c r="N18" s="48"/>
      <c r="O18" s="48"/>
      <c r="P18" s="48"/>
      <c r="Q18" s="48"/>
      <c r="R18" s="48"/>
      <c r="S18" s="48"/>
      <c r="T18" s="48"/>
      <c r="U18" s="48"/>
      <c r="V18" s="48"/>
      <c r="W18" s="48"/>
      <c r="X18" s="48"/>
      <c r="Y18" s="48"/>
      <c r="Z18" s="48"/>
    </row>
    <row r="19" spans="1:26">
      <c r="A19" s="48" t="s">
        <v>410</v>
      </c>
      <c r="B19" s="48" t="s">
        <v>411</v>
      </c>
      <c r="C19" s="48" t="s">
        <v>380</v>
      </c>
      <c r="D19" s="48" t="s">
        <v>412</v>
      </c>
      <c r="E19" s="48">
        <v>2020</v>
      </c>
      <c r="F19" s="48" t="s">
        <v>372</v>
      </c>
      <c r="G19" s="48">
        <v>22</v>
      </c>
      <c r="H19" s="48" t="s">
        <v>413</v>
      </c>
      <c r="I19" s="48" t="s">
        <v>372</v>
      </c>
      <c r="J19" s="48" t="s">
        <v>409</v>
      </c>
      <c r="K19" s="48"/>
      <c r="L19" s="48"/>
      <c r="M19" s="48"/>
      <c r="N19" s="48"/>
      <c r="O19" s="48"/>
      <c r="P19" s="48"/>
      <c r="Q19" s="48"/>
      <c r="R19" s="48"/>
      <c r="S19" s="48"/>
      <c r="T19" s="48"/>
      <c r="U19" s="48"/>
      <c r="V19" s="48"/>
      <c r="W19" s="48"/>
      <c r="X19" s="48"/>
      <c r="Y19" s="48"/>
      <c r="Z19" s="48"/>
    </row>
    <row r="20" spans="1:26">
      <c r="A20" s="48" t="s">
        <v>470</v>
      </c>
      <c r="B20" s="48" t="s">
        <v>471</v>
      </c>
      <c r="C20" s="48" t="s">
        <v>380</v>
      </c>
      <c r="D20" s="48" t="s">
        <v>422</v>
      </c>
      <c r="E20" s="48">
        <v>2021</v>
      </c>
      <c r="F20" s="48" t="s">
        <v>372</v>
      </c>
      <c r="G20" s="48">
        <v>3</v>
      </c>
      <c r="H20" s="48" t="s">
        <v>472</v>
      </c>
      <c r="I20" s="48" t="s">
        <v>372</v>
      </c>
      <c r="J20" s="48" t="s">
        <v>378</v>
      </c>
      <c r="K20" s="48"/>
      <c r="L20" s="48"/>
      <c r="M20" s="48"/>
      <c r="N20" s="48"/>
      <c r="O20" s="48"/>
      <c r="P20" s="48"/>
      <c r="Q20" s="48"/>
      <c r="R20" s="48"/>
      <c r="S20" s="48"/>
      <c r="T20" s="48"/>
      <c r="U20" s="48"/>
      <c r="V20" s="48"/>
      <c r="W20" s="48"/>
      <c r="X20" s="48"/>
      <c r="Y20" s="48"/>
      <c r="Z20" s="48"/>
    </row>
    <row r="21" spans="1:26" ht="15.75" customHeight="1">
      <c r="A21" s="48" t="s">
        <v>473</v>
      </c>
      <c r="B21" s="48" t="s">
        <v>438</v>
      </c>
      <c r="C21" s="48" t="s">
        <v>389</v>
      </c>
      <c r="D21" s="48" t="s">
        <v>371</v>
      </c>
      <c r="E21" s="48">
        <v>2020</v>
      </c>
      <c r="F21" s="48" t="s">
        <v>372</v>
      </c>
      <c r="G21" s="48">
        <v>2</v>
      </c>
      <c r="H21" s="48" t="s">
        <v>474</v>
      </c>
      <c r="I21" s="48">
        <v>114</v>
      </c>
      <c r="J21" s="48" t="s">
        <v>374</v>
      </c>
      <c r="K21" s="48"/>
      <c r="L21" s="48"/>
      <c r="M21" s="48"/>
      <c r="N21" s="48"/>
      <c r="O21" s="48"/>
      <c r="P21" s="48"/>
      <c r="Q21" s="48"/>
      <c r="R21" s="48"/>
      <c r="S21" s="48"/>
      <c r="T21" s="48"/>
      <c r="U21" s="48"/>
      <c r="V21" s="48"/>
      <c r="W21" s="48"/>
      <c r="X21" s="48"/>
      <c r="Y21" s="48"/>
      <c r="Z21" s="48"/>
    </row>
    <row r="22" spans="1:26" ht="15.75" customHeight="1">
      <c r="A22" s="48"/>
      <c r="B22" s="7"/>
      <c r="C22" s="7"/>
      <c r="D22" s="7"/>
      <c r="E22" s="7"/>
      <c r="F22" s="7"/>
      <c r="G22" s="7"/>
      <c r="H22" s="7"/>
      <c r="I22" s="7"/>
      <c r="J22" s="7"/>
      <c r="K22" s="7"/>
      <c r="L22" s="7"/>
      <c r="M22" s="7"/>
      <c r="N22" s="7"/>
      <c r="O22" s="7"/>
      <c r="P22" s="7"/>
      <c r="Q22" s="7"/>
      <c r="R22" s="7"/>
      <c r="S22" s="7"/>
      <c r="T22" s="7"/>
      <c r="U22" s="7"/>
      <c r="V22" s="7"/>
      <c r="W22" s="7"/>
      <c r="X22" s="7"/>
      <c r="Y22" s="7"/>
      <c r="Z22" s="7"/>
    </row>
    <row r="23" spans="1:26" ht="15.75" customHeight="1"/>
    <row r="24" spans="1:26" ht="15.75" customHeight="1">
      <c r="A24" s="119" t="s">
        <v>358</v>
      </c>
      <c r="B24" s="119" t="s">
        <v>359</v>
      </c>
      <c r="C24" s="119" t="s">
        <v>360</v>
      </c>
      <c r="D24" s="119" t="s">
        <v>361</v>
      </c>
      <c r="E24" s="119" t="s">
        <v>362</v>
      </c>
      <c r="F24" s="119" t="s">
        <v>515</v>
      </c>
      <c r="G24" s="119" t="s">
        <v>516</v>
      </c>
      <c r="H24" s="119" t="s">
        <v>517</v>
      </c>
      <c r="I24" s="119" t="s">
        <v>518</v>
      </c>
      <c r="J24" s="119" t="s">
        <v>367</v>
      </c>
      <c r="K24" s="119"/>
      <c r="L24" s="119"/>
      <c r="M24" s="119"/>
      <c r="N24" s="119"/>
      <c r="O24" s="119"/>
      <c r="P24" s="119"/>
      <c r="Q24" s="119"/>
      <c r="R24" s="119"/>
      <c r="S24" s="119"/>
      <c r="T24" s="119"/>
      <c r="U24" s="119"/>
      <c r="V24" s="119"/>
      <c r="W24" s="119"/>
      <c r="X24" s="119"/>
      <c r="Y24" s="119"/>
      <c r="Z24" s="119"/>
    </row>
    <row r="25" spans="1:26" ht="15.75" customHeight="1">
      <c r="A25" s="48" t="s">
        <v>392</v>
      </c>
      <c r="B25" s="48" t="s">
        <v>388</v>
      </c>
      <c r="C25" s="48" t="s">
        <v>393</v>
      </c>
      <c r="D25" s="48" t="s">
        <v>371</v>
      </c>
      <c r="E25" s="48">
        <v>2021</v>
      </c>
      <c r="F25" s="48">
        <v>83329</v>
      </c>
      <c r="G25" s="48">
        <v>185</v>
      </c>
      <c r="H25" s="48" t="s">
        <v>394</v>
      </c>
      <c r="I25" s="48" t="s">
        <v>372</v>
      </c>
      <c r="J25" s="48" t="s">
        <v>378</v>
      </c>
      <c r="K25" s="48"/>
      <c r="L25" s="48"/>
      <c r="M25" s="48"/>
      <c r="N25" s="48"/>
      <c r="O25" s="48"/>
      <c r="P25" s="48"/>
      <c r="Q25" s="48"/>
      <c r="R25" s="48"/>
      <c r="S25" s="48"/>
      <c r="T25" s="48"/>
      <c r="U25" s="48"/>
      <c r="V25" s="48"/>
      <c r="W25" s="48"/>
      <c r="X25" s="48"/>
      <c r="Y25" s="48"/>
      <c r="Z25" s="48"/>
    </row>
    <row r="26" spans="1:26" ht="15.75" customHeight="1">
      <c r="A26" s="48" t="s">
        <v>405</v>
      </c>
      <c r="B26" s="48" t="s">
        <v>406</v>
      </c>
      <c r="C26" s="48" t="s">
        <v>370</v>
      </c>
      <c r="D26" s="48" t="s">
        <v>407</v>
      </c>
      <c r="E26" s="48">
        <v>2020</v>
      </c>
      <c r="F26" s="48">
        <v>105</v>
      </c>
      <c r="G26" s="48">
        <v>8</v>
      </c>
      <c r="H26" s="48" t="s">
        <v>408</v>
      </c>
      <c r="I26" s="48" t="s">
        <v>372</v>
      </c>
      <c r="J26" s="48" t="s">
        <v>409</v>
      </c>
      <c r="K26" s="48"/>
      <c r="L26" s="48"/>
      <c r="M26" s="48"/>
      <c r="N26" s="48"/>
      <c r="O26" s="48"/>
      <c r="P26" s="48"/>
      <c r="Q26" s="48"/>
      <c r="R26" s="48"/>
      <c r="S26" s="48"/>
      <c r="T26" s="48"/>
      <c r="U26" s="48"/>
      <c r="V26" s="48"/>
      <c r="W26" s="48"/>
      <c r="X26" s="48"/>
      <c r="Y26" s="48"/>
      <c r="Z26" s="48"/>
    </row>
    <row r="27" spans="1:26" ht="15.75" customHeight="1">
      <c r="A27" s="48" t="s">
        <v>521</v>
      </c>
      <c r="B27" s="48" t="s">
        <v>415</v>
      </c>
      <c r="C27" s="48" t="s">
        <v>370</v>
      </c>
      <c r="D27" s="48" t="s">
        <v>416</v>
      </c>
      <c r="E27" s="48">
        <v>2021</v>
      </c>
      <c r="F27" s="48" t="s">
        <v>372</v>
      </c>
      <c r="G27" s="48">
        <v>57</v>
      </c>
      <c r="H27" s="48" t="s">
        <v>417</v>
      </c>
      <c r="I27" s="48" t="s">
        <v>372</v>
      </c>
      <c r="J27" s="48" t="s">
        <v>378</v>
      </c>
      <c r="K27" s="48"/>
      <c r="L27" s="48"/>
      <c r="M27" s="48"/>
      <c r="N27" s="48"/>
      <c r="O27" s="48"/>
      <c r="P27" s="48"/>
      <c r="Q27" s="48"/>
      <c r="R27" s="48"/>
      <c r="S27" s="48"/>
      <c r="T27" s="48"/>
      <c r="U27" s="48"/>
      <c r="V27" s="48"/>
      <c r="W27" s="48"/>
      <c r="X27" s="48"/>
      <c r="Y27" s="48"/>
      <c r="Z27" s="48"/>
    </row>
    <row r="28" spans="1:26" ht="15.75" customHeight="1">
      <c r="A28" s="48" t="s">
        <v>418</v>
      </c>
      <c r="B28" s="48" t="s">
        <v>411</v>
      </c>
      <c r="C28" s="48" t="s">
        <v>377</v>
      </c>
      <c r="D28" s="48" t="s">
        <v>419</v>
      </c>
      <c r="E28" s="48">
        <v>2020</v>
      </c>
      <c r="F28" s="48">
        <v>38468</v>
      </c>
      <c r="G28" s="48">
        <v>75</v>
      </c>
      <c r="H28" s="48" t="s">
        <v>420</v>
      </c>
      <c r="I28" s="48" t="s">
        <v>372</v>
      </c>
      <c r="J28" s="48" t="s">
        <v>378</v>
      </c>
      <c r="K28" s="48"/>
      <c r="L28" s="48"/>
      <c r="M28" s="48"/>
      <c r="N28" s="48"/>
      <c r="O28" s="48"/>
      <c r="P28" s="48"/>
      <c r="Q28" s="48"/>
      <c r="R28" s="48"/>
      <c r="S28" s="48"/>
      <c r="T28" s="48"/>
      <c r="U28" s="48"/>
      <c r="V28" s="48"/>
      <c r="W28" s="48"/>
      <c r="X28" s="48"/>
      <c r="Y28" s="48"/>
      <c r="Z28" s="48"/>
    </row>
    <row r="29" spans="1:26" ht="15.75" customHeight="1">
      <c r="A29" s="48" t="s">
        <v>432</v>
      </c>
      <c r="B29" s="48" t="s">
        <v>433</v>
      </c>
      <c r="C29" s="48" t="s">
        <v>370</v>
      </c>
      <c r="D29" s="48" t="s">
        <v>434</v>
      </c>
      <c r="E29" s="48">
        <v>2021</v>
      </c>
      <c r="F29" s="48" t="s">
        <v>372</v>
      </c>
      <c r="G29" s="48">
        <v>322</v>
      </c>
      <c r="H29" s="48" t="s">
        <v>435</v>
      </c>
      <c r="I29" s="48" t="s">
        <v>372</v>
      </c>
      <c r="J29" s="48" t="s">
        <v>436</v>
      </c>
      <c r="K29" s="48"/>
      <c r="L29" s="48"/>
      <c r="M29" s="48"/>
      <c r="N29" s="48"/>
      <c r="O29" s="48"/>
      <c r="P29" s="48"/>
      <c r="Q29" s="48"/>
      <c r="R29" s="48"/>
      <c r="S29" s="48"/>
      <c r="T29" s="48"/>
      <c r="U29" s="48"/>
      <c r="V29" s="48"/>
      <c r="W29" s="48"/>
      <c r="X29" s="48"/>
      <c r="Y29" s="48"/>
      <c r="Z29" s="48"/>
    </row>
    <row r="30" spans="1:26" ht="15.75" customHeight="1">
      <c r="A30" s="48" t="s">
        <v>437</v>
      </c>
      <c r="B30" s="48" t="s">
        <v>438</v>
      </c>
      <c r="C30" s="48" t="s">
        <v>377</v>
      </c>
      <c r="D30" s="48" t="s">
        <v>416</v>
      </c>
      <c r="E30" s="48">
        <v>2020</v>
      </c>
      <c r="F30" s="48" t="s">
        <v>372</v>
      </c>
      <c r="G30" s="48">
        <v>3</v>
      </c>
      <c r="H30" s="48">
        <v>0</v>
      </c>
      <c r="I30" s="48">
        <v>44</v>
      </c>
      <c r="J30" s="48" t="s">
        <v>404</v>
      </c>
      <c r="K30" s="48"/>
      <c r="L30" s="48"/>
      <c r="M30" s="48"/>
      <c r="N30" s="48"/>
      <c r="O30" s="48"/>
      <c r="P30" s="48"/>
      <c r="Q30" s="48"/>
      <c r="R30" s="48"/>
      <c r="S30" s="48"/>
      <c r="T30" s="48"/>
      <c r="U30" s="48"/>
      <c r="V30" s="48"/>
      <c r="W30" s="48"/>
      <c r="X30" s="48"/>
      <c r="Y30" s="48"/>
      <c r="Z30" s="48"/>
    </row>
    <row r="31" spans="1:26" ht="15.75" customHeight="1">
      <c r="A31" s="48" t="s">
        <v>496</v>
      </c>
      <c r="B31" s="48" t="s">
        <v>406</v>
      </c>
      <c r="C31" s="48" t="s">
        <v>377</v>
      </c>
      <c r="D31" s="48" t="s">
        <v>497</v>
      </c>
      <c r="E31" s="48">
        <v>2020</v>
      </c>
      <c r="F31" s="48">
        <v>519</v>
      </c>
      <c r="G31" s="48">
        <v>15</v>
      </c>
      <c r="H31" s="48" t="s">
        <v>498</v>
      </c>
      <c r="I31" s="48" t="s">
        <v>372</v>
      </c>
      <c r="J31" s="48" t="s">
        <v>409</v>
      </c>
      <c r="K31" s="48"/>
      <c r="L31" s="48"/>
      <c r="M31" s="48"/>
      <c r="N31" s="48"/>
      <c r="O31" s="48"/>
      <c r="P31" s="48"/>
      <c r="Q31" s="48"/>
      <c r="R31" s="48"/>
      <c r="S31" s="48"/>
      <c r="T31" s="48"/>
      <c r="U31" s="48"/>
      <c r="V31" s="48"/>
      <c r="W31" s="48"/>
      <c r="X31" s="48"/>
      <c r="Y31" s="48"/>
      <c r="Z31" s="48"/>
    </row>
    <row r="32" spans="1:26" ht="15.75" customHeight="1">
      <c r="A32" s="48" t="s">
        <v>441</v>
      </c>
      <c r="B32" s="48" t="s">
        <v>442</v>
      </c>
      <c r="C32" s="48" t="s">
        <v>377</v>
      </c>
      <c r="D32" s="48" t="s">
        <v>443</v>
      </c>
      <c r="E32" s="48">
        <v>2021</v>
      </c>
      <c r="F32" s="48" t="s">
        <v>372</v>
      </c>
      <c r="G32" s="48">
        <v>33</v>
      </c>
      <c r="H32" s="48" t="s">
        <v>444</v>
      </c>
      <c r="I32" s="48">
        <v>305299</v>
      </c>
      <c r="J32" s="48" t="s">
        <v>383</v>
      </c>
      <c r="K32" s="48"/>
      <c r="L32" s="48"/>
      <c r="M32" s="48"/>
      <c r="N32" s="48"/>
      <c r="O32" s="48"/>
      <c r="P32" s="48"/>
      <c r="Q32" s="48"/>
      <c r="R32" s="48"/>
      <c r="S32" s="48"/>
      <c r="T32" s="48"/>
      <c r="U32" s="48"/>
      <c r="V32" s="48"/>
      <c r="W32" s="48"/>
      <c r="X32" s="48"/>
      <c r="Y32" s="48"/>
      <c r="Z32" s="48"/>
    </row>
    <row r="33" spans="1:26" ht="15.75" customHeight="1">
      <c r="A33" s="48" t="s">
        <v>506</v>
      </c>
      <c r="B33" s="48" t="s">
        <v>406</v>
      </c>
      <c r="C33" s="48" t="s">
        <v>377</v>
      </c>
      <c r="D33" s="48" t="s">
        <v>497</v>
      </c>
      <c r="E33" s="48">
        <v>2020</v>
      </c>
      <c r="F33" s="48" t="s">
        <v>372</v>
      </c>
      <c r="G33" s="48">
        <v>9</v>
      </c>
      <c r="H33" s="48" t="s">
        <v>507</v>
      </c>
      <c r="I33" s="48" t="s">
        <v>372</v>
      </c>
      <c r="J33" s="48" t="s">
        <v>378</v>
      </c>
      <c r="K33" s="48"/>
      <c r="L33" s="48"/>
      <c r="M33" s="48"/>
      <c r="N33" s="48"/>
      <c r="O33" s="48"/>
      <c r="P33" s="48"/>
      <c r="Q33" s="48"/>
      <c r="R33" s="48"/>
      <c r="S33" s="48"/>
      <c r="T33" s="48"/>
      <c r="U33" s="48"/>
      <c r="V33" s="48"/>
      <c r="W33" s="48"/>
      <c r="X33" s="48"/>
      <c r="Y33" s="48"/>
      <c r="Z33" s="48"/>
    </row>
    <row r="34" spans="1:26" ht="15.75" customHeight="1">
      <c r="A34" s="48" t="s">
        <v>448</v>
      </c>
      <c r="B34" s="48" t="s">
        <v>438</v>
      </c>
      <c r="C34" s="48" t="s">
        <v>377</v>
      </c>
      <c r="D34" s="48" t="s">
        <v>449</v>
      </c>
      <c r="E34" s="48" t="s">
        <v>423</v>
      </c>
      <c r="F34" s="48" t="s">
        <v>372</v>
      </c>
      <c r="G34" s="48">
        <v>119</v>
      </c>
      <c r="H34" s="48" t="s">
        <v>450</v>
      </c>
      <c r="I34" s="48">
        <v>48137</v>
      </c>
      <c r="J34" s="48" t="s">
        <v>404</v>
      </c>
      <c r="K34" s="48"/>
      <c r="L34" s="48"/>
      <c r="M34" s="48"/>
      <c r="N34" s="48"/>
      <c r="O34" s="48"/>
      <c r="P34" s="48"/>
      <c r="Q34" s="48"/>
      <c r="R34" s="48"/>
      <c r="S34" s="48"/>
      <c r="T34" s="48"/>
      <c r="U34" s="48"/>
      <c r="V34" s="48"/>
      <c r="W34" s="48"/>
      <c r="X34" s="48"/>
      <c r="Y34" s="48"/>
      <c r="Z34" s="48"/>
    </row>
    <row r="35" spans="1:26" ht="15.75" customHeight="1">
      <c r="A35" s="48" t="s">
        <v>451</v>
      </c>
      <c r="B35" s="48" t="s">
        <v>438</v>
      </c>
      <c r="C35" s="48" t="s">
        <v>370</v>
      </c>
      <c r="D35" s="48" t="s">
        <v>381</v>
      </c>
      <c r="E35" s="48">
        <v>2021</v>
      </c>
      <c r="F35" s="48" t="s">
        <v>372</v>
      </c>
      <c r="G35" s="48">
        <v>193</v>
      </c>
      <c r="H35" s="48" t="s">
        <v>372</v>
      </c>
      <c r="I35" s="48" t="s">
        <v>372</v>
      </c>
      <c r="J35" s="48" t="s">
        <v>452</v>
      </c>
      <c r="K35" s="48"/>
      <c r="L35" s="48"/>
      <c r="M35" s="48"/>
      <c r="N35" s="48"/>
      <c r="O35" s="48"/>
      <c r="P35" s="48"/>
      <c r="Q35" s="48"/>
      <c r="R35" s="48"/>
      <c r="S35" s="48"/>
      <c r="T35" s="48"/>
      <c r="U35" s="48"/>
      <c r="V35" s="48"/>
      <c r="W35" s="48"/>
      <c r="X35" s="48"/>
      <c r="Y35" s="48"/>
      <c r="Z35" s="48"/>
    </row>
    <row r="36" spans="1:26" ht="15.75" customHeight="1">
      <c r="A36" s="48" t="s">
        <v>453</v>
      </c>
      <c r="B36" s="48" t="s">
        <v>369</v>
      </c>
      <c r="C36" s="48" t="s">
        <v>370</v>
      </c>
      <c r="D36" s="48" t="s">
        <v>371</v>
      </c>
      <c r="E36" s="48">
        <v>2020</v>
      </c>
      <c r="F36" s="48" t="s">
        <v>372</v>
      </c>
      <c r="G36" s="48">
        <v>45</v>
      </c>
      <c r="H36" s="48" t="s">
        <v>454</v>
      </c>
      <c r="I36" s="48" t="s">
        <v>372</v>
      </c>
      <c r="J36" s="48" t="s">
        <v>378</v>
      </c>
      <c r="K36" s="48"/>
      <c r="L36" s="48"/>
      <c r="M36" s="48"/>
      <c r="N36" s="48"/>
      <c r="O36" s="48"/>
      <c r="P36" s="48"/>
      <c r="Q36" s="48"/>
      <c r="R36" s="48"/>
      <c r="S36" s="48"/>
      <c r="T36" s="48"/>
      <c r="U36" s="48"/>
      <c r="V36" s="48"/>
      <c r="W36" s="48"/>
      <c r="X36" s="48"/>
      <c r="Y36" s="48"/>
      <c r="Z36" s="48"/>
    </row>
    <row r="37" spans="1:26" ht="15.75" customHeight="1">
      <c r="A37" s="48" t="s">
        <v>456</v>
      </c>
      <c r="B37" s="48" t="s">
        <v>369</v>
      </c>
      <c r="C37" s="48" t="s">
        <v>377</v>
      </c>
      <c r="D37" s="48" t="s">
        <v>447</v>
      </c>
      <c r="E37" s="48">
        <v>2021</v>
      </c>
      <c r="F37" s="48">
        <v>275</v>
      </c>
      <c r="G37" s="48">
        <v>17</v>
      </c>
      <c r="H37" s="48" t="s">
        <v>457</v>
      </c>
      <c r="I37" s="48">
        <v>4161</v>
      </c>
      <c r="J37" s="48" t="s">
        <v>374</v>
      </c>
      <c r="K37" s="48"/>
      <c r="L37" s="48"/>
      <c r="M37" s="48"/>
      <c r="N37" s="48"/>
      <c r="O37" s="48"/>
      <c r="P37" s="48"/>
      <c r="Q37" s="48"/>
      <c r="R37" s="48"/>
      <c r="S37" s="48"/>
      <c r="T37" s="48"/>
      <c r="U37" s="48"/>
      <c r="V37" s="48"/>
      <c r="W37" s="48"/>
      <c r="X37" s="48"/>
      <c r="Y37" s="48"/>
      <c r="Z37" s="48"/>
    </row>
    <row r="38" spans="1:26" ht="15.75" customHeight="1">
      <c r="A38" s="48" t="s">
        <v>460</v>
      </c>
      <c r="B38" s="48" t="s">
        <v>406</v>
      </c>
      <c r="C38" s="48" t="s">
        <v>370</v>
      </c>
      <c r="D38" s="48" t="s">
        <v>461</v>
      </c>
      <c r="E38" s="48">
        <v>2020</v>
      </c>
      <c r="F38" s="48" t="s">
        <v>372</v>
      </c>
      <c r="G38" s="48">
        <v>17</v>
      </c>
      <c r="H38" s="48" t="s">
        <v>462</v>
      </c>
      <c r="I38" s="48" t="s">
        <v>372</v>
      </c>
      <c r="J38" s="48" t="s">
        <v>378</v>
      </c>
      <c r="K38" s="48"/>
      <c r="L38" s="48"/>
      <c r="M38" s="48"/>
      <c r="N38" s="48"/>
      <c r="O38" s="48"/>
      <c r="P38" s="48"/>
      <c r="Q38" s="48"/>
      <c r="R38" s="48"/>
      <c r="S38" s="48"/>
      <c r="T38" s="48"/>
      <c r="U38" s="48"/>
      <c r="V38" s="48"/>
      <c r="W38" s="48"/>
      <c r="X38" s="48"/>
      <c r="Y38" s="48"/>
      <c r="Z38" s="48"/>
    </row>
    <row r="39" spans="1:26" ht="15.75" customHeight="1">
      <c r="A39" s="48" t="s">
        <v>465</v>
      </c>
      <c r="B39" s="48" t="s">
        <v>438</v>
      </c>
      <c r="C39" s="48" t="s">
        <v>370</v>
      </c>
      <c r="D39" s="48" t="s">
        <v>466</v>
      </c>
      <c r="E39" s="48">
        <v>2021</v>
      </c>
      <c r="F39" s="48" t="s">
        <v>372</v>
      </c>
      <c r="G39" s="48">
        <v>1</v>
      </c>
      <c r="H39" s="48" t="s">
        <v>467</v>
      </c>
      <c r="I39" s="48">
        <v>331</v>
      </c>
      <c r="J39" s="48" t="s">
        <v>404</v>
      </c>
      <c r="K39" s="48"/>
      <c r="L39" s="48"/>
      <c r="M39" s="48"/>
      <c r="N39" s="48"/>
      <c r="O39" s="48"/>
      <c r="P39" s="48"/>
      <c r="Q39" s="48"/>
      <c r="R39" s="48"/>
      <c r="S39" s="48"/>
      <c r="T39" s="48"/>
      <c r="U39" s="48"/>
      <c r="V39" s="48"/>
      <c r="W39" s="48"/>
      <c r="X39" s="48"/>
      <c r="Y39" s="48"/>
      <c r="Z39" s="48"/>
    </row>
    <row r="40" spans="1:26" ht="15.75" customHeight="1">
      <c r="A40" s="48" t="s">
        <v>475</v>
      </c>
      <c r="B40" s="48" t="s">
        <v>415</v>
      </c>
      <c r="C40" s="48" t="s">
        <v>370</v>
      </c>
      <c r="D40" s="48" t="s">
        <v>476</v>
      </c>
      <c r="E40" s="48">
        <v>2021</v>
      </c>
      <c r="F40" s="48" t="s">
        <v>372</v>
      </c>
      <c r="G40" s="48">
        <v>115</v>
      </c>
      <c r="H40" s="48" t="s">
        <v>477</v>
      </c>
      <c r="I40" s="48" t="s">
        <v>372</v>
      </c>
      <c r="J40" s="48" t="s">
        <v>378</v>
      </c>
      <c r="K40" s="48"/>
      <c r="L40" s="48"/>
      <c r="M40" s="48"/>
      <c r="N40" s="48"/>
      <c r="O40" s="48"/>
      <c r="P40" s="48"/>
      <c r="Q40" s="48"/>
      <c r="R40" s="48"/>
      <c r="S40" s="48"/>
      <c r="T40" s="48"/>
      <c r="U40" s="48"/>
      <c r="V40" s="48"/>
      <c r="W40" s="48"/>
      <c r="X40" s="48"/>
      <c r="Y40" s="48"/>
      <c r="Z40" s="48"/>
    </row>
    <row r="41" spans="1:26" ht="15.75" customHeight="1">
      <c r="A41" s="48" t="s">
        <v>481</v>
      </c>
      <c r="B41" s="48" t="s">
        <v>482</v>
      </c>
      <c r="C41" s="48" t="s">
        <v>377</v>
      </c>
      <c r="D41" s="48" t="s">
        <v>483</v>
      </c>
      <c r="E41" s="48">
        <v>2021</v>
      </c>
      <c r="F41" s="48">
        <v>93558</v>
      </c>
      <c r="G41" s="48">
        <v>436</v>
      </c>
      <c r="H41" s="48" t="s">
        <v>484</v>
      </c>
      <c r="I41" s="48">
        <v>255274</v>
      </c>
      <c r="J41" s="48" t="s">
        <v>374</v>
      </c>
      <c r="K41" s="48"/>
      <c r="L41" s="48"/>
      <c r="M41" s="48"/>
      <c r="N41" s="48"/>
      <c r="O41" s="48"/>
      <c r="P41" s="48"/>
      <c r="Q41" s="48"/>
      <c r="R41" s="48"/>
      <c r="S41" s="48"/>
      <c r="T41" s="48"/>
      <c r="U41" s="48"/>
      <c r="V41" s="48"/>
      <c r="W41" s="48"/>
      <c r="X41" s="48"/>
      <c r="Y41" s="48"/>
      <c r="Z41" s="48"/>
    </row>
    <row r="42" spans="1:26" ht="15.75" customHeight="1">
      <c r="A42" s="48" t="s">
        <v>487</v>
      </c>
      <c r="B42" s="48" t="s">
        <v>369</v>
      </c>
      <c r="C42" s="48" t="s">
        <v>370</v>
      </c>
      <c r="D42" s="48" t="s">
        <v>488</v>
      </c>
      <c r="E42" s="48" t="s">
        <v>423</v>
      </c>
      <c r="F42" s="48">
        <v>1306</v>
      </c>
      <c r="G42" s="48">
        <v>9</v>
      </c>
      <c r="H42" s="48" t="s">
        <v>489</v>
      </c>
      <c r="I42" s="48">
        <v>2139</v>
      </c>
      <c r="J42" s="48" t="s">
        <v>374</v>
      </c>
      <c r="K42" s="48"/>
      <c r="L42" s="48"/>
      <c r="M42" s="48"/>
      <c r="N42" s="48"/>
      <c r="O42" s="48"/>
      <c r="P42" s="48"/>
      <c r="Q42" s="48"/>
      <c r="R42" s="48"/>
      <c r="S42" s="48"/>
      <c r="T42" s="48"/>
      <c r="U42" s="48"/>
      <c r="V42" s="48"/>
      <c r="W42" s="48"/>
      <c r="X42" s="48"/>
      <c r="Y42" s="48"/>
      <c r="Z42" s="48"/>
    </row>
    <row r="43" spans="1:26" ht="15.75" customHeight="1">
      <c r="A43" s="48" t="s">
        <v>490</v>
      </c>
      <c r="B43" s="48" t="s">
        <v>491</v>
      </c>
      <c r="C43" s="48" t="s">
        <v>377</v>
      </c>
      <c r="D43" s="48" t="s">
        <v>461</v>
      </c>
      <c r="E43" s="48">
        <v>2020</v>
      </c>
      <c r="F43" s="48" t="s">
        <v>372</v>
      </c>
      <c r="G43" s="48">
        <v>17</v>
      </c>
      <c r="H43" s="48" t="s">
        <v>492</v>
      </c>
      <c r="I43" s="48" t="s">
        <v>372</v>
      </c>
      <c r="J43" s="48" t="s">
        <v>378</v>
      </c>
      <c r="K43" s="48"/>
      <c r="L43" s="48"/>
      <c r="M43" s="48"/>
      <c r="N43" s="48"/>
      <c r="O43" s="48"/>
      <c r="P43" s="48"/>
      <c r="Q43" s="48"/>
      <c r="R43" s="48"/>
      <c r="S43" s="48"/>
      <c r="T43" s="48"/>
      <c r="U43" s="48"/>
      <c r="V43" s="48"/>
      <c r="W43" s="48"/>
      <c r="X43" s="48"/>
      <c r="Y43" s="48"/>
      <c r="Z43" s="48"/>
    </row>
    <row r="44" spans="1:26" ht="15.75" customHeight="1">
      <c r="A44" s="48" t="s">
        <v>493</v>
      </c>
      <c r="B44" s="48" t="s">
        <v>406</v>
      </c>
      <c r="C44" s="48" t="s">
        <v>377</v>
      </c>
      <c r="D44" s="48" t="s">
        <v>494</v>
      </c>
      <c r="E44" s="48">
        <v>2020</v>
      </c>
      <c r="F44" s="48" t="s">
        <v>372</v>
      </c>
      <c r="G44" s="48">
        <v>10</v>
      </c>
      <c r="H44" s="48" t="s">
        <v>495</v>
      </c>
      <c r="I44" s="48" t="s">
        <v>372</v>
      </c>
      <c r="J44" s="48" t="s">
        <v>409</v>
      </c>
      <c r="K44" s="48"/>
      <c r="L44" s="48"/>
      <c r="M44" s="48"/>
      <c r="N44" s="48"/>
      <c r="O44" s="48"/>
      <c r="P44" s="48"/>
      <c r="Q44" s="48"/>
      <c r="R44" s="48"/>
      <c r="S44" s="48"/>
      <c r="T44" s="48"/>
      <c r="U44" s="48"/>
      <c r="V44" s="48"/>
      <c r="W44" s="48"/>
      <c r="X44" s="48"/>
      <c r="Y44" s="48"/>
      <c r="Z44" s="48"/>
    </row>
    <row r="45" spans="1:26" ht="15.75" customHeight="1">
      <c r="A45" s="48" t="s">
        <v>512</v>
      </c>
      <c r="B45" s="48" t="s">
        <v>388</v>
      </c>
      <c r="C45" s="48" t="s">
        <v>377</v>
      </c>
      <c r="D45" s="48" t="s">
        <v>513</v>
      </c>
      <c r="E45" s="48">
        <v>2021</v>
      </c>
      <c r="F45" s="48" t="s">
        <v>372</v>
      </c>
      <c r="G45" s="48">
        <v>5</v>
      </c>
      <c r="H45" s="48" t="s">
        <v>514</v>
      </c>
      <c r="I45" s="48">
        <v>808</v>
      </c>
      <c r="J45" s="48" t="s">
        <v>404</v>
      </c>
      <c r="K45" s="48"/>
      <c r="L45" s="48"/>
      <c r="M45" s="48"/>
      <c r="N45" s="48"/>
      <c r="O45" s="48"/>
      <c r="P45" s="48"/>
      <c r="Q45" s="48"/>
      <c r="R45" s="48"/>
      <c r="S45" s="48"/>
      <c r="T45" s="48"/>
      <c r="U45" s="48"/>
      <c r="V45" s="48"/>
      <c r="W45" s="48"/>
      <c r="X45" s="48"/>
      <c r="Y45" s="48"/>
      <c r="Z45" s="48"/>
    </row>
    <row r="46" spans="1:26" ht="15.75" customHeight="1">
      <c r="A46" s="48" t="s">
        <v>522</v>
      </c>
      <c r="B46" s="48" t="s">
        <v>430</v>
      </c>
      <c r="C46" s="48" t="s">
        <v>370</v>
      </c>
      <c r="D46" s="48" t="s">
        <v>402</v>
      </c>
      <c r="E46" s="48">
        <v>2020</v>
      </c>
      <c r="F46" s="48" t="s">
        <v>372</v>
      </c>
      <c r="G46" s="48">
        <v>25</v>
      </c>
      <c r="H46" s="48" t="s">
        <v>431</v>
      </c>
      <c r="I46" s="48">
        <v>8683</v>
      </c>
      <c r="J46" s="48" t="s">
        <v>404</v>
      </c>
      <c r="K46" s="48"/>
      <c r="L46" s="48"/>
      <c r="M46" s="48"/>
      <c r="N46" s="48"/>
      <c r="O46" s="48"/>
      <c r="P46" s="48"/>
      <c r="Q46" s="48"/>
      <c r="R46" s="48"/>
      <c r="S46" s="48"/>
      <c r="T46" s="48"/>
      <c r="U46" s="48"/>
      <c r="V46" s="48"/>
      <c r="W46" s="48"/>
      <c r="X46" s="48"/>
      <c r="Y46" s="48"/>
      <c r="Z46" s="48"/>
    </row>
    <row r="47" spans="1:26" ht="15.75" customHeight="1">
      <c r="A47" s="48" t="s">
        <v>500</v>
      </c>
      <c r="B47" s="48" t="s">
        <v>438</v>
      </c>
      <c r="C47" s="48" t="s">
        <v>501</v>
      </c>
      <c r="D47" s="48" t="s">
        <v>502</v>
      </c>
      <c r="E47" s="48">
        <v>2020</v>
      </c>
      <c r="F47" s="48" t="s">
        <v>372</v>
      </c>
      <c r="G47" s="48">
        <v>50</v>
      </c>
      <c r="H47" s="48" t="s">
        <v>503</v>
      </c>
      <c r="I47" s="48">
        <v>3434670</v>
      </c>
      <c r="J47" s="48" t="s">
        <v>404</v>
      </c>
      <c r="K47" s="48"/>
      <c r="L47" s="48"/>
      <c r="M47" s="48"/>
      <c r="N47" s="48"/>
      <c r="O47" s="48"/>
      <c r="P47" s="48"/>
      <c r="Q47" s="48"/>
      <c r="R47" s="48"/>
      <c r="S47" s="48"/>
      <c r="T47" s="48"/>
      <c r="U47" s="48"/>
      <c r="V47" s="48"/>
      <c r="W47" s="48"/>
      <c r="X47" s="48"/>
      <c r="Y47" s="48"/>
      <c r="Z47" s="48"/>
    </row>
    <row r="48" spans="1:26" ht="15.75" customHeight="1">
      <c r="A48" s="48" t="s">
        <v>523</v>
      </c>
      <c r="B48" s="48" t="s">
        <v>376</v>
      </c>
      <c r="C48" s="48" t="s">
        <v>377</v>
      </c>
      <c r="D48" s="48" t="s">
        <v>371</v>
      </c>
      <c r="E48" s="48">
        <v>2020</v>
      </c>
      <c r="F48" s="48" t="s">
        <v>372</v>
      </c>
      <c r="G48" s="48">
        <v>46</v>
      </c>
      <c r="H48" s="48" t="s">
        <v>372</v>
      </c>
      <c r="I48" s="48">
        <v>642</v>
      </c>
      <c r="J48" s="48" t="s">
        <v>378</v>
      </c>
      <c r="K48" s="48"/>
      <c r="L48" s="48"/>
      <c r="M48" s="48"/>
      <c r="N48" s="48"/>
      <c r="O48" s="48"/>
      <c r="P48" s="48"/>
      <c r="Q48" s="48"/>
      <c r="R48" s="48"/>
      <c r="S48" s="48"/>
      <c r="T48" s="48"/>
      <c r="U48" s="48"/>
      <c r="V48" s="48"/>
      <c r="W48" s="48"/>
      <c r="X48" s="48"/>
      <c r="Y48" s="48"/>
      <c r="Z48" s="48"/>
    </row>
    <row r="49" spans="1:26" ht="15.75" customHeight="1">
      <c r="A49" s="48" t="s">
        <v>395</v>
      </c>
      <c r="B49" s="48" t="s">
        <v>396</v>
      </c>
      <c r="C49" s="48" t="s">
        <v>370</v>
      </c>
      <c r="D49" s="48" t="s">
        <v>397</v>
      </c>
      <c r="E49" s="48">
        <v>2020</v>
      </c>
      <c r="F49" s="48" t="s">
        <v>372</v>
      </c>
      <c r="G49" s="48">
        <v>1</v>
      </c>
      <c r="H49" s="48" t="s">
        <v>398</v>
      </c>
      <c r="I49" s="48">
        <v>52</v>
      </c>
      <c r="J49" s="48" t="s">
        <v>378</v>
      </c>
      <c r="K49" s="48"/>
      <c r="L49" s="48"/>
      <c r="M49" s="48"/>
      <c r="N49" s="48"/>
      <c r="O49" s="48"/>
      <c r="P49" s="48"/>
      <c r="Q49" s="48"/>
      <c r="R49" s="48"/>
      <c r="S49" s="48"/>
      <c r="T49" s="48"/>
      <c r="U49" s="48"/>
      <c r="V49" s="48"/>
      <c r="W49" s="48"/>
      <c r="X49" s="48"/>
      <c r="Y49" s="48"/>
      <c r="Z49" s="48"/>
    </row>
    <row r="50" spans="1:26" ht="15.75" customHeight="1">
      <c r="A50" s="48" t="s">
        <v>455</v>
      </c>
      <c r="B50" s="48" t="s">
        <v>406</v>
      </c>
      <c r="C50" s="48" t="s">
        <v>393</v>
      </c>
      <c r="D50" s="48" t="s">
        <v>407</v>
      </c>
      <c r="E50" s="48">
        <v>2020</v>
      </c>
      <c r="F50" s="48">
        <v>25</v>
      </c>
      <c r="G50" s="48">
        <v>1</v>
      </c>
      <c r="H50" s="48">
        <v>8</v>
      </c>
      <c r="I50" s="48" t="s">
        <v>372</v>
      </c>
      <c r="J50" s="48" t="s">
        <v>378</v>
      </c>
      <c r="K50" s="48"/>
      <c r="L50" s="48"/>
      <c r="M50" s="48"/>
      <c r="N50" s="48"/>
      <c r="O50" s="48"/>
      <c r="P50" s="48"/>
      <c r="Q50" s="48"/>
      <c r="R50" s="48"/>
      <c r="S50" s="48"/>
      <c r="T50" s="48"/>
      <c r="U50" s="48"/>
      <c r="V50" s="48"/>
      <c r="W50" s="48"/>
      <c r="X50" s="48"/>
      <c r="Y50" s="48"/>
      <c r="Z50" s="48"/>
    </row>
    <row r="51" spans="1:26" ht="15.75" customHeight="1">
      <c r="A51" s="48" t="s">
        <v>468</v>
      </c>
      <c r="B51" s="48" t="s">
        <v>396</v>
      </c>
      <c r="C51" s="48" t="s">
        <v>370</v>
      </c>
      <c r="D51" s="48" t="s">
        <v>469</v>
      </c>
      <c r="E51" s="48">
        <v>2021</v>
      </c>
      <c r="F51" s="48" t="s">
        <v>372</v>
      </c>
      <c r="G51" s="48">
        <v>2</v>
      </c>
      <c r="H51" s="48">
        <v>14</v>
      </c>
      <c r="I51" s="48">
        <v>3014</v>
      </c>
      <c r="J51" s="48" t="s">
        <v>452</v>
      </c>
      <c r="K51" s="48"/>
      <c r="L51" s="48"/>
      <c r="M51" s="48"/>
      <c r="N51" s="48"/>
      <c r="O51" s="48"/>
      <c r="P51" s="48"/>
      <c r="Q51" s="48"/>
      <c r="R51" s="48"/>
      <c r="S51" s="48"/>
      <c r="T51" s="48"/>
      <c r="U51" s="48"/>
      <c r="V51" s="48"/>
      <c r="W51" s="48"/>
      <c r="X51" s="48"/>
      <c r="Y51" s="48"/>
      <c r="Z51" s="48"/>
    </row>
    <row r="52" spans="1:26" ht="15.75" customHeight="1">
      <c r="A52" s="48" t="s">
        <v>510</v>
      </c>
      <c r="B52" s="48" t="s">
        <v>406</v>
      </c>
      <c r="C52" s="48" t="s">
        <v>377</v>
      </c>
      <c r="D52" s="48" t="s">
        <v>407</v>
      </c>
      <c r="E52" s="48">
        <v>2020</v>
      </c>
      <c r="F52" s="48" t="s">
        <v>372</v>
      </c>
      <c r="G52" s="48">
        <v>3</v>
      </c>
      <c r="H52" s="48" t="s">
        <v>511</v>
      </c>
      <c r="I52" s="48" t="s">
        <v>372</v>
      </c>
      <c r="J52" s="48" t="s">
        <v>409</v>
      </c>
      <c r="K52" s="48"/>
      <c r="L52" s="48"/>
      <c r="M52" s="48"/>
      <c r="N52" s="48"/>
      <c r="O52" s="48"/>
      <c r="P52" s="48"/>
      <c r="Q52" s="48"/>
      <c r="R52" s="48"/>
      <c r="S52" s="48"/>
      <c r="T52" s="48"/>
      <c r="U52" s="48"/>
      <c r="V52" s="48"/>
      <c r="W52" s="48"/>
      <c r="X52" s="48"/>
      <c r="Y52" s="48"/>
      <c r="Z52" s="48"/>
    </row>
    <row r="53" spans="1:26" ht="15.75" customHeight="1">
      <c r="A53" s="48" t="s">
        <v>524</v>
      </c>
      <c r="B53" s="48" t="s">
        <v>369</v>
      </c>
      <c r="C53" s="48" t="s">
        <v>370</v>
      </c>
      <c r="D53" s="48" t="s">
        <v>371</v>
      </c>
      <c r="E53" s="48">
        <v>2020</v>
      </c>
      <c r="F53" s="48" t="s">
        <v>372</v>
      </c>
      <c r="G53" s="48">
        <v>6</v>
      </c>
      <c r="H53" s="48" t="s">
        <v>373</v>
      </c>
      <c r="I53" s="48">
        <v>13376</v>
      </c>
      <c r="J53" s="48" t="s">
        <v>374</v>
      </c>
      <c r="K53" s="48"/>
      <c r="L53" s="48"/>
      <c r="M53" s="48"/>
      <c r="N53" s="48"/>
      <c r="O53" s="48"/>
      <c r="P53" s="48"/>
      <c r="Q53" s="48"/>
      <c r="R53" s="48"/>
      <c r="S53" s="48"/>
      <c r="T53" s="48"/>
      <c r="U53" s="48"/>
      <c r="V53" s="48"/>
      <c r="W53" s="48"/>
      <c r="X53" s="48"/>
      <c r="Y53" s="48"/>
      <c r="Z53" s="48"/>
    </row>
    <row r="54" spans="1:26" ht="15.75" customHeight="1"/>
    <row r="55" spans="1:26" ht="15.75" customHeight="1"/>
    <row r="56" spans="1:26" ht="15.75" customHeight="1"/>
    <row r="57" spans="1:26" ht="15.75" customHeight="1"/>
    <row r="58" spans="1:26" ht="15.75" customHeight="1"/>
    <row r="59" spans="1:26" ht="15.75" customHeight="1">
      <c r="A59" s="48" t="s">
        <v>405</v>
      </c>
      <c r="B59" s="48" t="s">
        <v>406</v>
      </c>
      <c r="C59" s="48" t="s">
        <v>370</v>
      </c>
      <c r="D59" s="48" t="s">
        <v>407</v>
      </c>
      <c r="E59" s="48">
        <v>2020</v>
      </c>
      <c r="F59" s="48">
        <v>105</v>
      </c>
      <c r="G59" s="48">
        <v>8</v>
      </c>
      <c r="H59" s="48" t="s">
        <v>408</v>
      </c>
      <c r="I59" s="48" t="s">
        <v>372</v>
      </c>
      <c r="J59" s="48" t="s">
        <v>409</v>
      </c>
      <c r="K59" s="48"/>
      <c r="L59" s="48"/>
      <c r="M59" s="48"/>
      <c r="N59" s="48"/>
      <c r="O59" s="48"/>
      <c r="P59" s="48"/>
      <c r="Q59" s="48"/>
      <c r="R59" s="48"/>
      <c r="S59" s="48"/>
      <c r="T59" s="48"/>
      <c r="U59" s="48"/>
      <c r="V59" s="48"/>
      <c r="W59" s="48"/>
      <c r="X59" s="48"/>
      <c r="Y59" s="48"/>
      <c r="Z59" s="48"/>
    </row>
    <row r="60" spans="1:26" ht="15.75" customHeight="1">
      <c r="A60" s="48" t="s">
        <v>421</v>
      </c>
      <c r="B60" s="48" t="s">
        <v>406</v>
      </c>
      <c r="C60" s="48" t="s">
        <v>380</v>
      </c>
      <c r="D60" s="48" t="s">
        <v>422</v>
      </c>
      <c r="E60" s="48" t="s">
        <v>423</v>
      </c>
      <c r="F60" s="48" t="s">
        <v>372</v>
      </c>
      <c r="G60" s="48">
        <v>4</v>
      </c>
      <c r="H60" s="48" t="s">
        <v>424</v>
      </c>
      <c r="I60" s="48" t="s">
        <v>372</v>
      </c>
      <c r="J60" s="48" t="s">
        <v>378</v>
      </c>
      <c r="K60" s="48"/>
      <c r="L60" s="48"/>
      <c r="M60" s="48"/>
      <c r="N60" s="48"/>
      <c r="O60" s="48"/>
      <c r="P60" s="48"/>
      <c r="Q60" s="48"/>
      <c r="R60" s="48"/>
      <c r="S60" s="48"/>
      <c r="T60" s="48"/>
      <c r="U60" s="48"/>
      <c r="V60" s="48"/>
      <c r="W60" s="48"/>
      <c r="X60" s="48"/>
      <c r="Y60" s="48"/>
      <c r="Z60" s="48"/>
    </row>
    <row r="61" spans="1:26" ht="15.75" customHeight="1">
      <c r="A61" s="48" t="s">
        <v>496</v>
      </c>
      <c r="B61" s="48" t="s">
        <v>406</v>
      </c>
      <c r="C61" s="48" t="s">
        <v>377</v>
      </c>
      <c r="D61" s="48" t="s">
        <v>497</v>
      </c>
      <c r="E61" s="48">
        <v>2020</v>
      </c>
      <c r="F61" s="48">
        <v>519</v>
      </c>
      <c r="G61" s="48">
        <v>15</v>
      </c>
      <c r="H61" s="48" t="s">
        <v>498</v>
      </c>
      <c r="I61" s="48" t="s">
        <v>372</v>
      </c>
      <c r="J61" s="48" t="s">
        <v>409</v>
      </c>
      <c r="K61" s="48"/>
      <c r="L61" s="48"/>
      <c r="M61" s="48"/>
      <c r="N61" s="48"/>
      <c r="O61" s="48"/>
      <c r="P61" s="48"/>
      <c r="Q61" s="48"/>
      <c r="R61" s="48"/>
      <c r="S61" s="48"/>
      <c r="T61" s="48"/>
      <c r="U61" s="48"/>
      <c r="V61" s="48"/>
      <c r="W61" s="48"/>
      <c r="X61" s="48"/>
      <c r="Y61" s="48"/>
      <c r="Z61" s="48"/>
    </row>
    <row r="62" spans="1:26" ht="15.75" customHeight="1">
      <c r="A62" s="48" t="s">
        <v>506</v>
      </c>
      <c r="B62" s="48" t="s">
        <v>406</v>
      </c>
      <c r="C62" s="48" t="s">
        <v>377</v>
      </c>
      <c r="D62" s="48" t="s">
        <v>497</v>
      </c>
      <c r="E62" s="48">
        <v>2020</v>
      </c>
      <c r="F62" s="48" t="s">
        <v>372</v>
      </c>
      <c r="G62" s="48">
        <v>9</v>
      </c>
      <c r="H62" s="48" t="s">
        <v>507</v>
      </c>
      <c r="I62" s="48" t="s">
        <v>372</v>
      </c>
      <c r="J62" s="48" t="s">
        <v>378</v>
      </c>
      <c r="K62" s="48"/>
      <c r="L62" s="48"/>
      <c r="M62" s="48"/>
      <c r="N62" s="48"/>
      <c r="O62" s="48"/>
      <c r="P62" s="48"/>
      <c r="Q62" s="48"/>
      <c r="R62" s="48"/>
      <c r="S62" s="48"/>
      <c r="T62" s="48"/>
      <c r="U62" s="48"/>
      <c r="V62" s="48"/>
      <c r="W62" s="48"/>
      <c r="X62" s="48"/>
      <c r="Y62" s="48"/>
      <c r="Z62" s="48"/>
    </row>
    <row r="63" spans="1:26" ht="15.75" customHeight="1">
      <c r="A63" s="48" t="s">
        <v>458</v>
      </c>
      <c r="B63" s="48" t="s">
        <v>406</v>
      </c>
      <c r="C63" s="48" t="s">
        <v>380</v>
      </c>
      <c r="D63" s="48" t="s">
        <v>397</v>
      </c>
      <c r="E63" s="48">
        <v>2020</v>
      </c>
      <c r="F63" s="48" t="s">
        <v>372</v>
      </c>
      <c r="G63" s="48">
        <v>10</v>
      </c>
      <c r="H63" s="48" t="s">
        <v>459</v>
      </c>
      <c r="I63" s="48" t="s">
        <v>372</v>
      </c>
      <c r="J63" s="48" t="s">
        <v>378</v>
      </c>
      <c r="K63" s="48"/>
      <c r="L63" s="48"/>
      <c r="M63" s="48"/>
      <c r="N63" s="48"/>
      <c r="O63" s="48"/>
      <c r="P63" s="48"/>
      <c r="Q63" s="48"/>
      <c r="R63" s="48"/>
      <c r="S63" s="48"/>
      <c r="T63" s="48"/>
      <c r="U63" s="48"/>
      <c r="V63" s="48"/>
      <c r="W63" s="48"/>
      <c r="X63" s="48"/>
      <c r="Y63" s="48"/>
      <c r="Z63" s="48"/>
    </row>
    <row r="64" spans="1:26" ht="15.75" customHeight="1">
      <c r="A64" s="48" t="s">
        <v>460</v>
      </c>
      <c r="B64" s="48" t="s">
        <v>406</v>
      </c>
      <c r="C64" s="48" t="s">
        <v>370</v>
      </c>
      <c r="D64" s="48" t="s">
        <v>461</v>
      </c>
      <c r="E64" s="48">
        <v>2020</v>
      </c>
      <c r="F64" s="48" t="s">
        <v>372</v>
      </c>
      <c r="G64" s="48">
        <v>17</v>
      </c>
      <c r="H64" s="48" t="s">
        <v>462</v>
      </c>
      <c r="I64" s="48" t="s">
        <v>372</v>
      </c>
      <c r="J64" s="48" t="s">
        <v>378</v>
      </c>
      <c r="K64" s="48"/>
      <c r="L64" s="48"/>
      <c r="M64" s="48"/>
      <c r="N64" s="48"/>
      <c r="O64" s="48"/>
      <c r="P64" s="48"/>
      <c r="Q64" s="48"/>
      <c r="R64" s="48"/>
      <c r="S64" s="48"/>
      <c r="T64" s="48"/>
      <c r="U64" s="48"/>
      <c r="V64" s="48"/>
      <c r="W64" s="48"/>
      <c r="X64" s="48"/>
      <c r="Y64" s="48"/>
      <c r="Z64" s="48"/>
    </row>
    <row r="65" spans="1:26" ht="15.75" customHeight="1">
      <c r="A65" s="48" t="s">
        <v>490</v>
      </c>
      <c r="B65" s="48" t="s">
        <v>491</v>
      </c>
      <c r="C65" s="48" t="s">
        <v>377</v>
      </c>
      <c r="D65" s="48" t="s">
        <v>461</v>
      </c>
      <c r="E65" s="48">
        <v>2020</v>
      </c>
      <c r="F65" s="48" t="s">
        <v>372</v>
      </c>
      <c r="G65" s="48">
        <v>17</v>
      </c>
      <c r="H65" s="48" t="s">
        <v>492</v>
      </c>
      <c r="I65" s="48" t="s">
        <v>372</v>
      </c>
      <c r="J65" s="48" t="s">
        <v>378</v>
      </c>
      <c r="K65" s="48"/>
      <c r="L65" s="48"/>
      <c r="M65" s="48"/>
      <c r="N65" s="48"/>
      <c r="O65" s="48"/>
      <c r="P65" s="48"/>
      <c r="Q65" s="48"/>
      <c r="R65" s="48"/>
      <c r="S65" s="48"/>
      <c r="T65" s="48"/>
      <c r="U65" s="48"/>
      <c r="V65" s="48"/>
      <c r="W65" s="48"/>
      <c r="X65" s="48"/>
      <c r="Y65" s="48"/>
      <c r="Z65" s="48"/>
    </row>
    <row r="66" spans="1:26" s="144" customFormat="1" ht="15.75" customHeight="1">
      <c r="A66" s="142" t="s">
        <v>493</v>
      </c>
      <c r="B66" s="142" t="s">
        <v>406</v>
      </c>
      <c r="C66" s="142" t="s">
        <v>377</v>
      </c>
      <c r="D66" s="142" t="s">
        <v>494</v>
      </c>
      <c r="E66" s="142">
        <v>2020</v>
      </c>
      <c r="F66" s="142" t="s">
        <v>372</v>
      </c>
      <c r="G66" s="142">
        <v>10</v>
      </c>
      <c r="H66" s="142" t="s">
        <v>495</v>
      </c>
      <c r="I66" s="142" t="s">
        <v>372</v>
      </c>
      <c r="J66" s="142" t="s">
        <v>409</v>
      </c>
      <c r="K66" s="142"/>
      <c r="L66" s="142"/>
      <c r="M66" s="142"/>
      <c r="N66" s="142"/>
      <c r="O66" s="142"/>
      <c r="P66" s="142"/>
      <c r="Q66" s="142"/>
      <c r="R66" s="142"/>
      <c r="S66" s="142"/>
      <c r="T66" s="142"/>
      <c r="U66" s="142"/>
      <c r="V66" s="142"/>
      <c r="W66" s="142"/>
      <c r="X66" s="142"/>
      <c r="Y66" s="142"/>
      <c r="Z66" s="142"/>
    </row>
    <row r="67" spans="1:26" ht="15.75" customHeight="1">
      <c r="A67" s="48" t="s">
        <v>504</v>
      </c>
      <c r="B67" s="48" t="s">
        <v>406</v>
      </c>
      <c r="C67" s="48" t="s">
        <v>380</v>
      </c>
      <c r="D67" s="48" t="s">
        <v>397</v>
      </c>
      <c r="E67" s="48">
        <v>2020</v>
      </c>
      <c r="F67" s="48" t="s">
        <v>372</v>
      </c>
      <c r="G67" s="48">
        <v>6</v>
      </c>
      <c r="H67" s="48" t="s">
        <v>505</v>
      </c>
      <c r="I67" s="48" t="s">
        <v>372</v>
      </c>
      <c r="J67" s="48" t="s">
        <v>378</v>
      </c>
      <c r="K67" s="48"/>
      <c r="L67" s="48"/>
      <c r="M67" s="48"/>
      <c r="N67" s="48"/>
      <c r="O67" s="48"/>
      <c r="P67" s="48"/>
      <c r="Q67" s="48"/>
      <c r="R67" s="48"/>
      <c r="S67" s="48"/>
      <c r="T67" s="48"/>
      <c r="U67" s="48"/>
      <c r="V67" s="48"/>
      <c r="W67" s="48"/>
      <c r="X67" s="48"/>
      <c r="Y67" s="48"/>
      <c r="Z67" s="48"/>
    </row>
    <row r="68" spans="1:26" ht="15.75" customHeight="1">
      <c r="A68" s="48" t="s">
        <v>508</v>
      </c>
      <c r="B68" s="48" t="s">
        <v>406</v>
      </c>
      <c r="C68" s="48" t="s">
        <v>380</v>
      </c>
      <c r="D68" s="48" t="s">
        <v>509</v>
      </c>
      <c r="E68" s="48">
        <v>2020</v>
      </c>
      <c r="F68" s="48">
        <v>1</v>
      </c>
      <c r="G68" s="48">
        <v>2</v>
      </c>
      <c r="H68" s="48" t="s">
        <v>372</v>
      </c>
      <c r="I68" s="48">
        <v>31</v>
      </c>
      <c r="J68" s="48" t="s">
        <v>404</v>
      </c>
      <c r="K68" s="48"/>
      <c r="L68" s="48"/>
      <c r="M68" s="48"/>
      <c r="N68" s="48"/>
      <c r="O68" s="48"/>
      <c r="P68" s="48"/>
      <c r="Q68" s="48"/>
      <c r="R68" s="48"/>
      <c r="S68" s="48"/>
      <c r="T68" s="48"/>
      <c r="U68" s="48"/>
      <c r="V68" s="48"/>
      <c r="W68" s="48"/>
      <c r="X68" s="48"/>
      <c r="Y68" s="48"/>
      <c r="Z68" s="48"/>
    </row>
    <row r="69" spans="1:26" ht="15.75" customHeight="1">
      <c r="A69" s="48" t="s">
        <v>455</v>
      </c>
      <c r="B69" s="48" t="s">
        <v>406</v>
      </c>
      <c r="C69" s="48" t="s">
        <v>393</v>
      </c>
      <c r="D69" s="48" t="s">
        <v>407</v>
      </c>
      <c r="E69" s="48">
        <v>2020</v>
      </c>
      <c r="F69" s="48">
        <v>25</v>
      </c>
      <c r="G69" s="48">
        <v>1</v>
      </c>
      <c r="H69" s="48">
        <v>8</v>
      </c>
      <c r="I69" s="48" t="s">
        <v>372</v>
      </c>
      <c r="J69" s="48" t="s">
        <v>378</v>
      </c>
      <c r="K69" s="48"/>
      <c r="L69" s="48"/>
      <c r="M69" s="48"/>
      <c r="N69" s="48"/>
      <c r="O69" s="48"/>
      <c r="P69" s="48"/>
      <c r="Q69" s="48"/>
      <c r="R69" s="48"/>
      <c r="S69" s="48"/>
      <c r="T69" s="48"/>
      <c r="U69" s="48"/>
      <c r="V69" s="48"/>
      <c r="W69" s="48"/>
      <c r="X69" s="48"/>
      <c r="Y69" s="48"/>
      <c r="Z69" s="48"/>
    </row>
    <row r="70" spans="1:26" ht="15.75" customHeight="1">
      <c r="A70" s="48" t="s">
        <v>510</v>
      </c>
      <c r="B70" s="48" t="s">
        <v>406</v>
      </c>
      <c r="C70" s="48" t="s">
        <v>377</v>
      </c>
      <c r="D70" s="48" t="s">
        <v>407</v>
      </c>
      <c r="E70" s="48">
        <v>2020</v>
      </c>
      <c r="F70" s="48" t="s">
        <v>372</v>
      </c>
      <c r="G70" s="48">
        <v>3</v>
      </c>
      <c r="H70" s="48" t="s">
        <v>511</v>
      </c>
      <c r="I70" s="48" t="s">
        <v>372</v>
      </c>
      <c r="J70" s="48" t="s">
        <v>409</v>
      </c>
      <c r="K70" s="48"/>
      <c r="L70" s="48"/>
      <c r="M70" s="48"/>
      <c r="N70" s="48"/>
      <c r="O70" s="48"/>
      <c r="P70" s="48"/>
      <c r="Q70" s="48"/>
      <c r="R70" s="48"/>
      <c r="S70" s="48"/>
      <c r="T70" s="48"/>
      <c r="U70" s="48"/>
      <c r="V70" s="48"/>
      <c r="W70" s="48"/>
      <c r="X70" s="48"/>
      <c r="Y70" s="48"/>
      <c r="Z70" s="48"/>
    </row>
    <row r="71" spans="1:26" ht="15.75" customHeight="1"/>
    <row r="72" spans="1:26" s="144" customFormat="1" ht="15.75" customHeight="1">
      <c r="A72" s="142" t="s">
        <v>456</v>
      </c>
      <c r="B72" s="143" t="s">
        <v>369</v>
      </c>
      <c r="C72" s="143" t="s">
        <v>377</v>
      </c>
      <c r="D72" s="143" t="s">
        <v>447</v>
      </c>
      <c r="E72" s="143">
        <v>2021</v>
      </c>
      <c r="F72" s="143">
        <v>275</v>
      </c>
      <c r="G72" s="143">
        <v>17</v>
      </c>
      <c r="H72" s="143" t="s">
        <v>457</v>
      </c>
      <c r="I72" s="143">
        <v>4161</v>
      </c>
      <c r="J72" s="143" t="s">
        <v>374</v>
      </c>
      <c r="K72" s="143"/>
      <c r="L72" s="143"/>
      <c r="M72" s="143"/>
      <c r="N72" s="143"/>
      <c r="O72" s="143"/>
      <c r="P72" s="143"/>
      <c r="Q72" s="143"/>
      <c r="R72" s="143"/>
      <c r="S72" s="143"/>
      <c r="T72" s="143"/>
      <c r="U72" s="143"/>
      <c r="V72" s="143"/>
      <c r="W72" s="143"/>
      <c r="X72" s="143"/>
      <c r="Y72" s="143"/>
      <c r="Z72" s="143"/>
    </row>
    <row r="73" spans="1:26" ht="15.75" customHeight="1">
      <c r="A73" s="122" t="s">
        <v>487</v>
      </c>
      <c r="B73" s="123" t="s">
        <v>369</v>
      </c>
      <c r="C73" s="123" t="s">
        <v>370</v>
      </c>
      <c r="D73" s="123" t="s">
        <v>488</v>
      </c>
      <c r="E73" s="123" t="s">
        <v>423</v>
      </c>
      <c r="F73" s="123">
        <v>1306</v>
      </c>
      <c r="G73" s="123">
        <v>9</v>
      </c>
      <c r="H73" s="123" t="s">
        <v>489</v>
      </c>
      <c r="I73" s="123">
        <v>2139</v>
      </c>
      <c r="J73" s="123" t="s">
        <v>374</v>
      </c>
      <c r="K73" s="123"/>
      <c r="L73" s="123"/>
      <c r="M73" s="123"/>
      <c r="N73" s="123"/>
      <c r="O73" s="123"/>
      <c r="P73" s="123"/>
      <c r="Q73" s="123"/>
      <c r="R73" s="123"/>
      <c r="S73" s="123"/>
      <c r="T73" s="123"/>
      <c r="U73" s="123"/>
      <c r="V73" s="123"/>
      <c r="W73" s="123"/>
      <c r="X73" s="123"/>
      <c r="Y73" s="123"/>
      <c r="Z73" s="123"/>
    </row>
    <row r="74" spans="1:26" ht="15.75" customHeight="1">
      <c r="A74" s="124"/>
      <c r="B74" s="124"/>
      <c r="C74" s="124"/>
      <c r="D74" s="124"/>
      <c r="E74" s="124"/>
      <c r="F74" s="124"/>
      <c r="G74" s="124"/>
      <c r="H74" s="124"/>
      <c r="I74" s="124"/>
      <c r="J74" s="124"/>
      <c r="K74" s="124"/>
      <c r="L74" s="124"/>
      <c r="M74" s="124"/>
      <c r="N74" s="124"/>
      <c r="O74" s="124"/>
      <c r="P74" s="124"/>
      <c r="Q74" s="124"/>
      <c r="R74" s="124"/>
      <c r="S74" s="124"/>
      <c r="T74" s="124"/>
      <c r="U74" s="124"/>
      <c r="V74" s="124"/>
      <c r="W74" s="124"/>
      <c r="X74" s="124"/>
      <c r="Y74" s="124"/>
      <c r="Z74" s="124"/>
    </row>
    <row r="75" spans="1:26" ht="15.75" customHeight="1"/>
    <row r="76" spans="1:26" ht="15.75" customHeight="1"/>
    <row r="77" spans="1:26" ht="15.75" customHeight="1"/>
    <row r="78" spans="1:26" ht="15.75" customHeight="1"/>
    <row r="79" spans="1:26" ht="15.75" customHeight="1"/>
    <row r="80" spans="1:26"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1"/>
  <sheetViews>
    <sheetView topLeftCell="A34" zoomScale="90" zoomScaleNormal="90" workbookViewId="0">
      <selection activeCell="C53" sqref="C53"/>
    </sheetView>
  </sheetViews>
  <sheetFormatPr defaultRowHeight="15"/>
  <cols>
    <col min="1" max="1" width="29.42578125" customWidth="1"/>
    <col min="2" max="2" width="11.28515625" customWidth="1"/>
    <col min="3" max="3" width="115.140625" customWidth="1"/>
    <col min="4" max="4" width="12.5703125" customWidth="1"/>
  </cols>
  <sheetData>
    <row r="1" spans="1:4" ht="62.25" customHeight="1" thickTop="1" thickBot="1">
      <c r="A1" s="125" t="s">
        <v>525</v>
      </c>
      <c r="B1" s="126" t="s">
        <v>526</v>
      </c>
      <c r="C1" s="127" t="s">
        <v>527</v>
      </c>
      <c r="D1" s="127" t="s">
        <v>528</v>
      </c>
    </row>
    <row r="2" spans="1:4" ht="16.5" thickTop="1" thickBot="1">
      <c r="A2" s="151" t="s">
        <v>529</v>
      </c>
      <c r="B2" s="152"/>
      <c r="C2" s="153"/>
      <c r="D2" s="128"/>
    </row>
    <row r="3" spans="1:4" ht="15.75" thickBot="1">
      <c r="A3" s="129" t="s">
        <v>530</v>
      </c>
      <c r="B3" s="130">
        <v>1</v>
      </c>
      <c r="C3" s="131" t="s">
        <v>531</v>
      </c>
      <c r="D3" s="132" t="s">
        <v>626</v>
      </c>
    </row>
    <row r="4" spans="1:4" ht="16.5" thickTop="1" thickBot="1">
      <c r="A4" s="151" t="s">
        <v>532</v>
      </c>
      <c r="B4" s="152"/>
      <c r="C4" s="153"/>
      <c r="D4" s="128"/>
    </row>
    <row r="5" spans="1:4" ht="15.75" thickBot="1">
      <c r="A5" s="129" t="s">
        <v>533</v>
      </c>
      <c r="B5" s="130">
        <v>2</v>
      </c>
      <c r="C5" s="131" t="s">
        <v>534</v>
      </c>
      <c r="D5" s="132" t="s">
        <v>627</v>
      </c>
    </row>
    <row r="6" spans="1:4" ht="16.5" thickTop="1" thickBot="1">
      <c r="A6" s="151" t="s">
        <v>535</v>
      </c>
      <c r="B6" s="152"/>
      <c r="C6" s="153"/>
      <c r="D6" s="128"/>
    </row>
    <row r="7" spans="1:4" ht="24.75" thickBot="1">
      <c r="A7" s="133" t="s">
        <v>536</v>
      </c>
      <c r="B7" s="134">
        <v>3</v>
      </c>
      <c r="C7" s="135" t="s">
        <v>537</v>
      </c>
      <c r="D7" s="136" t="s">
        <v>628</v>
      </c>
    </row>
    <row r="8" spans="1:4" ht="24.75" thickBot="1">
      <c r="A8" s="129" t="s">
        <v>538</v>
      </c>
      <c r="B8" s="130">
        <v>4</v>
      </c>
      <c r="C8" s="131" t="s">
        <v>539</v>
      </c>
      <c r="D8" s="136" t="s">
        <v>628</v>
      </c>
    </row>
    <row r="9" spans="1:4" ht="16.5" thickTop="1" thickBot="1">
      <c r="A9" s="151" t="s">
        <v>540</v>
      </c>
      <c r="B9" s="152"/>
      <c r="C9" s="153"/>
      <c r="D9" s="128"/>
    </row>
    <row r="10" spans="1:4" ht="36.75" thickBot="1">
      <c r="A10" s="133" t="s">
        <v>541</v>
      </c>
      <c r="B10" s="134">
        <v>5</v>
      </c>
      <c r="C10" s="135" t="s">
        <v>542</v>
      </c>
      <c r="D10" s="136" t="s">
        <v>629</v>
      </c>
    </row>
    <row r="11" spans="1:4" ht="36.75" thickBot="1">
      <c r="A11" s="133" t="s">
        <v>543</v>
      </c>
      <c r="B11" s="134">
        <v>6</v>
      </c>
      <c r="C11" s="135" t="s">
        <v>544</v>
      </c>
      <c r="D11" s="136" t="s">
        <v>630</v>
      </c>
    </row>
    <row r="12" spans="1:4" ht="36.75" thickBot="1">
      <c r="A12" s="133" t="s">
        <v>545</v>
      </c>
      <c r="B12" s="134">
        <v>7</v>
      </c>
      <c r="C12" s="135" t="s">
        <v>546</v>
      </c>
      <c r="D12" s="136" t="s">
        <v>630</v>
      </c>
    </row>
    <row r="13" spans="1:4" ht="36.75" thickBot="1">
      <c r="A13" s="133" t="s">
        <v>547</v>
      </c>
      <c r="B13" s="134">
        <v>8</v>
      </c>
      <c r="C13" s="135" t="s">
        <v>548</v>
      </c>
      <c r="D13" s="136" t="s">
        <v>630</v>
      </c>
    </row>
    <row r="14" spans="1:4" ht="36.75" thickBot="1">
      <c r="A14" s="133" t="s">
        <v>549</v>
      </c>
      <c r="B14" s="134">
        <v>9</v>
      </c>
      <c r="C14" s="135" t="s">
        <v>550</v>
      </c>
      <c r="D14" s="136" t="s">
        <v>630</v>
      </c>
    </row>
    <row r="15" spans="1:4" ht="36.75" thickBot="1">
      <c r="A15" s="148" t="s">
        <v>551</v>
      </c>
      <c r="B15" s="134" t="s">
        <v>552</v>
      </c>
      <c r="C15" s="135" t="s">
        <v>553</v>
      </c>
      <c r="D15" s="136" t="s">
        <v>632</v>
      </c>
    </row>
    <row r="16" spans="1:4" ht="36.75" thickBot="1">
      <c r="A16" s="150"/>
      <c r="B16" s="134" t="s">
        <v>554</v>
      </c>
      <c r="C16" s="135" t="s">
        <v>555</v>
      </c>
      <c r="D16" s="136" t="s">
        <v>632</v>
      </c>
    </row>
    <row r="17" spans="1:4" ht="372.75" customHeight="1" thickBot="1">
      <c r="A17" s="133" t="s">
        <v>556</v>
      </c>
      <c r="B17" s="134">
        <v>11</v>
      </c>
      <c r="C17" s="135" t="s">
        <v>557</v>
      </c>
      <c r="D17" s="136" t="s">
        <v>631</v>
      </c>
    </row>
    <row r="18" spans="1:4" ht="36.75" thickBot="1">
      <c r="A18" s="133" t="s">
        <v>558</v>
      </c>
      <c r="B18" s="134">
        <v>12</v>
      </c>
      <c r="C18" s="135" t="s">
        <v>559</v>
      </c>
      <c r="D18" s="136" t="s">
        <v>633</v>
      </c>
    </row>
    <row r="19" spans="1:4" ht="36.75" thickBot="1">
      <c r="A19" s="148" t="s">
        <v>560</v>
      </c>
      <c r="B19" s="134" t="s">
        <v>561</v>
      </c>
      <c r="C19" s="135" t="s">
        <v>562</v>
      </c>
      <c r="D19" s="136" t="s">
        <v>632</v>
      </c>
    </row>
    <row r="20" spans="1:4" ht="36.75" thickBot="1">
      <c r="A20" s="149"/>
      <c r="B20" s="134" t="s">
        <v>563</v>
      </c>
      <c r="C20" s="135" t="s">
        <v>564</v>
      </c>
      <c r="D20" s="136" t="s">
        <v>632</v>
      </c>
    </row>
    <row r="21" spans="1:4" ht="15.75" thickBot="1">
      <c r="A21" s="149"/>
      <c r="B21" s="134" t="s">
        <v>565</v>
      </c>
      <c r="C21" s="135" t="s">
        <v>566</v>
      </c>
      <c r="D21" s="136" t="s">
        <v>634</v>
      </c>
    </row>
    <row r="22" spans="1:4" ht="36.75" thickBot="1">
      <c r="A22" s="149"/>
      <c r="B22" s="134" t="s">
        <v>567</v>
      </c>
      <c r="C22" s="135" t="s">
        <v>568</v>
      </c>
      <c r="D22" s="136" t="s">
        <v>633</v>
      </c>
    </row>
    <row r="23" spans="1:4" ht="36.75" thickBot="1">
      <c r="A23" s="149"/>
      <c r="B23" s="134" t="s">
        <v>569</v>
      </c>
      <c r="C23" s="135" t="s">
        <v>570</v>
      </c>
      <c r="D23" s="136" t="s">
        <v>633</v>
      </c>
    </row>
    <row r="24" spans="1:4" ht="36.75" thickBot="1">
      <c r="A24" s="150"/>
      <c r="B24" s="134" t="s">
        <v>571</v>
      </c>
      <c r="C24" s="135" t="s">
        <v>572</v>
      </c>
      <c r="D24" s="136" t="s">
        <v>633</v>
      </c>
    </row>
    <row r="25" spans="1:4" ht="24.75" thickBot="1">
      <c r="A25" s="133" t="s">
        <v>573</v>
      </c>
      <c r="B25" s="134">
        <v>14</v>
      </c>
      <c r="C25" s="135" t="s">
        <v>574</v>
      </c>
      <c r="D25" s="136" t="s">
        <v>641</v>
      </c>
    </row>
    <row r="26" spans="1:4" ht="36.75" thickBot="1">
      <c r="A26" s="133" t="s">
        <v>575</v>
      </c>
      <c r="B26" s="134">
        <v>15</v>
      </c>
      <c r="C26" s="135" t="s">
        <v>576</v>
      </c>
      <c r="D26" s="136" t="s">
        <v>633</v>
      </c>
    </row>
    <row r="27" spans="1:4" ht="15.75" thickBot="1">
      <c r="A27" s="154" t="s">
        <v>577</v>
      </c>
      <c r="B27" s="155"/>
      <c r="C27" s="156"/>
      <c r="D27" s="137"/>
    </row>
    <row r="28" spans="1:4" ht="24.75" thickBot="1">
      <c r="A28" s="148" t="s">
        <v>578</v>
      </c>
      <c r="B28" s="134" t="s">
        <v>579</v>
      </c>
      <c r="C28" s="135" t="s">
        <v>580</v>
      </c>
      <c r="D28" s="136" t="s">
        <v>636</v>
      </c>
    </row>
    <row r="29" spans="1:4" ht="24.75" thickBot="1">
      <c r="A29" s="150"/>
      <c r="B29" s="134" t="s">
        <v>581</v>
      </c>
      <c r="C29" s="135" t="s">
        <v>582</v>
      </c>
      <c r="D29" s="136" t="s">
        <v>637</v>
      </c>
    </row>
    <row r="30" spans="1:4" ht="15.75" thickBot="1">
      <c r="A30" s="133" t="s">
        <v>583</v>
      </c>
      <c r="B30" s="134">
        <v>17</v>
      </c>
      <c r="C30" s="135" t="s">
        <v>584</v>
      </c>
      <c r="D30" s="136" t="s">
        <v>635</v>
      </c>
    </row>
    <row r="31" spans="1:4" ht="96.75" customHeight="1" thickBot="1">
      <c r="A31" s="133" t="s">
        <v>585</v>
      </c>
      <c r="B31" s="134">
        <v>18</v>
      </c>
      <c r="C31" s="135" t="s">
        <v>586</v>
      </c>
      <c r="D31" s="136" t="s">
        <v>638</v>
      </c>
    </row>
    <row r="32" spans="1:4" ht="24.75" thickBot="1">
      <c r="A32" s="133" t="s">
        <v>587</v>
      </c>
      <c r="B32" s="134">
        <v>19</v>
      </c>
      <c r="C32" s="135" t="s">
        <v>588</v>
      </c>
      <c r="D32" s="136" t="s">
        <v>634</v>
      </c>
    </row>
    <row r="33" spans="1:4" ht="24.75" thickBot="1">
      <c r="A33" s="148" t="s">
        <v>589</v>
      </c>
      <c r="B33" s="134" t="s">
        <v>590</v>
      </c>
      <c r="C33" s="135" t="s">
        <v>591</v>
      </c>
      <c r="D33" s="136" t="s">
        <v>638</v>
      </c>
    </row>
    <row r="34" spans="1:4" ht="24.75" thickBot="1">
      <c r="A34" s="149"/>
      <c r="B34" s="134" t="s">
        <v>592</v>
      </c>
      <c r="C34" s="135" t="s">
        <v>593</v>
      </c>
      <c r="D34" s="136" t="s">
        <v>639</v>
      </c>
    </row>
    <row r="35" spans="1:4" ht="24.75" thickBot="1">
      <c r="A35" s="149"/>
      <c r="B35" s="134" t="s">
        <v>594</v>
      </c>
      <c r="C35" s="135" t="s">
        <v>595</v>
      </c>
      <c r="D35" s="136" t="s">
        <v>639</v>
      </c>
    </row>
    <row r="36" spans="1:4" ht="36.75" thickBot="1">
      <c r="A36" s="150"/>
      <c r="B36" s="134" t="s">
        <v>596</v>
      </c>
      <c r="C36" s="135" t="s">
        <v>597</v>
      </c>
      <c r="D36" s="136" t="s">
        <v>640</v>
      </c>
    </row>
    <row r="37" spans="1:4" ht="24.75" thickBot="1">
      <c r="A37" s="133" t="s">
        <v>598</v>
      </c>
      <c r="B37" s="134">
        <v>21</v>
      </c>
      <c r="C37" s="135" t="s">
        <v>599</v>
      </c>
      <c r="D37" s="136" t="s">
        <v>641</v>
      </c>
    </row>
    <row r="38" spans="1:4" ht="36.75" thickBot="1">
      <c r="A38" s="133" t="s">
        <v>600</v>
      </c>
      <c r="B38" s="134">
        <v>22</v>
      </c>
      <c r="C38" s="135" t="s">
        <v>601</v>
      </c>
      <c r="D38" s="136" t="s">
        <v>640</v>
      </c>
    </row>
    <row r="39" spans="1:4" ht="15.75" thickBot="1">
      <c r="A39" s="154" t="s">
        <v>602</v>
      </c>
      <c r="B39" s="155"/>
      <c r="C39" s="156"/>
      <c r="D39" s="137"/>
    </row>
    <row r="40" spans="1:4" ht="24.75" thickBot="1">
      <c r="A40" s="148" t="s">
        <v>603</v>
      </c>
      <c r="B40" s="134" t="s">
        <v>604</v>
      </c>
      <c r="C40" s="135" t="s">
        <v>605</v>
      </c>
      <c r="D40" s="136" t="s">
        <v>642</v>
      </c>
    </row>
    <row r="41" spans="1:4" ht="24.75" thickBot="1">
      <c r="A41" s="149"/>
      <c r="B41" s="134" t="s">
        <v>606</v>
      </c>
      <c r="C41" s="135" t="s">
        <v>607</v>
      </c>
      <c r="D41" s="136" t="s">
        <v>642</v>
      </c>
    </row>
    <row r="42" spans="1:4" ht="24.75" thickBot="1">
      <c r="A42" s="149"/>
      <c r="B42" s="138" t="s">
        <v>608</v>
      </c>
      <c r="C42" s="135" t="s">
        <v>609</v>
      </c>
      <c r="D42" s="136" t="s">
        <v>642</v>
      </c>
    </row>
    <row r="43" spans="1:4" ht="24.75" thickBot="1">
      <c r="A43" s="157"/>
      <c r="B43" s="139" t="s">
        <v>610</v>
      </c>
      <c r="C43" s="131" t="s">
        <v>611</v>
      </c>
      <c r="D43" s="136" t="s">
        <v>642</v>
      </c>
    </row>
    <row r="44" spans="1:4" ht="15.75" thickBot="1">
      <c r="A44" s="151" t="s">
        <v>612</v>
      </c>
      <c r="B44" s="152"/>
      <c r="C44" s="153"/>
      <c r="D44" s="137"/>
    </row>
    <row r="45" spans="1:4" ht="36.75" thickBot="1">
      <c r="A45" s="148" t="s">
        <v>613</v>
      </c>
      <c r="B45" s="134" t="s">
        <v>614</v>
      </c>
      <c r="C45" s="135" t="s">
        <v>615</v>
      </c>
      <c r="D45" s="136" t="s">
        <v>643</v>
      </c>
    </row>
    <row r="46" spans="1:4" ht="36.75" thickBot="1">
      <c r="A46" s="149"/>
      <c r="B46" s="134" t="s">
        <v>616</v>
      </c>
      <c r="C46" s="135" t="s">
        <v>617</v>
      </c>
      <c r="D46" s="136" t="s">
        <v>643</v>
      </c>
    </row>
    <row r="47" spans="1:4" ht="36.75" thickBot="1">
      <c r="A47" s="150"/>
      <c r="B47" s="134" t="s">
        <v>618</v>
      </c>
      <c r="C47" s="135" t="s">
        <v>619</v>
      </c>
      <c r="D47" s="136" t="s">
        <v>643</v>
      </c>
    </row>
    <row r="48" spans="1:4" ht="15.75" thickBot="1">
      <c r="A48" s="133" t="s">
        <v>620</v>
      </c>
      <c r="B48" s="134">
        <v>25</v>
      </c>
      <c r="C48" s="135" t="s">
        <v>621</v>
      </c>
      <c r="D48" s="136" t="s">
        <v>644</v>
      </c>
    </row>
    <row r="49" spans="1:4" ht="15.75" thickBot="1">
      <c r="A49" s="133" t="s">
        <v>622</v>
      </c>
      <c r="B49" s="134">
        <v>26</v>
      </c>
      <c r="C49" s="135" t="s">
        <v>623</v>
      </c>
      <c r="D49" s="136" t="s">
        <v>644</v>
      </c>
    </row>
    <row r="50" spans="1:4" ht="24.75" thickBot="1">
      <c r="A50" s="140" t="s">
        <v>624</v>
      </c>
      <c r="B50" s="141">
        <v>27</v>
      </c>
      <c r="C50" s="131" t="s">
        <v>625</v>
      </c>
      <c r="D50" s="136" t="s">
        <v>644</v>
      </c>
    </row>
    <row r="51" spans="1:4" ht="15.75" thickTop="1"/>
  </sheetData>
  <mergeCells count="13">
    <mergeCell ref="A45:A47"/>
    <mergeCell ref="A27:C27"/>
    <mergeCell ref="A28:A29"/>
    <mergeCell ref="A33:A36"/>
    <mergeCell ref="A39:C39"/>
    <mergeCell ref="A40:A43"/>
    <mergeCell ref="A44:C44"/>
    <mergeCell ref="A19:A24"/>
    <mergeCell ref="A2:C2"/>
    <mergeCell ref="A4:C4"/>
    <mergeCell ref="A6:C6"/>
    <mergeCell ref="A9:C9"/>
    <mergeCell ref="A15:A16"/>
  </mergeCells>
  <pageMargins left="0.7" right="0.7" top="0.75" bottom="0.75" header="0.3" footer="0.3"/>
  <pageSetup paperSize="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24</vt:i4>
      </vt:variant>
    </vt:vector>
  </HeadingPairs>
  <TitlesOfParts>
    <vt:vector size="24" baseType="lpstr">
      <vt:lpstr>OVERALL</vt:lpstr>
      <vt:lpstr>Reject</vt:lpstr>
      <vt:lpstr>Accept</vt:lpstr>
      <vt:lpstr>NOS Cohort </vt:lpstr>
      <vt:lpstr>NOS Case Control</vt:lpstr>
      <vt:lpstr>ROB Case</vt:lpstr>
      <vt:lpstr>ROB Cross Section</vt:lpstr>
      <vt:lpstr>Dettorre</vt:lpstr>
      <vt:lpstr>Reference Search </vt:lpstr>
      <vt:lpstr>MEDXRIV</vt:lpstr>
      <vt:lpstr>Oncovid Registry</vt:lpstr>
      <vt:lpstr>Kwon</vt:lpstr>
      <vt:lpstr>Li</vt:lpstr>
      <vt:lpstr>Roel</vt:lpstr>
      <vt:lpstr>Shi</vt:lpstr>
      <vt:lpstr>Roel2</vt:lpstr>
      <vt:lpstr>Summary</vt:lpstr>
      <vt:lpstr>Outdated Data</vt:lpstr>
      <vt:lpstr>Olivia Lara </vt:lpstr>
      <vt:lpstr>Angelis</vt:lpstr>
      <vt:lpstr>Quan</vt:lpstr>
      <vt:lpstr>Summary </vt:lpstr>
      <vt:lpstr>Sensitivity Analysis </vt:lpstr>
      <vt:lpstr>Prisma Checklist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2021-11-11T02:07:35Z</dcterms:created>
  <dcterms:modified xsi:type="dcterms:W3CDTF">2022-03-21T01:36:43Z</dcterms:modified>
</cp:coreProperties>
</file>