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ropbox\Publications\Active Manuscript Files\2022 OC-CaveSediment_Downey\_2022_March15_Resubmit\"/>
    </mc:Choice>
  </mc:AlternateContent>
  <xr:revisionPtr revIDLastSave="0" documentId="13_ncr:1_{7F99336D-551B-4232-916D-322831A1CDE6}" xr6:coauthVersionLast="47" xr6:coauthVersionMax="47" xr10:uidLastSave="{00000000-0000-0000-0000-000000000000}"/>
  <bookViews>
    <workbookView xWindow="-103" yWindow="-103" windowWidth="33120" windowHeight="18120" xr2:uid="{8B1D8A56-3507-4578-8212-02B91D0933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4" i="1" l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E95" i="1"/>
  <c r="I94" i="1"/>
  <c r="E94" i="1"/>
  <c r="I93" i="1"/>
  <c r="E93" i="1"/>
  <c r="I92" i="1"/>
  <c r="I91" i="1"/>
  <c r="E91" i="1"/>
  <c r="I90" i="1"/>
  <c r="E90" i="1"/>
  <c r="I89" i="1"/>
  <c r="E89" i="1"/>
  <c r="I88" i="1"/>
  <c r="E88" i="1"/>
  <c r="I87" i="1"/>
  <c r="I86" i="1"/>
  <c r="E86" i="1"/>
  <c r="I85" i="1"/>
  <c r="E85" i="1"/>
  <c r="I84" i="1"/>
  <c r="E84" i="1"/>
  <c r="I83" i="1"/>
  <c r="E83" i="1"/>
  <c r="I82" i="1"/>
  <c r="E82" i="1"/>
  <c r="I81" i="1"/>
  <c r="E81" i="1"/>
  <c r="I80" i="1"/>
  <c r="E80" i="1"/>
  <c r="I79" i="1"/>
  <c r="I78" i="1"/>
  <c r="E78" i="1"/>
  <c r="I77" i="1"/>
  <c r="E77" i="1"/>
  <c r="I76" i="1"/>
  <c r="E76" i="1"/>
  <c r="I75" i="1"/>
  <c r="E75" i="1"/>
  <c r="I74" i="1"/>
  <c r="E74" i="1"/>
  <c r="I73" i="1"/>
  <c r="E73" i="1"/>
  <c r="I72" i="1"/>
  <c r="E72" i="1"/>
  <c r="I71" i="1"/>
  <c r="E71" i="1"/>
  <c r="I70" i="1"/>
  <c r="I69" i="1"/>
  <c r="E69" i="1"/>
  <c r="I68" i="1"/>
  <c r="E68" i="1"/>
  <c r="I67" i="1"/>
  <c r="E67" i="1"/>
  <c r="I66" i="1"/>
  <c r="E66" i="1"/>
  <c r="I65" i="1"/>
  <c r="E65" i="1"/>
  <c r="I64" i="1"/>
  <c r="E64" i="1"/>
  <c r="I63" i="1"/>
  <c r="E63" i="1"/>
  <c r="I62" i="1"/>
  <c r="E62" i="1"/>
  <c r="I61" i="1"/>
  <c r="E61" i="1"/>
  <c r="I60" i="1"/>
  <c r="E60" i="1"/>
  <c r="I59" i="1"/>
  <c r="E59" i="1"/>
  <c r="I58" i="1"/>
  <c r="E58" i="1"/>
  <c r="I57" i="1"/>
  <c r="E57" i="1"/>
  <c r="I56" i="1"/>
  <c r="E56" i="1"/>
  <c r="I55" i="1"/>
  <c r="E55" i="1"/>
  <c r="I54" i="1"/>
  <c r="E54" i="1"/>
  <c r="I53" i="1"/>
  <c r="E53" i="1"/>
  <c r="I52" i="1"/>
  <c r="E52" i="1"/>
  <c r="I51" i="1"/>
  <c r="E51" i="1"/>
  <c r="I50" i="1"/>
  <c r="E50" i="1"/>
  <c r="I49" i="1"/>
  <c r="E49" i="1"/>
  <c r="I48" i="1"/>
  <c r="I47" i="1"/>
  <c r="E47" i="1"/>
  <c r="I46" i="1"/>
  <c r="E46" i="1"/>
  <c r="I45" i="1"/>
  <c r="E45" i="1"/>
  <c r="I44" i="1"/>
  <c r="E44" i="1"/>
  <c r="I43" i="1"/>
  <c r="E43" i="1"/>
  <c r="I42" i="1"/>
  <c r="E42" i="1"/>
  <c r="I41" i="1"/>
  <c r="E41" i="1"/>
  <c r="I40" i="1"/>
  <c r="E40" i="1"/>
  <c r="I39" i="1"/>
  <c r="E39" i="1"/>
  <c r="I38" i="1"/>
  <c r="E38" i="1"/>
  <c r="I37" i="1"/>
  <c r="I36" i="1"/>
  <c r="E36" i="1"/>
  <c r="I35" i="1"/>
  <c r="E35" i="1"/>
  <c r="I34" i="1"/>
  <c r="E34" i="1"/>
  <c r="I33" i="1"/>
  <c r="E33" i="1"/>
  <c r="I32" i="1"/>
  <c r="E32" i="1"/>
  <c r="I31" i="1"/>
  <c r="E31" i="1"/>
  <c r="I30" i="1"/>
  <c r="E30" i="1"/>
  <c r="I29" i="1"/>
  <c r="E29" i="1"/>
  <c r="I28" i="1"/>
  <c r="E28" i="1"/>
  <c r="I27" i="1"/>
  <c r="E27" i="1"/>
  <c r="I26" i="1"/>
  <c r="E26" i="1"/>
  <c r="I25" i="1"/>
  <c r="E25" i="1"/>
  <c r="I24" i="1"/>
  <c r="E24" i="1"/>
  <c r="I23" i="1"/>
  <c r="E23" i="1"/>
  <c r="I22" i="1"/>
  <c r="E22" i="1"/>
  <c r="I21" i="1"/>
  <c r="I20" i="1"/>
  <c r="E20" i="1"/>
  <c r="I19" i="1"/>
  <c r="E19" i="1"/>
  <c r="I18" i="1"/>
  <c r="E18" i="1"/>
  <c r="I17" i="1"/>
  <c r="E17" i="1"/>
  <c r="I16" i="1"/>
  <c r="E16" i="1"/>
  <c r="I15" i="1"/>
  <c r="I14" i="1"/>
  <c r="E14" i="1"/>
  <c r="I13" i="1"/>
  <c r="E13" i="1"/>
  <c r="I12" i="1"/>
  <c r="E12" i="1"/>
  <c r="I11" i="1"/>
  <c r="E11" i="1"/>
  <c r="I10" i="1"/>
  <c r="I9" i="1"/>
  <c r="E9" i="1"/>
  <c r="I8" i="1"/>
  <c r="E8" i="1"/>
  <c r="I7" i="1"/>
  <c r="E7" i="1"/>
  <c r="I6" i="1"/>
  <c r="E6" i="1"/>
  <c r="I5" i="1"/>
  <c r="E5" i="1"/>
  <c r="I4" i="1"/>
  <c r="E4" i="1"/>
  <c r="I3" i="1"/>
  <c r="E3" i="1"/>
  <c r="I2" i="1"/>
</calcChain>
</file>

<file path=xl/sharedStrings.xml><?xml version="1.0" encoding="utf-8"?>
<sst xmlns="http://schemas.openxmlformats.org/spreadsheetml/2006/main" count="321" uniqueCount="179">
  <si>
    <t>TAL-16-01-00</t>
  </si>
  <si>
    <t>TAL-16-01-07</t>
  </si>
  <si>
    <t>TAL-16-01-11</t>
  </si>
  <si>
    <t>TAL-16-01-14</t>
  </si>
  <si>
    <t>TAL-16-01-17</t>
  </si>
  <si>
    <t>TAL-16-01-19</t>
  </si>
  <si>
    <t>TAL-16-01-20</t>
  </si>
  <si>
    <t>TAL-16-01-23</t>
  </si>
  <si>
    <t>TAL-16-02-00</t>
  </si>
  <si>
    <t>TAL-16-02-05</t>
  </si>
  <si>
    <t>TAL-16-02-10</t>
  </si>
  <si>
    <t>TAL-16-02-15</t>
  </si>
  <si>
    <t>TAL-16-02-20</t>
  </si>
  <si>
    <t>TAL-16-03-00</t>
  </si>
  <si>
    <t>TAL-16-03-05</t>
  </si>
  <si>
    <t>TAL-16-03-09</t>
  </si>
  <si>
    <t>TAL-16-03-12</t>
  </si>
  <si>
    <t>TAL-16-03-14</t>
  </si>
  <si>
    <t>TAL-16-03-18</t>
  </si>
  <si>
    <t>TAL-16-04-00</t>
  </si>
  <si>
    <t>TAL-16-04-03</t>
  </si>
  <si>
    <t>TAL-16-04-06</t>
  </si>
  <si>
    <t>TAL-16-04-08</t>
  </si>
  <si>
    <t>TAL-16-04-12</t>
  </si>
  <si>
    <t>TAL-16-04-18</t>
  </si>
  <si>
    <t>TAL-16-05-00</t>
  </si>
  <si>
    <t>TAL-16-05-02</t>
  </si>
  <si>
    <t>TAL-16-05-05</t>
  </si>
  <si>
    <t>TAL-16-05-07</t>
  </si>
  <si>
    <t>TAL-16-05-09</t>
  </si>
  <si>
    <t>TAL-16-05-12</t>
  </si>
  <si>
    <t>TAL-16-05-15</t>
  </si>
  <si>
    <t>TAL-16-05-17</t>
  </si>
  <si>
    <t>TAL-16-05-23</t>
  </si>
  <si>
    <t>TAL-16-05-27</t>
  </si>
  <si>
    <t>TAL-16-06-00</t>
  </si>
  <si>
    <t>TAL-16-06-02</t>
  </si>
  <si>
    <t>TAL-16-06-03</t>
  </si>
  <si>
    <t>TAL-16-06-05</t>
  </si>
  <si>
    <t>TAL-16-06-07</t>
  </si>
  <si>
    <t>TAL-16-06-09</t>
  </si>
  <si>
    <t>TAL-16-06-12</t>
  </si>
  <si>
    <t>TAL-16-06-15</t>
  </si>
  <si>
    <t>TAL-16-06-16</t>
  </si>
  <si>
    <t>TAL-16-06-17</t>
  </si>
  <si>
    <t>TAL-16-06-20</t>
  </si>
  <si>
    <t>TAL-16-07-00</t>
  </si>
  <si>
    <t>TAL-16-07-02</t>
  </si>
  <si>
    <t>TAL-16-07-04</t>
  </si>
  <si>
    <t>TAL-16-07-08</t>
  </si>
  <si>
    <t>TAL-16-07-12</t>
  </si>
  <si>
    <t>TAL-16-08-00</t>
  </si>
  <si>
    <t>TAL-16-08-01</t>
  </si>
  <si>
    <t>TAL-16-08-03</t>
  </si>
  <si>
    <t>TAL-16-08-06</t>
  </si>
  <si>
    <t>TAL-16-08-08</t>
  </si>
  <si>
    <t>TAL-16-08-11</t>
  </si>
  <si>
    <t>TAL-16-08-14</t>
  </si>
  <si>
    <t>TAL-16-08-17</t>
  </si>
  <si>
    <t>TAL-16-08-20</t>
  </si>
  <si>
    <t>TAL-16-08-23</t>
  </si>
  <si>
    <t>TAL-16-08-26</t>
  </si>
  <si>
    <t>TAL-17-01-00</t>
  </si>
  <si>
    <t>TAL-17-01-03</t>
  </si>
  <si>
    <t>TAL-17-01-07</t>
  </si>
  <si>
    <t>TAL-17-01-12</t>
  </si>
  <si>
    <t>TAL-17-01-16</t>
  </si>
  <si>
    <t>TAL-17-01-24</t>
  </si>
  <si>
    <t>TAL-17-02-00</t>
  </si>
  <si>
    <t>TAL-17-02-02</t>
  </si>
  <si>
    <t>TAL-17-02-03</t>
  </si>
  <si>
    <t>TAL-17-02-08</t>
  </si>
  <si>
    <t>TAL-17-02-11</t>
  </si>
  <si>
    <t>TAL-17-02-14</t>
  </si>
  <si>
    <t>TAL-17-02-17</t>
  </si>
  <si>
    <t>TAL-17-02-21</t>
  </si>
  <si>
    <t>TAL-17-02-27</t>
  </si>
  <si>
    <t>TAL-17-03-00</t>
  </si>
  <si>
    <t>TAL-17-03-04</t>
  </si>
  <si>
    <t>TAL-17-03-08</t>
  </si>
  <si>
    <t>TAL-17-03-11</t>
  </si>
  <si>
    <t>TAL-17-03-13</t>
  </si>
  <si>
    <t>TAL-17-03-15</t>
  </si>
  <si>
    <t>TAL-17-03-18</t>
  </si>
  <si>
    <t>TAL-17-03-22</t>
  </si>
  <si>
    <t>TAL-17-04-00</t>
  </si>
  <si>
    <t>TAL-17-04-04</t>
  </si>
  <si>
    <t>TAL-17-04-07</t>
  </si>
  <si>
    <t>TAL-17-04-11</t>
  </si>
  <si>
    <t>TAL-17-04-16</t>
  </si>
  <si>
    <t>TAL-17-05-00</t>
  </si>
  <si>
    <t>TAL-17-05-03</t>
  </si>
  <si>
    <t>TAL-17-05-08</t>
  </si>
  <si>
    <t>TAL-17-05-11</t>
  </si>
  <si>
    <t>CAM-01-01-00</t>
  </si>
  <si>
    <t>CAM-01-01-02</t>
  </si>
  <si>
    <t>CAM-01-01-05</t>
  </si>
  <si>
    <t>CAM-01-01-09</t>
  </si>
  <si>
    <t>CAM-01-01-11</t>
  </si>
  <si>
    <t>CAM-01-01-12</t>
  </si>
  <si>
    <t>CAM-01-01-15</t>
  </si>
  <si>
    <t>CAM-01-01-19</t>
  </si>
  <si>
    <t>CAM-02-01-02</t>
  </si>
  <si>
    <t>CAM-02-01-08</t>
  </si>
  <si>
    <t>CAM-02-01-13</t>
  </si>
  <si>
    <t>CAM-02-01-17</t>
  </si>
  <si>
    <t>CAM-03-01-00</t>
  </si>
  <si>
    <t>CAM-03-01-04</t>
  </si>
  <si>
    <t>CAM-03-01-12</t>
  </si>
  <si>
    <t>CAM-03-01-17</t>
  </si>
  <si>
    <t>CAM-05-01-00</t>
  </si>
  <si>
    <t>CAM-05-01-05</t>
  </si>
  <si>
    <t>CAM-05-01-07</t>
  </si>
  <si>
    <t>CAM-05-01-09</t>
  </si>
  <si>
    <t>CAM-05-01-11</t>
  </si>
  <si>
    <t>CAM-05-01-14</t>
  </si>
  <si>
    <t>CAM-05-01-17</t>
  </si>
  <si>
    <t>CAM-06-01-00</t>
  </si>
  <si>
    <t>CAM-06-01-05</t>
  </si>
  <si>
    <t>CAM-06-01-07</t>
  </si>
  <si>
    <t>CAM-06-01-12</t>
  </si>
  <si>
    <t>CAM-06-01-19</t>
  </si>
  <si>
    <t>CAM-07-01-00</t>
  </si>
  <si>
    <t>CAM-07-01-07</t>
  </si>
  <si>
    <t>CAM-07-01-11</t>
  </si>
  <si>
    <t>CAM-07-01-14</t>
  </si>
  <si>
    <t>CAM-07-01-17</t>
  </si>
  <si>
    <t>CAM-07-01-19</t>
  </si>
  <si>
    <t>CAM-08-01-03</t>
  </si>
  <si>
    <t>CAM-08-01-07</t>
  </si>
  <si>
    <t>CAM-08-01-11</t>
  </si>
  <si>
    <t>CAM-08-01-15</t>
  </si>
  <si>
    <t>CAM-08-01-19</t>
  </si>
  <si>
    <t>CAM-09-01-05</t>
  </si>
  <si>
    <t>CAM-09-01-09</t>
  </si>
  <si>
    <t>CAM-09-01-15</t>
  </si>
  <si>
    <t>CAM-09-01-17</t>
  </si>
  <si>
    <t>CAM-09-01-20</t>
  </si>
  <si>
    <t>CAM-10-01-00</t>
  </si>
  <si>
    <t>CAM-10-01-10</t>
  </si>
  <si>
    <t>CAM-10-01-15</t>
  </si>
  <si>
    <t>CAM-10-01-21</t>
  </si>
  <si>
    <t>CAM-10-01-24</t>
  </si>
  <si>
    <t>CAM-06-02-00</t>
  </si>
  <si>
    <t>CAM-06-02-08</t>
  </si>
  <si>
    <t>CAM-06-02-14</t>
  </si>
  <si>
    <t>CAM-06-02-17</t>
  </si>
  <si>
    <t>CAM-09-02-00</t>
  </si>
  <si>
    <t>CAM-09-02-05</t>
  </si>
  <si>
    <t>CAM-09-02-08</t>
  </si>
  <si>
    <t>CAM-09-02-11</t>
  </si>
  <si>
    <t>CAM-09-02-15</t>
  </si>
  <si>
    <t>CAM-09-02-18</t>
  </si>
  <si>
    <t>depth below datum (cm)</t>
  </si>
  <si>
    <t>sample ID</t>
  </si>
  <si>
    <t>mean grain size (um)</t>
  </si>
  <si>
    <t>total nitrogen (wt%)</t>
  </si>
  <si>
    <t>total carbon (wt%)</t>
  </si>
  <si>
    <t>total inorganic carbon (wt%)</t>
  </si>
  <si>
    <t>total organic carbon (wt%)</t>
  </si>
  <si>
    <t>gravel (%)</t>
  </si>
  <si>
    <t>sand (%)</t>
  </si>
  <si>
    <t>silt (%)</t>
  </si>
  <si>
    <t>clay (%)</t>
  </si>
  <si>
    <t>mud (%)</t>
  </si>
  <si>
    <t>date collected</t>
  </si>
  <si>
    <t>depth from top of core (cm)</t>
  </si>
  <si>
    <t>core</t>
  </si>
  <si>
    <t>TAL-16</t>
  </si>
  <si>
    <t>TAL-17</t>
  </si>
  <si>
    <t>CAM-01</t>
  </si>
  <si>
    <t>CAM-02</t>
  </si>
  <si>
    <t>CAM-03</t>
  </si>
  <si>
    <t>CAM-05</t>
  </si>
  <si>
    <t>CAM-06</t>
  </si>
  <si>
    <t>CAM-07</t>
  </si>
  <si>
    <t>CAM-08</t>
  </si>
  <si>
    <t>CAM-09</t>
  </si>
  <si>
    <t>CAM-10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</si>
</sst>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;@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 applyBorder="1" applyAlignment="1">
      <alignment horizontal="right"/>
    </xf>
    <xf numFmtId="2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right" wrapText="1"/>
    </xf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center"/>
    </xf>
    <xf numFmtId="165" fontId="4" fillId="0" borderId="1" xfId="0" applyNumberFormat="1" applyFont="1" applyBorder="1" applyAlignment="1">
      <alignment horizontal="left" wrapText="1"/>
    </xf>
    <xf numFmtId="0" fontId="4" fillId="0" borderId="3" xfId="0" applyFont="1" applyBorder="1" applyAlignment="1">
      <alignment horizontal="right" wrapText="1"/>
    </xf>
    <xf numFmtId="2" fontId="0" fillId="0" borderId="2" xfId="0" applyNumberFormat="1" applyBorder="1" applyAlignment="1">
      <alignment horizontal="right"/>
    </xf>
    <xf numFmtId="2" fontId="1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F6753-296C-4131-AB48-B9E0B0DD7EE4}">
  <dimension ref="A1:P154"/>
  <sheetViews>
    <sheetView tabSelected="1" workbookViewId="0">
      <selection activeCell="D10" sqref="D10"/>
    </sheetView>
  </sheetViews>
  <sheetFormatPr defaultColWidth="12.69140625" defaultRowHeight="14.6" x14ac:dyDescent="0.4"/>
  <cols>
    <col min="2" max="2" width="12.69140625" style="15"/>
    <col min="3" max="3" width="16.15234375" style="20" customWidth="1"/>
    <col min="4" max="4" width="13.765625" style="2" customWidth="1"/>
    <col min="5" max="5" width="12.69140625" style="14"/>
    <col min="6" max="10" width="12.69140625" style="2"/>
    <col min="11" max="11" width="10.07421875" style="2" customWidth="1"/>
    <col min="12" max="12" width="10.4609375" style="2" customWidth="1"/>
    <col min="13" max="13" width="8.921875" style="2" customWidth="1"/>
    <col min="14" max="14" width="9.15234375" style="2" customWidth="1"/>
    <col min="15" max="15" width="10" style="2" customWidth="1"/>
  </cols>
  <sheetData>
    <row r="1" spans="1:15" s="8" customFormat="1" ht="43.75" x14ac:dyDescent="0.4">
      <c r="A1" s="16" t="s">
        <v>167</v>
      </c>
      <c r="B1" s="12" t="s">
        <v>165</v>
      </c>
      <c r="C1" s="9" t="s">
        <v>154</v>
      </c>
      <c r="D1" s="10" t="s">
        <v>166</v>
      </c>
      <c r="E1" s="13" t="s">
        <v>153</v>
      </c>
      <c r="F1" s="17" t="s">
        <v>156</v>
      </c>
      <c r="G1" s="10" t="s">
        <v>157</v>
      </c>
      <c r="H1" s="11" t="s">
        <v>158</v>
      </c>
      <c r="I1" s="11" t="s">
        <v>159</v>
      </c>
      <c r="J1" s="17" t="s">
        <v>155</v>
      </c>
      <c r="K1" s="10" t="s">
        <v>160</v>
      </c>
      <c r="L1" s="10" t="s">
        <v>161</v>
      </c>
      <c r="M1" s="10" t="s">
        <v>162</v>
      </c>
      <c r="N1" s="10" t="s">
        <v>163</v>
      </c>
      <c r="O1" s="10" t="s">
        <v>164</v>
      </c>
    </row>
    <row r="2" spans="1:15" x14ac:dyDescent="0.4">
      <c r="A2" t="s">
        <v>168</v>
      </c>
      <c r="B2" s="15">
        <v>43509</v>
      </c>
      <c r="C2" s="20" t="s">
        <v>0</v>
      </c>
      <c r="D2" s="2">
        <v>0</v>
      </c>
      <c r="E2" s="14">
        <v>49</v>
      </c>
      <c r="F2" s="18">
        <v>0.1</v>
      </c>
      <c r="G2" s="2">
        <v>0.96</v>
      </c>
      <c r="H2" s="3">
        <v>0.23</v>
      </c>
      <c r="I2" s="3">
        <f>G2-H2</f>
        <v>0.73</v>
      </c>
      <c r="J2" s="18">
        <v>229.0333333333333</v>
      </c>
      <c r="K2" s="3">
        <v>0</v>
      </c>
      <c r="L2" s="3">
        <v>82.666666666666671</v>
      </c>
      <c r="M2" s="3">
        <v>17.3</v>
      </c>
      <c r="N2" s="3">
        <v>0</v>
      </c>
      <c r="O2" s="3">
        <v>17.333333333333336</v>
      </c>
    </row>
    <row r="3" spans="1:15" x14ac:dyDescent="0.4">
      <c r="A3" t="s">
        <v>168</v>
      </c>
      <c r="B3" s="15">
        <v>43509</v>
      </c>
      <c r="C3" s="20" t="s">
        <v>1</v>
      </c>
      <c r="D3" s="2">
        <v>7</v>
      </c>
      <c r="E3" s="14">
        <f>49+D3</f>
        <v>56</v>
      </c>
      <c r="F3" s="18">
        <v>0.08</v>
      </c>
      <c r="G3" s="2">
        <v>0.39</v>
      </c>
      <c r="H3" s="3">
        <v>0.08</v>
      </c>
      <c r="I3" s="3">
        <f t="shared" ref="I3:I66" si="0">G3-H3</f>
        <v>0.31</v>
      </c>
      <c r="J3" s="18">
        <v>39.323333333333338</v>
      </c>
      <c r="K3" s="3">
        <v>0</v>
      </c>
      <c r="L3" s="3">
        <v>27.966666666666669</v>
      </c>
      <c r="M3" s="3">
        <v>72.033333333333331</v>
      </c>
      <c r="N3" s="3">
        <v>0</v>
      </c>
      <c r="O3" s="3">
        <v>72.033333333333331</v>
      </c>
    </row>
    <row r="4" spans="1:15" x14ac:dyDescent="0.4">
      <c r="A4" t="s">
        <v>168</v>
      </c>
      <c r="B4" s="15">
        <v>43509</v>
      </c>
      <c r="C4" s="20" t="s">
        <v>2</v>
      </c>
      <c r="D4" s="2">
        <v>11</v>
      </c>
      <c r="E4" s="14">
        <f t="shared" ref="E4:E9" si="1">49+D4</f>
        <v>60</v>
      </c>
      <c r="F4" s="18">
        <v>0.08</v>
      </c>
      <c r="G4" s="2">
        <v>0.41</v>
      </c>
      <c r="H4" s="3">
        <v>0.05</v>
      </c>
      <c r="I4" s="3">
        <f t="shared" si="0"/>
        <v>0.36</v>
      </c>
      <c r="J4" s="18">
        <v>191.23333333333335</v>
      </c>
      <c r="K4" s="3">
        <v>0</v>
      </c>
      <c r="L4" s="3">
        <v>78.36666666666666</v>
      </c>
      <c r="M4" s="3">
        <v>21.633333333333333</v>
      </c>
      <c r="N4" s="3">
        <v>0</v>
      </c>
      <c r="O4" s="3">
        <v>21.633333333333336</v>
      </c>
    </row>
    <row r="5" spans="1:15" x14ac:dyDescent="0.4">
      <c r="A5" t="s">
        <v>168</v>
      </c>
      <c r="B5" s="15">
        <v>43509</v>
      </c>
      <c r="C5" s="20" t="s">
        <v>3</v>
      </c>
      <c r="D5" s="2">
        <v>14</v>
      </c>
      <c r="E5" s="14">
        <f t="shared" si="1"/>
        <v>63</v>
      </c>
      <c r="F5" s="18">
        <v>7.0000000000000007E-2</v>
      </c>
      <c r="G5" s="2">
        <v>0.3</v>
      </c>
      <c r="H5" s="3">
        <v>0.02</v>
      </c>
      <c r="I5" s="3">
        <f t="shared" si="0"/>
        <v>0.27999999999999997</v>
      </c>
      <c r="J5" s="18">
        <v>53.956666666666671</v>
      </c>
      <c r="K5" s="3">
        <v>0</v>
      </c>
      <c r="L5" s="3">
        <v>33.833333333333336</v>
      </c>
      <c r="M5" s="3">
        <v>66.233333333333334</v>
      </c>
      <c r="N5" s="3">
        <v>0</v>
      </c>
      <c r="O5" s="3">
        <v>66.1666666666667</v>
      </c>
    </row>
    <row r="6" spans="1:15" x14ac:dyDescent="0.4">
      <c r="A6" t="s">
        <v>168</v>
      </c>
      <c r="B6" s="15">
        <v>43509</v>
      </c>
      <c r="C6" s="20" t="s">
        <v>4</v>
      </c>
      <c r="D6" s="2">
        <v>17</v>
      </c>
      <c r="E6" s="14">
        <f t="shared" si="1"/>
        <v>66</v>
      </c>
      <c r="F6" s="18">
        <v>0.08</v>
      </c>
      <c r="G6" s="2">
        <v>0.36</v>
      </c>
      <c r="H6" s="3">
        <v>0.03</v>
      </c>
      <c r="I6" s="3">
        <f t="shared" si="0"/>
        <v>0.32999999999999996</v>
      </c>
      <c r="J6" s="18">
        <v>11.4883333333333</v>
      </c>
      <c r="K6" s="3">
        <v>0</v>
      </c>
      <c r="L6" s="3">
        <v>3.3333333333333333E-2</v>
      </c>
      <c r="M6" s="3">
        <v>92.833333333333343</v>
      </c>
      <c r="N6" s="3">
        <v>7.1333333333333329</v>
      </c>
      <c r="O6" s="3">
        <v>99.966666666666669</v>
      </c>
    </row>
    <row r="7" spans="1:15" x14ac:dyDescent="0.4">
      <c r="A7" t="s">
        <v>168</v>
      </c>
      <c r="B7" s="15">
        <v>43509</v>
      </c>
      <c r="C7" s="20" t="s">
        <v>5</v>
      </c>
      <c r="D7" s="2">
        <v>19</v>
      </c>
      <c r="E7" s="14">
        <f t="shared" si="1"/>
        <v>68</v>
      </c>
      <c r="F7" s="18">
        <v>7.0000000000000007E-2</v>
      </c>
      <c r="G7" s="2">
        <v>0.36</v>
      </c>
      <c r="H7" s="3">
        <v>0.02</v>
      </c>
      <c r="I7" s="3">
        <f t="shared" si="0"/>
        <v>0.33999999999999997</v>
      </c>
      <c r="J7" s="18">
        <v>109.5</v>
      </c>
      <c r="K7" s="3">
        <v>0</v>
      </c>
      <c r="L7" s="3">
        <v>70.36666666666666</v>
      </c>
      <c r="M7" s="3">
        <v>23.966666666666665</v>
      </c>
      <c r="N7" s="3">
        <v>5.6</v>
      </c>
      <c r="O7" s="3">
        <v>29.633333333333333</v>
      </c>
    </row>
    <row r="8" spans="1:15" x14ac:dyDescent="0.4">
      <c r="A8" t="s">
        <v>168</v>
      </c>
      <c r="B8" s="15">
        <v>43509</v>
      </c>
      <c r="C8" s="20" t="s">
        <v>6</v>
      </c>
      <c r="D8" s="2">
        <v>20</v>
      </c>
      <c r="E8" s="14">
        <f t="shared" si="1"/>
        <v>69</v>
      </c>
      <c r="F8" s="18">
        <v>0.12</v>
      </c>
      <c r="G8" s="2">
        <v>0.88</v>
      </c>
      <c r="H8" s="3">
        <v>0.24</v>
      </c>
      <c r="I8" s="3">
        <f t="shared" si="0"/>
        <v>0.64</v>
      </c>
      <c r="J8" s="18">
        <v>207.8</v>
      </c>
      <c r="K8" s="3">
        <v>0</v>
      </c>
      <c r="L8" s="3">
        <v>81.599999999999994</v>
      </c>
      <c r="M8" s="3">
        <v>18.399999999999999</v>
      </c>
      <c r="N8" s="3">
        <v>0</v>
      </c>
      <c r="O8" s="3">
        <v>18.399999999999999</v>
      </c>
    </row>
    <row r="9" spans="1:15" x14ac:dyDescent="0.4">
      <c r="A9" t="s">
        <v>168</v>
      </c>
      <c r="B9" s="15">
        <v>43509</v>
      </c>
      <c r="C9" s="20" t="s">
        <v>7</v>
      </c>
      <c r="D9" s="2">
        <v>23</v>
      </c>
      <c r="E9" s="14">
        <f t="shared" si="1"/>
        <v>72</v>
      </c>
      <c r="F9" s="18">
        <v>0.09</v>
      </c>
      <c r="G9" s="2">
        <v>0.5</v>
      </c>
      <c r="H9" s="3">
        <v>0.02</v>
      </c>
      <c r="I9" s="3">
        <f t="shared" si="0"/>
        <v>0.48</v>
      </c>
      <c r="J9" s="18">
        <v>152.36666666666667</v>
      </c>
      <c r="K9" s="3">
        <v>0</v>
      </c>
      <c r="L9" s="3">
        <v>71.833333333333329</v>
      </c>
      <c r="M9" s="3">
        <v>28.133333333333333</v>
      </c>
      <c r="N9" s="3">
        <v>0</v>
      </c>
      <c r="O9" s="3">
        <v>28.166666666666668</v>
      </c>
    </row>
    <row r="10" spans="1:15" x14ac:dyDescent="0.4">
      <c r="A10" t="s">
        <v>168</v>
      </c>
      <c r="B10" s="15">
        <v>43509</v>
      </c>
      <c r="C10" s="20" t="s">
        <v>8</v>
      </c>
      <c r="D10" s="2">
        <v>0</v>
      </c>
      <c r="E10" s="14">
        <v>58</v>
      </c>
      <c r="F10" s="18">
        <v>0.08</v>
      </c>
      <c r="G10" s="2">
        <v>0.36</v>
      </c>
      <c r="H10" s="3">
        <v>0.04</v>
      </c>
      <c r="I10" s="3">
        <f t="shared" si="0"/>
        <v>0.32</v>
      </c>
      <c r="J10" s="18">
        <v>64.040000000000006</v>
      </c>
      <c r="K10" s="3">
        <v>0</v>
      </c>
      <c r="L10" s="3">
        <v>50.6</v>
      </c>
      <c r="M10" s="3">
        <v>49.433333333333337</v>
      </c>
      <c r="N10" s="3">
        <v>0</v>
      </c>
      <c r="O10" s="3">
        <v>49.4</v>
      </c>
    </row>
    <row r="11" spans="1:15" x14ac:dyDescent="0.4">
      <c r="A11" t="s">
        <v>168</v>
      </c>
      <c r="B11" s="15">
        <v>43509</v>
      </c>
      <c r="C11" s="20" t="s">
        <v>9</v>
      </c>
      <c r="D11" s="2">
        <v>5</v>
      </c>
      <c r="E11" s="14">
        <f>58+D11</f>
        <v>63</v>
      </c>
      <c r="F11" s="18">
        <v>7.0000000000000007E-2</v>
      </c>
      <c r="G11" s="2">
        <v>0.33</v>
      </c>
      <c r="H11" s="3">
        <v>0.04</v>
      </c>
      <c r="I11" s="3">
        <f t="shared" si="0"/>
        <v>0.29000000000000004</v>
      </c>
      <c r="J11" s="18">
        <v>37.610000000000007</v>
      </c>
      <c r="K11" s="3">
        <v>0</v>
      </c>
      <c r="L11" s="3">
        <v>28.566666666666666</v>
      </c>
      <c r="M11" s="3">
        <v>71.400000000000006</v>
      </c>
      <c r="N11" s="3">
        <v>0</v>
      </c>
      <c r="O11" s="3">
        <v>71.433333333333323</v>
      </c>
    </row>
    <row r="12" spans="1:15" x14ac:dyDescent="0.4">
      <c r="A12" t="s">
        <v>168</v>
      </c>
      <c r="B12" s="15">
        <v>43509</v>
      </c>
      <c r="C12" s="20" t="s">
        <v>10</v>
      </c>
      <c r="D12" s="2">
        <v>10</v>
      </c>
      <c r="E12" s="14">
        <f>58+D12</f>
        <v>68</v>
      </c>
      <c r="F12" s="18">
        <v>0.08</v>
      </c>
      <c r="G12" s="2">
        <v>0.33</v>
      </c>
      <c r="H12" s="3">
        <v>0.04</v>
      </c>
      <c r="I12" s="3">
        <f t="shared" si="0"/>
        <v>0.29000000000000004</v>
      </c>
      <c r="J12" s="18">
        <v>36.949999999999996</v>
      </c>
      <c r="K12" s="3">
        <v>0</v>
      </c>
      <c r="L12" s="3">
        <v>44.933333333333337</v>
      </c>
      <c r="M12" s="3">
        <v>43.9</v>
      </c>
      <c r="N12" s="3">
        <v>11.2</v>
      </c>
      <c r="O12" s="3">
        <v>55.066666666666677</v>
      </c>
    </row>
    <row r="13" spans="1:15" x14ac:dyDescent="0.4">
      <c r="A13" t="s">
        <v>168</v>
      </c>
      <c r="B13" s="15">
        <v>43509</v>
      </c>
      <c r="C13" s="20" t="s">
        <v>11</v>
      </c>
      <c r="D13" s="2">
        <v>15</v>
      </c>
      <c r="E13" s="14">
        <f>58+D13</f>
        <v>73</v>
      </c>
      <c r="F13" s="18">
        <v>7.0000000000000007E-2</v>
      </c>
      <c r="G13" s="2">
        <v>0.37</v>
      </c>
      <c r="H13" s="3">
        <v>7.0000000000000007E-2</v>
      </c>
      <c r="I13" s="3">
        <f t="shared" si="0"/>
        <v>0.3</v>
      </c>
      <c r="J13" s="18">
        <v>68.346666666666664</v>
      </c>
      <c r="K13" s="3">
        <v>0</v>
      </c>
      <c r="L13" s="3">
        <v>48.733333333333334</v>
      </c>
      <c r="M13" s="3">
        <v>49.733333333333334</v>
      </c>
      <c r="N13" s="3">
        <v>1.5333333333333332</v>
      </c>
      <c r="O13" s="3">
        <v>51.266666666666673</v>
      </c>
    </row>
    <row r="14" spans="1:15" x14ac:dyDescent="0.4">
      <c r="A14" t="s">
        <v>168</v>
      </c>
      <c r="B14" s="15">
        <v>43509</v>
      </c>
      <c r="C14" s="20" t="s">
        <v>12</v>
      </c>
      <c r="D14" s="2">
        <v>20</v>
      </c>
      <c r="E14" s="14">
        <f>58+D14</f>
        <v>78</v>
      </c>
      <c r="F14" s="18">
        <v>0.05</v>
      </c>
      <c r="G14" s="2">
        <v>0.49</v>
      </c>
      <c r="H14" s="3">
        <v>0.1</v>
      </c>
      <c r="I14" s="3">
        <f t="shared" si="0"/>
        <v>0.39</v>
      </c>
      <c r="J14" s="18">
        <v>72.756666666666675</v>
      </c>
      <c r="K14" s="3">
        <v>0</v>
      </c>
      <c r="L14" s="3">
        <v>45.4</v>
      </c>
      <c r="M14" s="3">
        <v>54.566666666666663</v>
      </c>
      <c r="N14" s="3">
        <v>0</v>
      </c>
      <c r="O14" s="3">
        <v>54.6</v>
      </c>
    </row>
    <row r="15" spans="1:15" x14ac:dyDescent="0.4">
      <c r="A15" t="s">
        <v>168</v>
      </c>
      <c r="B15" s="15">
        <v>43509</v>
      </c>
      <c r="C15" s="20" t="s">
        <v>13</v>
      </c>
      <c r="D15" s="2">
        <v>0</v>
      </c>
      <c r="E15" s="14">
        <v>69</v>
      </c>
      <c r="F15" s="18">
        <v>0.08</v>
      </c>
      <c r="G15" s="2">
        <v>0.35</v>
      </c>
      <c r="H15" s="3">
        <v>0.02</v>
      </c>
      <c r="I15" s="3">
        <f t="shared" si="0"/>
        <v>0.32999999999999996</v>
      </c>
      <c r="J15" s="18">
        <v>129.13333333333333</v>
      </c>
      <c r="K15" s="3">
        <v>0</v>
      </c>
      <c r="L15" s="3">
        <v>62.866666666666674</v>
      </c>
      <c r="M15" s="3">
        <v>37.099999999999994</v>
      </c>
      <c r="N15" s="3">
        <v>0</v>
      </c>
      <c r="O15" s="3">
        <v>37.133333333333333</v>
      </c>
    </row>
    <row r="16" spans="1:15" x14ac:dyDescent="0.4">
      <c r="A16" t="s">
        <v>168</v>
      </c>
      <c r="B16" s="15">
        <v>43509</v>
      </c>
      <c r="C16" s="20" t="s">
        <v>14</v>
      </c>
      <c r="D16" s="2">
        <v>5</v>
      </c>
      <c r="E16" s="14">
        <f>69+D16</f>
        <v>74</v>
      </c>
      <c r="F16" s="18">
        <v>7.0000000000000007E-2</v>
      </c>
      <c r="G16" s="2">
        <v>0.28000000000000003</v>
      </c>
      <c r="H16" s="3">
        <v>0.02</v>
      </c>
      <c r="I16" s="3">
        <f t="shared" si="0"/>
        <v>0.26</v>
      </c>
      <c r="J16" s="18">
        <v>97.393333333333331</v>
      </c>
      <c r="K16" s="3">
        <v>0</v>
      </c>
      <c r="L16" s="3">
        <v>62.133333333333326</v>
      </c>
      <c r="M16" s="3">
        <v>36.633333333333333</v>
      </c>
      <c r="N16" s="3">
        <v>1.2666666666666666</v>
      </c>
      <c r="O16" s="3">
        <v>37.866666666666674</v>
      </c>
    </row>
    <row r="17" spans="1:15" x14ac:dyDescent="0.4">
      <c r="A17" t="s">
        <v>168</v>
      </c>
      <c r="B17" s="15">
        <v>43509</v>
      </c>
      <c r="C17" s="20" t="s">
        <v>15</v>
      </c>
      <c r="D17" s="2">
        <v>9</v>
      </c>
      <c r="E17" s="14">
        <f>69+D17</f>
        <v>78</v>
      </c>
      <c r="F17" s="18">
        <v>0.06</v>
      </c>
      <c r="G17" s="2">
        <v>0.21</v>
      </c>
      <c r="H17" s="3">
        <v>0.01</v>
      </c>
      <c r="I17" s="3">
        <f t="shared" si="0"/>
        <v>0.19999999999999998</v>
      </c>
      <c r="J17" s="18">
        <v>160.06666666666663</v>
      </c>
      <c r="K17" s="3">
        <v>0</v>
      </c>
      <c r="L17" s="3">
        <v>74.033333333333346</v>
      </c>
      <c r="M17" s="3">
        <v>25.966666666666669</v>
      </c>
      <c r="N17" s="3">
        <v>0</v>
      </c>
      <c r="O17" s="3">
        <v>25.966666666666665</v>
      </c>
    </row>
    <row r="18" spans="1:15" x14ac:dyDescent="0.4">
      <c r="A18" t="s">
        <v>168</v>
      </c>
      <c r="B18" s="15">
        <v>43509</v>
      </c>
      <c r="C18" s="20" t="s">
        <v>16</v>
      </c>
      <c r="D18" s="2">
        <v>12</v>
      </c>
      <c r="E18" s="14">
        <f>69+D18</f>
        <v>81</v>
      </c>
      <c r="F18" s="18">
        <v>0.04</v>
      </c>
      <c r="G18" s="2">
        <v>0.13</v>
      </c>
      <c r="H18" s="3">
        <v>0</v>
      </c>
      <c r="I18" s="3">
        <f t="shared" si="0"/>
        <v>0.13</v>
      </c>
      <c r="J18" s="18">
        <v>85.663333333333341</v>
      </c>
      <c r="K18" s="3">
        <v>0</v>
      </c>
      <c r="L18" s="3">
        <v>65.86666666666666</v>
      </c>
      <c r="M18" s="3">
        <v>24.933333333333334</v>
      </c>
      <c r="N18" s="3">
        <v>9.2333333333333325</v>
      </c>
      <c r="O18" s="3">
        <v>34.133333333333333</v>
      </c>
    </row>
    <row r="19" spans="1:15" x14ac:dyDescent="0.4">
      <c r="A19" t="s">
        <v>168</v>
      </c>
      <c r="B19" s="15">
        <v>43509</v>
      </c>
      <c r="C19" s="20" t="s">
        <v>17</v>
      </c>
      <c r="D19" s="2">
        <v>14</v>
      </c>
      <c r="E19" s="14">
        <f>69+D19</f>
        <v>83</v>
      </c>
      <c r="F19" s="18">
        <v>0.06</v>
      </c>
      <c r="G19" s="2">
        <v>0.21</v>
      </c>
      <c r="H19" s="3">
        <v>0</v>
      </c>
      <c r="I19" s="3">
        <f t="shared" si="0"/>
        <v>0.21</v>
      </c>
      <c r="J19" s="18">
        <v>88.94</v>
      </c>
      <c r="K19" s="3">
        <v>0</v>
      </c>
      <c r="L19" s="3">
        <v>53.566666666666677</v>
      </c>
      <c r="M19" s="3">
        <v>46.466666666666669</v>
      </c>
      <c r="N19" s="3">
        <v>0</v>
      </c>
      <c r="O19" s="3">
        <v>46.43333333333333</v>
      </c>
    </row>
    <row r="20" spans="1:15" x14ac:dyDescent="0.4">
      <c r="A20" t="s">
        <v>168</v>
      </c>
      <c r="B20" s="15">
        <v>43509</v>
      </c>
      <c r="C20" s="20" t="s">
        <v>18</v>
      </c>
      <c r="D20" s="2">
        <v>18</v>
      </c>
      <c r="E20" s="14">
        <f>69+D20</f>
        <v>87</v>
      </c>
      <c r="F20" s="18">
        <v>0.05</v>
      </c>
      <c r="G20" s="2">
        <v>0.17</v>
      </c>
      <c r="H20" s="3">
        <v>0.01</v>
      </c>
      <c r="I20" s="3">
        <f t="shared" si="0"/>
        <v>0.16</v>
      </c>
      <c r="J20" s="18">
        <v>73.48</v>
      </c>
      <c r="K20" s="3">
        <v>0</v>
      </c>
      <c r="L20" s="3">
        <v>47.666666666666671</v>
      </c>
      <c r="M20" s="3">
        <v>52.333333333333336</v>
      </c>
      <c r="N20" s="3">
        <v>0</v>
      </c>
      <c r="O20" s="3">
        <v>52.333333333333343</v>
      </c>
    </row>
    <row r="21" spans="1:15" x14ac:dyDescent="0.4">
      <c r="A21" t="s">
        <v>168</v>
      </c>
      <c r="B21" s="15">
        <v>43509</v>
      </c>
      <c r="C21" s="20" t="s">
        <v>19</v>
      </c>
      <c r="D21" s="2">
        <v>0</v>
      </c>
      <c r="E21" s="14">
        <v>110</v>
      </c>
      <c r="F21" s="18">
        <v>0.08</v>
      </c>
      <c r="G21" s="2">
        <v>0.3</v>
      </c>
      <c r="H21" s="3">
        <v>0.01</v>
      </c>
      <c r="I21" s="3">
        <f t="shared" si="0"/>
        <v>0.28999999999999998</v>
      </c>
      <c r="J21" s="18">
        <v>43.68</v>
      </c>
      <c r="K21" s="3">
        <v>0</v>
      </c>
      <c r="L21" s="3">
        <v>40.866666666666667</v>
      </c>
      <c r="M21" s="3">
        <v>53.966666666666669</v>
      </c>
      <c r="N21" s="3">
        <v>5.166666666666667</v>
      </c>
      <c r="O21" s="3">
        <v>59.13333333333334</v>
      </c>
    </row>
    <row r="22" spans="1:15" x14ac:dyDescent="0.4">
      <c r="A22" t="s">
        <v>168</v>
      </c>
      <c r="B22" s="15">
        <v>43509</v>
      </c>
      <c r="C22" s="20" t="s">
        <v>20</v>
      </c>
      <c r="D22" s="2">
        <v>3</v>
      </c>
      <c r="E22" s="14">
        <f>110+D22</f>
        <v>113</v>
      </c>
      <c r="F22" s="18">
        <v>0.08</v>
      </c>
      <c r="G22" s="2">
        <v>0.3</v>
      </c>
      <c r="H22" s="3">
        <v>0</v>
      </c>
      <c r="I22" s="3">
        <f t="shared" si="0"/>
        <v>0.3</v>
      </c>
      <c r="J22" s="18">
        <v>15.13</v>
      </c>
      <c r="K22" s="3">
        <v>0</v>
      </c>
      <c r="L22" s="3">
        <v>9.2999999999999989</v>
      </c>
      <c r="M22" s="3">
        <v>76.166666666666671</v>
      </c>
      <c r="N22" s="3">
        <v>14.566666666666666</v>
      </c>
      <c r="O22" s="3">
        <v>90.7</v>
      </c>
    </row>
    <row r="23" spans="1:15" x14ac:dyDescent="0.4">
      <c r="A23" t="s">
        <v>168</v>
      </c>
      <c r="B23" s="15">
        <v>43509</v>
      </c>
      <c r="C23" s="20" t="s">
        <v>21</v>
      </c>
      <c r="D23" s="2">
        <v>6</v>
      </c>
      <c r="E23" s="14">
        <f>110+D23</f>
        <v>116</v>
      </c>
      <c r="F23" s="18">
        <v>0.08</v>
      </c>
      <c r="G23" s="2">
        <v>0.32</v>
      </c>
      <c r="H23" s="3">
        <v>0</v>
      </c>
      <c r="I23" s="3">
        <f t="shared" si="0"/>
        <v>0.32</v>
      </c>
      <c r="J23" s="18">
        <v>21.223333333333333</v>
      </c>
      <c r="K23" s="3">
        <v>0</v>
      </c>
      <c r="L23" s="3">
        <v>12.466666666666667</v>
      </c>
      <c r="M23" s="3">
        <v>79.533333333333331</v>
      </c>
      <c r="N23" s="3">
        <v>8.0666666666666682</v>
      </c>
      <c r="O23" s="3">
        <v>87.533333333333346</v>
      </c>
    </row>
    <row r="24" spans="1:15" x14ac:dyDescent="0.4">
      <c r="A24" t="s">
        <v>168</v>
      </c>
      <c r="B24" s="15">
        <v>43509</v>
      </c>
      <c r="C24" s="20" t="s">
        <v>22</v>
      </c>
      <c r="D24" s="2">
        <v>8</v>
      </c>
      <c r="E24" s="14">
        <f>110+D24</f>
        <v>118</v>
      </c>
      <c r="F24" s="18">
        <v>0.08</v>
      </c>
      <c r="G24" s="2">
        <v>0.33</v>
      </c>
      <c r="H24" s="3">
        <v>0</v>
      </c>
      <c r="I24" s="3">
        <f t="shared" si="0"/>
        <v>0.33</v>
      </c>
      <c r="J24" s="18">
        <v>33.536666666666669</v>
      </c>
      <c r="K24" s="3">
        <v>0</v>
      </c>
      <c r="L24" s="3">
        <v>30.066666666666663</v>
      </c>
      <c r="M24" s="3">
        <v>66.099999999999994</v>
      </c>
      <c r="N24" s="3">
        <v>3.8</v>
      </c>
      <c r="O24" s="3">
        <v>69.933333333333323</v>
      </c>
    </row>
    <row r="25" spans="1:15" x14ac:dyDescent="0.4">
      <c r="A25" t="s">
        <v>168</v>
      </c>
      <c r="B25" s="15">
        <v>43509</v>
      </c>
      <c r="C25" s="20" t="s">
        <v>23</v>
      </c>
      <c r="D25" s="2">
        <v>12</v>
      </c>
      <c r="E25" s="14">
        <f>110+D25</f>
        <v>122</v>
      </c>
      <c r="F25" s="18">
        <v>7.0000000000000007E-2</v>
      </c>
      <c r="G25" s="2">
        <v>0.22</v>
      </c>
      <c r="H25" s="3">
        <v>0.01</v>
      </c>
      <c r="I25" s="3">
        <f t="shared" si="0"/>
        <v>0.21</v>
      </c>
      <c r="J25" s="18">
        <v>24.599999999999998</v>
      </c>
      <c r="K25" s="3">
        <v>0</v>
      </c>
      <c r="L25" s="3">
        <v>19.033333333333331</v>
      </c>
      <c r="M25" s="3">
        <v>74.8</v>
      </c>
      <c r="N25" s="3">
        <v>6.166666666666667</v>
      </c>
      <c r="O25" s="3">
        <v>80.966666666666669</v>
      </c>
    </row>
    <row r="26" spans="1:15" x14ac:dyDescent="0.4">
      <c r="A26" t="s">
        <v>168</v>
      </c>
      <c r="B26" s="15">
        <v>43509</v>
      </c>
      <c r="C26" s="20" t="s">
        <v>24</v>
      </c>
      <c r="D26" s="2">
        <v>18</v>
      </c>
      <c r="E26" s="14">
        <f>110+D26</f>
        <v>128</v>
      </c>
      <c r="F26" s="18">
        <v>0.15</v>
      </c>
      <c r="G26" s="2">
        <v>1.56</v>
      </c>
      <c r="H26" s="3">
        <v>0.38</v>
      </c>
      <c r="I26" s="3">
        <f t="shared" si="0"/>
        <v>1.1800000000000002</v>
      </c>
      <c r="J26" s="18">
        <v>37.463333333333331</v>
      </c>
      <c r="K26" s="3">
        <v>0</v>
      </c>
      <c r="L26" s="3">
        <v>35.666666666666671</v>
      </c>
      <c r="M26" s="3">
        <v>56.433333333333337</v>
      </c>
      <c r="N26" s="3">
        <v>7.866666666666668</v>
      </c>
      <c r="O26" s="3">
        <v>64.333333333333343</v>
      </c>
    </row>
    <row r="27" spans="1:15" x14ac:dyDescent="0.4">
      <c r="A27" t="s">
        <v>168</v>
      </c>
      <c r="B27" s="15">
        <v>43509</v>
      </c>
      <c r="C27" s="20" t="s">
        <v>25</v>
      </c>
      <c r="D27" s="2">
        <v>0</v>
      </c>
      <c r="E27" s="14">
        <f>139+D27</f>
        <v>139</v>
      </c>
      <c r="F27" s="18">
        <v>0.14000000000000001</v>
      </c>
      <c r="G27" s="2">
        <v>1.54</v>
      </c>
      <c r="H27" s="3">
        <v>0.39</v>
      </c>
      <c r="I27" s="3">
        <f t="shared" si="0"/>
        <v>1.1499999999999999</v>
      </c>
      <c r="J27" s="18">
        <v>28.686666666666667</v>
      </c>
      <c r="K27" s="3">
        <v>0</v>
      </c>
      <c r="L27" s="3">
        <v>33.966666666666676</v>
      </c>
      <c r="M27" s="3">
        <v>58.066666666666656</v>
      </c>
      <c r="N27" s="3">
        <v>7.9666666666666668</v>
      </c>
      <c r="O27" s="3">
        <v>66.033333333333331</v>
      </c>
    </row>
    <row r="28" spans="1:15" x14ac:dyDescent="0.4">
      <c r="A28" t="s">
        <v>168</v>
      </c>
      <c r="B28" s="15">
        <v>43509</v>
      </c>
      <c r="C28" s="20" t="s">
        <v>26</v>
      </c>
      <c r="D28" s="2">
        <v>2</v>
      </c>
      <c r="E28" s="14">
        <f t="shared" ref="E28:E36" si="2">139+D28</f>
        <v>141</v>
      </c>
      <c r="F28" s="18">
        <v>0.18</v>
      </c>
      <c r="G28" s="2">
        <v>1.91</v>
      </c>
      <c r="H28" s="3">
        <v>0.2</v>
      </c>
      <c r="I28" s="3">
        <f t="shared" si="0"/>
        <v>1.71</v>
      </c>
      <c r="J28" s="18">
        <v>40.346666666666664</v>
      </c>
      <c r="K28" s="3">
        <v>0</v>
      </c>
      <c r="L28" s="3">
        <v>53.733333333333334</v>
      </c>
      <c r="M28" s="3">
        <v>35.733333333333334</v>
      </c>
      <c r="N28" s="3">
        <v>10.6</v>
      </c>
      <c r="O28" s="3">
        <v>46.266666666666659</v>
      </c>
    </row>
    <row r="29" spans="1:15" x14ac:dyDescent="0.4">
      <c r="A29" t="s">
        <v>168</v>
      </c>
      <c r="B29" s="15">
        <v>43509</v>
      </c>
      <c r="C29" s="20" t="s">
        <v>27</v>
      </c>
      <c r="D29" s="2">
        <v>5</v>
      </c>
      <c r="E29" s="14">
        <f t="shared" si="2"/>
        <v>144</v>
      </c>
      <c r="F29" s="18">
        <v>0.15</v>
      </c>
      <c r="G29" s="2">
        <v>1.71</v>
      </c>
      <c r="H29" s="3">
        <v>0.45</v>
      </c>
      <c r="I29" s="3">
        <f t="shared" si="0"/>
        <v>1.26</v>
      </c>
      <c r="J29" s="18">
        <v>28.903333333333332</v>
      </c>
      <c r="K29" s="3">
        <v>0</v>
      </c>
      <c r="L29" s="3">
        <v>36.06666666666667</v>
      </c>
      <c r="M29" s="3">
        <v>55.2</v>
      </c>
      <c r="N29" s="3">
        <v>8.7000000000000011</v>
      </c>
      <c r="O29" s="3">
        <v>63.933333333333344</v>
      </c>
    </row>
    <row r="30" spans="1:15" x14ac:dyDescent="0.4">
      <c r="A30" t="s">
        <v>168</v>
      </c>
      <c r="B30" s="15">
        <v>43509</v>
      </c>
      <c r="C30" s="20" t="s">
        <v>28</v>
      </c>
      <c r="D30" s="2">
        <v>7</v>
      </c>
      <c r="E30" s="14">
        <f t="shared" si="2"/>
        <v>146</v>
      </c>
      <c r="F30" s="18">
        <v>0.16</v>
      </c>
      <c r="G30" s="2">
        <v>1.95</v>
      </c>
      <c r="H30" s="3">
        <v>0.51</v>
      </c>
      <c r="I30" s="3">
        <f t="shared" si="0"/>
        <v>1.44</v>
      </c>
      <c r="J30" s="18">
        <v>36.21</v>
      </c>
      <c r="K30" s="3">
        <v>0</v>
      </c>
      <c r="L30" s="3">
        <v>51.36666666666666</v>
      </c>
      <c r="M30" s="3">
        <v>37</v>
      </c>
      <c r="N30" s="3">
        <v>11.566666666666665</v>
      </c>
      <c r="O30" s="3">
        <v>48.633333333333333</v>
      </c>
    </row>
    <row r="31" spans="1:15" x14ac:dyDescent="0.4">
      <c r="A31" t="s">
        <v>168</v>
      </c>
      <c r="B31" s="15">
        <v>43509</v>
      </c>
      <c r="C31" s="20" t="s">
        <v>29</v>
      </c>
      <c r="D31" s="2">
        <v>9</v>
      </c>
      <c r="E31" s="14">
        <f t="shared" si="2"/>
        <v>148</v>
      </c>
      <c r="F31" s="18">
        <v>0.1</v>
      </c>
      <c r="G31" s="2">
        <v>0.99</v>
      </c>
      <c r="H31" s="3">
        <v>0.37</v>
      </c>
      <c r="I31" s="3">
        <f t="shared" si="0"/>
        <v>0.62</v>
      </c>
      <c r="J31" s="18">
        <v>28.133333333333336</v>
      </c>
      <c r="K31" s="3">
        <v>0</v>
      </c>
      <c r="L31" s="3">
        <v>46.333333333333329</v>
      </c>
      <c r="M31" s="3">
        <v>38.833333333333336</v>
      </c>
      <c r="N31" s="3">
        <v>14.866666666666667</v>
      </c>
      <c r="O31" s="3">
        <v>53.666666666666664</v>
      </c>
    </row>
    <row r="32" spans="1:15" x14ac:dyDescent="0.4">
      <c r="A32" t="s">
        <v>168</v>
      </c>
      <c r="B32" s="15">
        <v>43509</v>
      </c>
      <c r="C32" s="20" t="s">
        <v>30</v>
      </c>
      <c r="D32" s="2">
        <v>12</v>
      </c>
      <c r="E32" s="14">
        <f t="shared" si="2"/>
        <v>151</v>
      </c>
      <c r="F32" s="18">
        <v>0.09</v>
      </c>
      <c r="G32" s="2">
        <v>0.92</v>
      </c>
      <c r="H32" s="3">
        <v>0.28999999999999998</v>
      </c>
      <c r="I32" s="3">
        <f t="shared" si="0"/>
        <v>0.63000000000000012</v>
      </c>
      <c r="J32" s="18">
        <v>40.416666666666664</v>
      </c>
      <c r="K32" s="3">
        <v>0</v>
      </c>
      <c r="L32" s="3">
        <v>56.133333333333333</v>
      </c>
      <c r="M32" s="3">
        <v>30.766666666666666</v>
      </c>
      <c r="N32" s="3">
        <v>13.066666666666668</v>
      </c>
      <c r="O32" s="3">
        <v>43.866666666666667</v>
      </c>
    </row>
    <row r="33" spans="1:15" x14ac:dyDescent="0.4">
      <c r="A33" t="s">
        <v>168</v>
      </c>
      <c r="B33" s="15">
        <v>43509</v>
      </c>
      <c r="C33" s="20" t="s">
        <v>31</v>
      </c>
      <c r="D33" s="2">
        <v>15</v>
      </c>
      <c r="E33" s="14">
        <f t="shared" si="2"/>
        <v>154</v>
      </c>
      <c r="F33" s="18">
        <v>0.1</v>
      </c>
      <c r="G33" s="2">
        <v>0.79</v>
      </c>
      <c r="H33" s="3">
        <v>0.24</v>
      </c>
      <c r="I33" s="3">
        <f t="shared" si="0"/>
        <v>0.55000000000000004</v>
      </c>
      <c r="J33" s="18">
        <v>39.596666666666664</v>
      </c>
      <c r="K33" s="3">
        <v>0</v>
      </c>
      <c r="L33" s="3">
        <v>46.733333333333334</v>
      </c>
      <c r="M33" s="3">
        <v>44.566666666666677</v>
      </c>
      <c r="N33" s="3">
        <v>8.7333333333333325</v>
      </c>
      <c r="O33" s="3">
        <v>53.266666666666666</v>
      </c>
    </row>
    <row r="34" spans="1:15" x14ac:dyDescent="0.4">
      <c r="A34" t="s">
        <v>168</v>
      </c>
      <c r="B34" s="15">
        <v>43509</v>
      </c>
      <c r="C34" s="20" t="s">
        <v>32</v>
      </c>
      <c r="D34" s="2">
        <v>17</v>
      </c>
      <c r="E34" s="14">
        <f t="shared" si="2"/>
        <v>156</v>
      </c>
      <c r="F34" s="18">
        <v>0.06</v>
      </c>
      <c r="G34" s="2">
        <v>0.21</v>
      </c>
      <c r="H34" s="3">
        <v>0.01</v>
      </c>
      <c r="I34" s="3">
        <f t="shared" si="0"/>
        <v>0.19999999999999998</v>
      </c>
      <c r="J34" s="18">
        <v>31.99</v>
      </c>
      <c r="K34" s="3">
        <v>0</v>
      </c>
      <c r="L34" s="3">
        <v>46.43333333333333</v>
      </c>
      <c r="M34" s="3">
        <v>40.833333333333336</v>
      </c>
      <c r="N34" s="3">
        <v>12.733333333333333</v>
      </c>
      <c r="O34" s="3">
        <v>53.566666666666677</v>
      </c>
    </row>
    <row r="35" spans="1:15" x14ac:dyDescent="0.4">
      <c r="A35" t="s">
        <v>168</v>
      </c>
      <c r="B35" s="15">
        <v>43509</v>
      </c>
      <c r="C35" s="20" t="s">
        <v>33</v>
      </c>
      <c r="D35" s="2">
        <v>23</v>
      </c>
      <c r="E35" s="14">
        <f t="shared" si="2"/>
        <v>162</v>
      </c>
      <c r="F35" s="18">
        <v>0.12</v>
      </c>
      <c r="G35" s="2">
        <v>0.83</v>
      </c>
      <c r="H35" s="3">
        <v>0.2</v>
      </c>
      <c r="I35" s="3">
        <f t="shared" si="0"/>
        <v>0.62999999999999989</v>
      </c>
      <c r="J35" s="18">
        <v>33.113333333333337</v>
      </c>
      <c r="K35" s="3">
        <v>0</v>
      </c>
      <c r="L35" s="3">
        <v>44.433333333333344</v>
      </c>
      <c r="M35" s="3">
        <v>44.099999999999994</v>
      </c>
      <c r="N35" s="3">
        <v>11.399999999999999</v>
      </c>
      <c r="O35" s="3">
        <v>55.566666666666663</v>
      </c>
    </row>
    <row r="36" spans="1:15" x14ac:dyDescent="0.4">
      <c r="A36" t="s">
        <v>168</v>
      </c>
      <c r="B36" s="15">
        <v>43509</v>
      </c>
      <c r="C36" s="20" t="s">
        <v>34</v>
      </c>
      <c r="D36" s="2">
        <v>27</v>
      </c>
      <c r="E36" s="14">
        <f t="shared" si="2"/>
        <v>166</v>
      </c>
      <c r="F36" s="18">
        <v>0.14000000000000001</v>
      </c>
      <c r="G36" s="2">
        <v>1.27</v>
      </c>
      <c r="H36" s="3">
        <v>0.28000000000000003</v>
      </c>
      <c r="I36" s="3">
        <f t="shared" si="0"/>
        <v>0.99</v>
      </c>
      <c r="J36" s="18">
        <v>25.783333333333331</v>
      </c>
      <c r="K36" s="3">
        <v>0</v>
      </c>
      <c r="L36" s="3">
        <v>34.266666666666666</v>
      </c>
      <c r="M36" s="3">
        <v>50.933333333333344</v>
      </c>
      <c r="N36" s="3">
        <v>14.866666666666669</v>
      </c>
      <c r="O36" s="3">
        <v>65.733333333333334</v>
      </c>
    </row>
    <row r="37" spans="1:15" x14ac:dyDescent="0.4">
      <c r="A37" t="s">
        <v>168</v>
      </c>
      <c r="B37" s="15">
        <v>43509</v>
      </c>
      <c r="C37" s="20" t="s">
        <v>35</v>
      </c>
      <c r="D37" s="2">
        <v>0</v>
      </c>
      <c r="E37" s="14">
        <v>151</v>
      </c>
      <c r="F37" s="18">
        <v>0.1</v>
      </c>
      <c r="G37" s="2">
        <v>0.98</v>
      </c>
      <c r="H37" s="3">
        <v>0.34</v>
      </c>
      <c r="I37" s="3">
        <f t="shared" si="0"/>
        <v>0.6399999999999999</v>
      </c>
      <c r="J37" s="18">
        <v>18.129333333333332</v>
      </c>
      <c r="K37" s="3">
        <v>0</v>
      </c>
      <c r="L37" s="3">
        <v>18.233333333333331</v>
      </c>
      <c r="M37" s="3">
        <v>63.166666666666671</v>
      </c>
      <c r="N37" s="3">
        <v>18.633333333333333</v>
      </c>
      <c r="O37" s="3">
        <v>81.766666666666666</v>
      </c>
    </row>
    <row r="38" spans="1:15" x14ac:dyDescent="0.4">
      <c r="A38" t="s">
        <v>168</v>
      </c>
      <c r="B38" s="15">
        <v>43509</v>
      </c>
      <c r="C38" s="20" t="s">
        <v>36</v>
      </c>
      <c r="D38" s="2">
        <v>2</v>
      </c>
      <c r="E38" s="14">
        <f>151+D38</f>
        <v>153</v>
      </c>
      <c r="F38" s="18">
        <v>0.14000000000000001</v>
      </c>
      <c r="G38" s="2">
        <v>1.42</v>
      </c>
      <c r="H38" s="3">
        <v>0.42</v>
      </c>
      <c r="I38" s="3">
        <f t="shared" si="0"/>
        <v>1</v>
      </c>
      <c r="J38" s="18">
        <v>29.05</v>
      </c>
      <c r="K38" s="3">
        <v>0</v>
      </c>
      <c r="L38" s="3">
        <v>43.533333333333331</v>
      </c>
      <c r="M38" s="3">
        <v>42.43333333333333</v>
      </c>
      <c r="N38" s="3">
        <v>14.033333333333333</v>
      </c>
      <c r="O38" s="3">
        <v>56.466666666666669</v>
      </c>
    </row>
    <row r="39" spans="1:15" x14ac:dyDescent="0.4">
      <c r="A39" t="s">
        <v>168</v>
      </c>
      <c r="B39" s="15">
        <v>43509</v>
      </c>
      <c r="C39" s="20" t="s">
        <v>37</v>
      </c>
      <c r="D39" s="2">
        <v>3</v>
      </c>
      <c r="E39" s="14">
        <f t="shared" ref="E39:E47" si="3">151+D39</f>
        <v>154</v>
      </c>
      <c r="F39" s="18">
        <v>0.14000000000000001</v>
      </c>
      <c r="G39" s="3">
        <v>1.18</v>
      </c>
      <c r="H39" s="3">
        <v>0.24</v>
      </c>
      <c r="I39" s="3">
        <f t="shared" si="0"/>
        <v>0.94</v>
      </c>
      <c r="J39" s="18">
        <v>37.213333333333331</v>
      </c>
      <c r="K39" s="3">
        <v>0</v>
      </c>
      <c r="L39" s="3">
        <v>49.333333333333343</v>
      </c>
      <c r="M39" s="3">
        <v>40.133333333333326</v>
      </c>
      <c r="N39" s="3">
        <v>10.566666666666666</v>
      </c>
      <c r="O39" s="3">
        <v>50.666666666666671</v>
      </c>
    </row>
    <row r="40" spans="1:15" x14ac:dyDescent="0.4">
      <c r="A40" t="s">
        <v>168</v>
      </c>
      <c r="B40" s="15">
        <v>43509</v>
      </c>
      <c r="C40" s="20" t="s">
        <v>38</v>
      </c>
      <c r="D40" s="2">
        <v>5</v>
      </c>
      <c r="E40" s="14">
        <f t="shared" si="3"/>
        <v>156</v>
      </c>
      <c r="F40" s="18">
        <v>0.15</v>
      </c>
      <c r="G40" s="2">
        <v>1.54</v>
      </c>
      <c r="H40" s="3">
        <v>0.36</v>
      </c>
      <c r="I40" s="3">
        <f t="shared" si="0"/>
        <v>1.1800000000000002</v>
      </c>
      <c r="J40" s="18">
        <v>33.72</v>
      </c>
      <c r="K40" s="3">
        <v>0</v>
      </c>
      <c r="L40" s="3">
        <v>40</v>
      </c>
      <c r="M40" s="3">
        <v>51.499999999999993</v>
      </c>
      <c r="N40" s="3">
        <v>8.4</v>
      </c>
      <c r="O40" s="3">
        <v>60</v>
      </c>
    </row>
    <row r="41" spans="1:15" x14ac:dyDescent="0.4">
      <c r="A41" t="s">
        <v>168</v>
      </c>
      <c r="B41" s="15">
        <v>43509</v>
      </c>
      <c r="C41" s="20" t="s">
        <v>39</v>
      </c>
      <c r="D41" s="2">
        <v>7</v>
      </c>
      <c r="E41" s="14">
        <f t="shared" si="3"/>
        <v>158</v>
      </c>
      <c r="F41" s="18">
        <v>0.11</v>
      </c>
      <c r="G41" s="2">
        <v>1.05</v>
      </c>
      <c r="H41" s="3">
        <v>0.28999999999999998</v>
      </c>
      <c r="I41" s="3">
        <f t="shared" si="0"/>
        <v>0.76</v>
      </c>
      <c r="J41" s="18">
        <v>34.36</v>
      </c>
      <c r="K41" s="3">
        <v>0</v>
      </c>
      <c r="L41" s="3">
        <v>40.266666666666666</v>
      </c>
      <c r="M41" s="3">
        <v>51.26666666666668</v>
      </c>
      <c r="N41" s="3">
        <v>8.4666666666666668</v>
      </c>
      <c r="O41" s="3">
        <v>59.733333333333341</v>
      </c>
    </row>
    <row r="42" spans="1:15" x14ac:dyDescent="0.4">
      <c r="A42" t="s">
        <v>168</v>
      </c>
      <c r="B42" s="15">
        <v>43509</v>
      </c>
      <c r="C42" s="20" t="s">
        <v>40</v>
      </c>
      <c r="D42" s="2">
        <v>9</v>
      </c>
      <c r="E42" s="14">
        <f t="shared" si="3"/>
        <v>160</v>
      </c>
      <c r="F42" s="18">
        <v>0.14000000000000001</v>
      </c>
      <c r="G42" s="2">
        <v>1.36</v>
      </c>
      <c r="H42" s="3">
        <v>0.32</v>
      </c>
      <c r="I42" s="3">
        <f t="shared" si="0"/>
        <v>1.04</v>
      </c>
      <c r="J42" s="18">
        <v>41.4</v>
      </c>
      <c r="K42" s="3">
        <v>0</v>
      </c>
      <c r="L42" s="3">
        <v>48.633333333333333</v>
      </c>
      <c r="M42" s="3">
        <v>42.300000000000004</v>
      </c>
      <c r="N42" s="3">
        <v>9.0333333333333332</v>
      </c>
      <c r="O42" s="3">
        <v>51.36666666666666</v>
      </c>
    </row>
    <row r="43" spans="1:15" x14ac:dyDescent="0.4">
      <c r="A43" t="s">
        <v>168</v>
      </c>
      <c r="B43" s="15">
        <v>43509</v>
      </c>
      <c r="C43" s="20" t="s">
        <v>41</v>
      </c>
      <c r="D43" s="2">
        <v>12</v>
      </c>
      <c r="E43" s="14">
        <f t="shared" si="3"/>
        <v>163</v>
      </c>
      <c r="F43" s="18">
        <v>0.19</v>
      </c>
      <c r="G43" s="2">
        <v>1.92</v>
      </c>
      <c r="H43" s="3">
        <v>0.25</v>
      </c>
      <c r="I43" s="3">
        <f t="shared" si="0"/>
        <v>1.67</v>
      </c>
      <c r="J43" s="18">
        <v>48.126666666666665</v>
      </c>
      <c r="K43" s="3">
        <v>0</v>
      </c>
      <c r="L43" s="3">
        <v>38.933333333333337</v>
      </c>
      <c r="M43" s="3">
        <v>61.033333333333346</v>
      </c>
      <c r="N43" s="3">
        <v>0</v>
      </c>
      <c r="O43" s="3">
        <v>61.06666666666667</v>
      </c>
    </row>
    <row r="44" spans="1:15" x14ac:dyDescent="0.4">
      <c r="A44" t="s">
        <v>168</v>
      </c>
      <c r="B44" s="15">
        <v>43509</v>
      </c>
      <c r="C44" s="20" t="s">
        <v>42</v>
      </c>
      <c r="D44" s="2">
        <v>15</v>
      </c>
      <c r="E44" s="14">
        <f t="shared" si="3"/>
        <v>166</v>
      </c>
      <c r="F44" s="18">
        <v>0.16</v>
      </c>
      <c r="G44" s="2">
        <v>1.4</v>
      </c>
      <c r="H44" s="3">
        <v>0.18</v>
      </c>
      <c r="I44" s="3">
        <f t="shared" si="0"/>
        <v>1.22</v>
      </c>
      <c r="J44" s="18">
        <v>41.416666666666664</v>
      </c>
      <c r="K44" s="3">
        <v>0</v>
      </c>
      <c r="L44" s="3">
        <v>49.466666666666661</v>
      </c>
      <c r="M44" s="3">
        <v>44.866666666666667</v>
      </c>
      <c r="N44" s="3">
        <v>5.6333333333333337</v>
      </c>
      <c r="O44" s="3">
        <v>50.533333333333331</v>
      </c>
    </row>
    <row r="45" spans="1:15" x14ac:dyDescent="0.4">
      <c r="A45" t="s">
        <v>168</v>
      </c>
      <c r="B45" s="15">
        <v>43509</v>
      </c>
      <c r="C45" s="20" t="s">
        <v>43</v>
      </c>
      <c r="D45" s="2">
        <v>16</v>
      </c>
      <c r="E45" s="14">
        <f t="shared" si="3"/>
        <v>167</v>
      </c>
      <c r="F45" s="18">
        <v>0.17</v>
      </c>
      <c r="G45" s="2">
        <v>1.49</v>
      </c>
      <c r="H45" s="3">
        <v>0.15</v>
      </c>
      <c r="I45" s="3">
        <f t="shared" si="0"/>
        <v>1.34</v>
      </c>
      <c r="J45" s="18">
        <v>41.389999999999993</v>
      </c>
      <c r="K45" s="3">
        <v>0</v>
      </c>
      <c r="L45" s="3">
        <v>49.500000000000007</v>
      </c>
      <c r="M45" s="3">
        <v>43.099999999999994</v>
      </c>
      <c r="N45" s="3">
        <v>7.333333333333333</v>
      </c>
      <c r="O45" s="3">
        <v>50.5</v>
      </c>
    </row>
    <row r="46" spans="1:15" x14ac:dyDescent="0.4">
      <c r="A46" t="s">
        <v>168</v>
      </c>
      <c r="B46" s="15">
        <v>43509</v>
      </c>
      <c r="C46" s="20" t="s">
        <v>44</v>
      </c>
      <c r="D46" s="2">
        <v>17</v>
      </c>
      <c r="E46" s="14">
        <f t="shared" si="3"/>
        <v>168</v>
      </c>
      <c r="F46" s="18">
        <v>0.1</v>
      </c>
      <c r="G46" s="2">
        <v>0.69</v>
      </c>
      <c r="H46" s="3">
        <v>0.12</v>
      </c>
      <c r="I46" s="3">
        <f t="shared" si="0"/>
        <v>0.56999999999999995</v>
      </c>
      <c r="J46" s="18">
        <v>48.573333333333331</v>
      </c>
      <c r="K46" s="3">
        <v>0</v>
      </c>
      <c r="L46" s="3">
        <v>45.733333333333334</v>
      </c>
      <c r="M46" s="3">
        <v>51.600000000000009</v>
      </c>
      <c r="N46" s="3">
        <v>2.7333333333333334</v>
      </c>
      <c r="O46" s="3">
        <v>54.266666666666673</v>
      </c>
    </row>
    <row r="47" spans="1:15" x14ac:dyDescent="0.4">
      <c r="A47" t="s">
        <v>168</v>
      </c>
      <c r="B47" s="15">
        <v>43509</v>
      </c>
      <c r="C47" s="20" t="s">
        <v>45</v>
      </c>
      <c r="D47" s="2">
        <v>20</v>
      </c>
      <c r="E47" s="14">
        <f t="shared" si="3"/>
        <v>171</v>
      </c>
      <c r="F47" s="18">
        <v>0.08</v>
      </c>
      <c r="G47" s="3">
        <v>0.54</v>
      </c>
      <c r="H47" s="3">
        <v>0.11</v>
      </c>
      <c r="I47" s="3">
        <f t="shared" si="0"/>
        <v>0.43000000000000005</v>
      </c>
      <c r="J47" s="18">
        <v>61.463333333333338</v>
      </c>
      <c r="K47" s="3">
        <v>0</v>
      </c>
      <c r="L47" s="3">
        <v>55.333333333333336</v>
      </c>
      <c r="M47" s="3">
        <v>40.366666666666667</v>
      </c>
      <c r="N47" s="3">
        <v>4.3333333333333339</v>
      </c>
      <c r="O47" s="3">
        <v>44.666666666666657</v>
      </c>
    </row>
    <row r="48" spans="1:15" x14ac:dyDescent="0.4">
      <c r="A48" t="s">
        <v>168</v>
      </c>
      <c r="B48" s="15">
        <v>43509</v>
      </c>
      <c r="C48" s="20" t="s">
        <v>46</v>
      </c>
      <c r="D48" s="2">
        <v>0</v>
      </c>
      <c r="E48" s="14">
        <v>162</v>
      </c>
      <c r="F48" s="18">
        <v>0.1</v>
      </c>
      <c r="G48" s="3">
        <v>0.93</v>
      </c>
      <c r="H48" s="3">
        <v>0.24</v>
      </c>
      <c r="I48" s="3">
        <f t="shared" si="0"/>
        <v>0.69000000000000006</v>
      </c>
      <c r="J48" s="18">
        <v>69.933333333333337</v>
      </c>
      <c r="K48" s="3">
        <v>0</v>
      </c>
      <c r="L48" s="3">
        <v>62.366666666666667</v>
      </c>
      <c r="M48" s="3">
        <v>29.06666666666667</v>
      </c>
      <c r="N48" s="3">
        <v>8.5</v>
      </c>
      <c r="O48" s="3">
        <v>37.633333333333333</v>
      </c>
    </row>
    <row r="49" spans="1:15" x14ac:dyDescent="0.4">
      <c r="A49" t="s">
        <v>168</v>
      </c>
      <c r="B49" s="15">
        <v>43509</v>
      </c>
      <c r="C49" s="20" t="s">
        <v>47</v>
      </c>
      <c r="D49" s="2">
        <v>2</v>
      </c>
      <c r="E49" s="14">
        <f>162+D49</f>
        <v>164</v>
      </c>
      <c r="F49" s="18">
        <v>0.13</v>
      </c>
      <c r="G49" s="3">
        <v>1.32</v>
      </c>
      <c r="H49" s="3">
        <v>0.39</v>
      </c>
      <c r="I49" s="3">
        <f t="shared" si="0"/>
        <v>0.93</v>
      </c>
      <c r="J49" s="18">
        <v>28.25</v>
      </c>
      <c r="K49" s="3">
        <v>0</v>
      </c>
      <c r="L49" s="3">
        <v>41.3</v>
      </c>
      <c r="M49" s="3">
        <v>47.56666666666667</v>
      </c>
      <c r="N49" s="3">
        <v>11.233333333333333</v>
      </c>
      <c r="O49" s="3">
        <v>58.70000000000001</v>
      </c>
    </row>
    <row r="50" spans="1:15" x14ac:dyDescent="0.4">
      <c r="A50" t="s">
        <v>168</v>
      </c>
      <c r="B50" s="15">
        <v>43509</v>
      </c>
      <c r="C50" s="20" t="s">
        <v>48</v>
      </c>
      <c r="D50" s="2">
        <v>4</v>
      </c>
      <c r="E50" s="14">
        <f>162+D50</f>
        <v>166</v>
      </c>
      <c r="F50" s="18">
        <v>7.0000000000000007E-2</v>
      </c>
      <c r="G50" s="3">
        <v>0.53</v>
      </c>
      <c r="H50" s="3">
        <v>0.17</v>
      </c>
      <c r="I50" s="3">
        <f t="shared" si="0"/>
        <v>0.36</v>
      </c>
      <c r="J50" s="18">
        <v>66.236666666666665</v>
      </c>
      <c r="K50" s="3">
        <v>0</v>
      </c>
      <c r="L50" s="3">
        <v>54.033333333333346</v>
      </c>
      <c r="M50" s="3">
        <v>43.1</v>
      </c>
      <c r="N50" s="3">
        <v>2.9333333333333336</v>
      </c>
      <c r="O50" s="3">
        <v>45.966666666666669</v>
      </c>
    </row>
    <row r="51" spans="1:15" x14ac:dyDescent="0.4">
      <c r="A51" t="s">
        <v>168</v>
      </c>
      <c r="B51" s="15">
        <v>43509</v>
      </c>
      <c r="C51" s="20" t="s">
        <v>49</v>
      </c>
      <c r="D51" s="2">
        <v>8</v>
      </c>
      <c r="E51" s="14">
        <f>162+D51</f>
        <v>170</v>
      </c>
      <c r="F51" s="18">
        <v>0.14000000000000001</v>
      </c>
      <c r="G51" s="3">
        <v>1.23</v>
      </c>
      <c r="H51" s="3">
        <v>0.11</v>
      </c>
      <c r="I51" s="3">
        <f t="shared" si="0"/>
        <v>1.1199999999999999</v>
      </c>
      <c r="J51" s="18">
        <v>86.02</v>
      </c>
      <c r="K51" s="3">
        <v>0</v>
      </c>
      <c r="L51" s="3">
        <v>68.13333333333334</v>
      </c>
      <c r="M51" s="3">
        <v>28.233333333333331</v>
      </c>
      <c r="N51" s="3">
        <v>3.6000000000000005</v>
      </c>
      <c r="O51" s="3">
        <v>31.866666666666667</v>
      </c>
    </row>
    <row r="52" spans="1:15" x14ac:dyDescent="0.4">
      <c r="A52" t="s">
        <v>168</v>
      </c>
      <c r="B52" s="15">
        <v>43509</v>
      </c>
      <c r="C52" s="20" t="s">
        <v>50</v>
      </c>
      <c r="D52" s="2">
        <v>12</v>
      </c>
      <c r="E52" s="14">
        <f>162+D52</f>
        <v>174</v>
      </c>
      <c r="F52" s="18">
        <v>7.0000000000000007E-2</v>
      </c>
      <c r="G52" s="3">
        <v>0.6</v>
      </c>
      <c r="H52" s="3">
        <v>0.05</v>
      </c>
      <c r="I52" s="3">
        <f t="shared" si="0"/>
        <v>0.54999999999999993</v>
      </c>
      <c r="J52" s="18">
        <v>132.50000000000003</v>
      </c>
      <c r="K52" s="3">
        <v>0</v>
      </c>
      <c r="L52" s="3">
        <v>80.100000000000009</v>
      </c>
      <c r="M52" s="3">
        <v>19.900000000000002</v>
      </c>
      <c r="N52" s="3">
        <v>0</v>
      </c>
      <c r="O52" s="3">
        <v>19.899999999999999</v>
      </c>
    </row>
    <row r="53" spans="1:15" x14ac:dyDescent="0.4">
      <c r="A53" t="s">
        <v>168</v>
      </c>
      <c r="B53" s="15">
        <v>43509</v>
      </c>
      <c r="C53" s="20" t="s">
        <v>51</v>
      </c>
      <c r="D53" s="2">
        <v>0</v>
      </c>
      <c r="E53" s="14">
        <f>198+D53</f>
        <v>198</v>
      </c>
      <c r="F53" s="18">
        <v>0.12</v>
      </c>
      <c r="G53" s="3">
        <v>1.1299999999999999</v>
      </c>
      <c r="H53" s="3">
        <v>0.22</v>
      </c>
      <c r="I53" s="3">
        <f t="shared" si="0"/>
        <v>0.90999999999999992</v>
      </c>
      <c r="J53" s="18">
        <v>75.566666666666663</v>
      </c>
      <c r="K53" s="3">
        <v>0</v>
      </c>
      <c r="L53" s="3">
        <v>53.266666666666673</v>
      </c>
      <c r="M53" s="3">
        <v>46.766666666666666</v>
      </c>
      <c r="N53" s="3">
        <v>0</v>
      </c>
      <c r="O53" s="3">
        <v>46.733333333333334</v>
      </c>
    </row>
    <row r="54" spans="1:15" x14ac:dyDescent="0.4">
      <c r="A54" t="s">
        <v>168</v>
      </c>
      <c r="B54" s="15">
        <v>43509</v>
      </c>
      <c r="C54" s="20" t="s">
        <v>52</v>
      </c>
      <c r="D54" s="2">
        <v>1</v>
      </c>
      <c r="E54" s="14">
        <f t="shared" ref="E54:E63" si="4">198+D54</f>
        <v>199</v>
      </c>
      <c r="F54" s="18">
        <v>0.08</v>
      </c>
      <c r="G54" s="3">
        <v>0.89</v>
      </c>
      <c r="H54" s="3">
        <v>0.2</v>
      </c>
      <c r="I54" s="3">
        <f t="shared" si="0"/>
        <v>0.69</v>
      </c>
      <c r="J54" s="18">
        <v>141.53333333333333</v>
      </c>
      <c r="K54" s="3">
        <v>0</v>
      </c>
      <c r="L54" s="3">
        <v>74.3</v>
      </c>
      <c r="M54" s="3">
        <v>25.666666666666668</v>
      </c>
      <c r="N54" s="3">
        <v>0</v>
      </c>
      <c r="O54" s="3">
        <v>25.7</v>
      </c>
    </row>
    <row r="55" spans="1:15" x14ac:dyDescent="0.4">
      <c r="A55" t="s">
        <v>168</v>
      </c>
      <c r="B55" s="15">
        <v>43509</v>
      </c>
      <c r="C55" s="20" t="s">
        <v>53</v>
      </c>
      <c r="D55" s="2">
        <v>3</v>
      </c>
      <c r="E55" s="14">
        <f t="shared" si="4"/>
        <v>201</v>
      </c>
      <c r="F55" s="18">
        <v>0.13</v>
      </c>
      <c r="G55" s="3">
        <v>1.06</v>
      </c>
      <c r="H55" s="3">
        <v>0.16</v>
      </c>
      <c r="I55" s="3">
        <f t="shared" si="0"/>
        <v>0.9</v>
      </c>
      <c r="J55" s="18">
        <v>74.473333333333329</v>
      </c>
      <c r="K55" s="3">
        <v>0</v>
      </c>
      <c r="L55" s="3">
        <v>62.1</v>
      </c>
      <c r="M55" s="3">
        <v>34.133333333333333</v>
      </c>
      <c r="N55" s="3">
        <v>3.8</v>
      </c>
      <c r="O55" s="3">
        <v>37.9</v>
      </c>
    </row>
    <row r="56" spans="1:15" x14ac:dyDescent="0.4">
      <c r="A56" t="s">
        <v>168</v>
      </c>
      <c r="B56" s="15">
        <v>43509</v>
      </c>
      <c r="C56" s="20" t="s">
        <v>54</v>
      </c>
      <c r="D56" s="2">
        <v>6</v>
      </c>
      <c r="E56" s="14">
        <f t="shared" si="4"/>
        <v>204</v>
      </c>
      <c r="F56" s="18">
        <v>0.19</v>
      </c>
      <c r="G56" s="3">
        <v>2.09</v>
      </c>
      <c r="H56" s="3">
        <v>0.14000000000000001</v>
      </c>
      <c r="I56" s="3">
        <f t="shared" si="0"/>
        <v>1.9499999999999997</v>
      </c>
      <c r="J56" s="18">
        <v>24.330000000000002</v>
      </c>
      <c r="K56" s="3">
        <v>0</v>
      </c>
      <c r="L56" s="3">
        <v>32.433333333333337</v>
      </c>
      <c r="M56" s="3">
        <v>57.93333333333333</v>
      </c>
      <c r="N56" s="3">
        <v>9.6333333333333346</v>
      </c>
      <c r="O56" s="3">
        <v>67.566666666666677</v>
      </c>
    </row>
    <row r="57" spans="1:15" x14ac:dyDescent="0.4">
      <c r="A57" t="s">
        <v>168</v>
      </c>
      <c r="B57" s="15">
        <v>43509</v>
      </c>
      <c r="C57" s="20" t="s">
        <v>55</v>
      </c>
      <c r="D57" s="2">
        <v>8</v>
      </c>
      <c r="E57" s="14">
        <f t="shared" si="4"/>
        <v>206</v>
      </c>
      <c r="F57" s="18">
        <v>0.08</v>
      </c>
      <c r="G57" s="3">
        <v>0.65</v>
      </c>
      <c r="H57" s="3">
        <v>0.1</v>
      </c>
      <c r="I57" s="3">
        <f t="shared" si="0"/>
        <v>0.55000000000000004</v>
      </c>
      <c r="J57" s="18">
        <v>66.760000000000005</v>
      </c>
      <c r="K57" s="3">
        <v>0</v>
      </c>
      <c r="L57" s="3">
        <v>56.333333333333336</v>
      </c>
      <c r="M57" s="3">
        <v>43.166666666666664</v>
      </c>
      <c r="N57" s="3">
        <v>0.46666666666666673</v>
      </c>
      <c r="O57" s="3">
        <v>43.666666666666671</v>
      </c>
    </row>
    <row r="58" spans="1:15" x14ac:dyDescent="0.4">
      <c r="A58" t="s">
        <v>168</v>
      </c>
      <c r="B58" s="15">
        <v>43509</v>
      </c>
      <c r="C58" s="20" t="s">
        <v>56</v>
      </c>
      <c r="D58" s="2">
        <v>11</v>
      </c>
      <c r="E58" s="14">
        <f t="shared" si="4"/>
        <v>209</v>
      </c>
      <c r="F58" s="18">
        <v>0.17</v>
      </c>
      <c r="G58" s="3">
        <v>1.77</v>
      </c>
      <c r="H58" s="3">
        <v>0.18</v>
      </c>
      <c r="I58" s="3">
        <f t="shared" si="0"/>
        <v>1.59</v>
      </c>
      <c r="J58" s="18">
        <v>31.789999999999996</v>
      </c>
      <c r="K58" s="3">
        <v>0</v>
      </c>
      <c r="L58" s="3">
        <v>46.966666666666669</v>
      </c>
      <c r="M58" s="3">
        <v>41.8</v>
      </c>
      <c r="N58" s="3">
        <v>11.200000000000001</v>
      </c>
      <c r="O58" s="3">
        <v>53.033333333333346</v>
      </c>
    </row>
    <row r="59" spans="1:15" x14ac:dyDescent="0.4">
      <c r="A59" t="s">
        <v>168</v>
      </c>
      <c r="B59" s="15">
        <v>43509</v>
      </c>
      <c r="C59" s="20" t="s">
        <v>57</v>
      </c>
      <c r="D59" s="2">
        <v>14</v>
      </c>
      <c r="E59" s="14">
        <f t="shared" si="4"/>
        <v>212</v>
      </c>
      <c r="F59" s="18">
        <v>0.22</v>
      </c>
      <c r="G59" s="3">
        <v>2.5099999999999998</v>
      </c>
      <c r="H59" s="3">
        <v>0.34</v>
      </c>
      <c r="I59" s="3">
        <f t="shared" si="0"/>
        <v>2.17</v>
      </c>
      <c r="J59" s="18">
        <v>27.336666666666662</v>
      </c>
      <c r="K59" s="3">
        <v>0</v>
      </c>
      <c r="L59" s="3">
        <v>37.700000000000003</v>
      </c>
      <c r="M59" s="3">
        <v>51.900000000000006</v>
      </c>
      <c r="N59" s="3">
        <v>10.4</v>
      </c>
      <c r="O59" s="3">
        <v>62.300000000000011</v>
      </c>
    </row>
    <row r="60" spans="1:15" x14ac:dyDescent="0.4">
      <c r="A60" t="s">
        <v>168</v>
      </c>
      <c r="B60" s="15">
        <v>43509</v>
      </c>
      <c r="C60" s="20" t="s">
        <v>58</v>
      </c>
      <c r="D60" s="2">
        <v>17</v>
      </c>
      <c r="E60" s="14">
        <f t="shared" si="4"/>
        <v>215</v>
      </c>
      <c r="F60" s="18">
        <v>0.24</v>
      </c>
      <c r="G60" s="3">
        <v>2.63</v>
      </c>
      <c r="H60" s="3">
        <v>0.28000000000000003</v>
      </c>
      <c r="I60" s="3">
        <f t="shared" si="0"/>
        <v>2.3499999999999996</v>
      </c>
      <c r="J60" s="18">
        <v>31.476666666666663</v>
      </c>
      <c r="K60" s="3">
        <v>0</v>
      </c>
      <c r="L60" s="3">
        <v>42</v>
      </c>
      <c r="M60" s="3">
        <v>47.400000000000006</v>
      </c>
      <c r="N60" s="3">
        <v>10.633333333333333</v>
      </c>
      <c r="O60" s="3">
        <v>57.999999999999993</v>
      </c>
    </row>
    <row r="61" spans="1:15" x14ac:dyDescent="0.4">
      <c r="A61" t="s">
        <v>168</v>
      </c>
      <c r="B61" s="15">
        <v>43509</v>
      </c>
      <c r="C61" s="20" t="s">
        <v>59</v>
      </c>
      <c r="D61" s="2">
        <v>20</v>
      </c>
      <c r="E61" s="14">
        <f t="shared" si="4"/>
        <v>218</v>
      </c>
      <c r="F61" s="18">
        <v>0.24</v>
      </c>
      <c r="G61" s="3">
        <v>2.75</v>
      </c>
      <c r="H61" s="3">
        <v>0.39</v>
      </c>
      <c r="I61" s="3">
        <f t="shared" si="0"/>
        <v>2.36</v>
      </c>
      <c r="J61" s="18">
        <v>31.526666666666667</v>
      </c>
      <c r="K61" s="3">
        <v>0</v>
      </c>
      <c r="L61" s="3">
        <v>46.300000000000004</v>
      </c>
      <c r="M61" s="3">
        <v>42.599999999999994</v>
      </c>
      <c r="N61" s="3">
        <v>11.166666666666668</v>
      </c>
      <c r="O61" s="3">
        <v>53.7</v>
      </c>
    </row>
    <row r="62" spans="1:15" x14ac:dyDescent="0.4">
      <c r="A62" t="s">
        <v>168</v>
      </c>
      <c r="B62" s="15">
        <v>43509</v>
      </c>
      <c r="C62" s="20" t="s">
        <v>60</v>
      </c>
      <c r="D62" s="2">
        <v>23</v>
      </c>
      <c r="E62" s="14">
        <f t="shared" si="4"/>
        <v>221</v>
      </c>
      <c r="F62" s="18">
        <v>0.08</v>
      </c>
      <c r="G62" s="3">
        <v>0.35</v>
      </c>
      <c r="H62" s="3">
        <v>0.01</v>
      </c>
      <c r="I62" s="3">
        <f t="shared" si="0"/>
        <v>0.33999999999999997</v>
      </c>
      <c r="J62" s="18">
        <v>54.846666666666664</v>
      </c>
      <c r="K62" s="3">
        <v>0</v>
      </c>
      <c r="L62" s="3">
        <v>47.56666666666667</v>
      </c>
      <c r="M62" s="3">
        <v>52.43333333333333</v>
      </c>
      <c r="N62" s="3">
        <v>0</v>
      </c>
      <c r="O62" s="3">
        <v>52.43333333333333</v>
      </c>
    </row>
    <row r="63" spans="1:15" x14ac:dyDescent="0.4">
      <c r="A63" t="s">
        <v>168</v>
      </c>
      <c r="B63" s="15">
        <v>43509</v>
      </c>
      <c r="C63" s="20" t="s">
        <v>61</v>
      </c>
      <c r="D63" s="2">
        <v>26</v>
      </c>
      <c r="E63" s="14">
        <f t="shared" si="4"/>
        <v>224</v>
      </c>
      <c r="F63" s="18">
        <v>0.08</v>
      </c>
      <c r="G63" s="3">
        <v>0.54</v>
      </c>
      <c r="H63" s="3">
        <v>7.0000000000000007E-2</v>
      </c>
      <c r="I63" s="3">
        <f t="shared" si="0"/>
        <v>0.47000000000000003</v>
      </c>
      <c r="J63" s="18">
        <v>89.546666666666667</v>
      </c>
      <c r="K63" s="3">
        <v>0</v>
      </c>
      <c r="L63" s="3">
        <v>63.3</v>
      </c>
      <c r="M63" s="3">
        <v>36.633333333333333</v>
      </c>
      <c r="N63" s="3">
        <v>0</v>
      </c>
      <c r="O63" s="3">
        <v>36.700000000000003</v>
      </c>
    </row>
    <row r="64" spans="1:15" x14ac:dyDescent="0.4">
      <c r="A64" t="s">
        <v>169</v>
      </c>
      <c r="B64" s="15">
        <v>43509</v>
      </c>
      <c r="C64" s="20" t="s">
        <v>62</v>
      </c>
      <c r="D64" s="2">
        <v>0</v>
      </c>
      <c r="E64" s="14">
        <f t="shared" ref="E64:E69" si="5">132+D64</f>
        <v>132</v>
      </c>
      <c r="F64" s="18">
        <v>0.08</v>
      </c>
      <c r="G64" s="3">
        <v>0.78</v>
      </c>
      <c r="H64" s="3">
        <v>0.23</v>
      </c>
      <c r="I64" s="3">
        <f t="shared" si="0"/>
        <v>0.55000000000000004</v>
      </c>
      <c r="J64" s="18">
        <v>47.736467959572259</v>
      </c>
      <c r="K64" s="3">
        <v>0</v>
      </c>
      <c r="L64" s="3">
        <v>44.057598726114541</v>
      </c>
      <c r="M64" s="3">
        <v>55.942401273885508</v>
      </c>
      <c r="N64" s="3">
        <v>0</v>
      </c>
      <c r="O64" s="3">
        <v>55.942401273885466</v>
      </c>
    </row>
    <row r="65" spans="1:15" x14ac:dyDescent="0.4">
      <c r="A65" t="s">
        <v>169</v>
      </c>
      <c r="B65" s="15">
        <v>43509</v>
      </c>
      <c r="C65" s="20" t="s">
        <v>63</v>
      </c>
      <c r="D65" s="2">
        <v>3</v>
      </c>
      <c r="E65" s="14">
        <f t="shared" si="5"/>
        <v>135</v>
      </c>
      <c r="F65" s="18">
        <v>7.0000000000000007E-2</v>
      </c>
      <c r="G65" s="3">
        <v>0.71</v>
      </c>
      <c r="H65" s="3">
        <v>0.31</v>
      </c>
      <c r="I65" s="3">
        <f t="shared" si="0"/>
        <v>0.39999999999999997</v>
      </c>
      <c r="J65" s="18">
        <v>62.869720951397831</v>
      </c>
      <c r="K65" s="3">
        <v>0</v>
      </c>
      <c r="L65" s="3">
        <v>59.250066311453701</v>
      </c>
      <c r="M65" s="3">
        <v>40.045942026001761</v>
      </c>
      <c r="N65" s="3">
        <v>0.70399166254453338</v>
      </c>
      <c r="O65" s="3">
        <v>40.749933688546299</v>
      </c>
    </row>
    <row r="66" spans="1:15" x14ac:dyDescent="0.4">
      <c r="A66" t="s">
        <v>169</v>
      </c>
      <c r="B66" s="15">
        <v>43509</v>
      </c>
      <c r="C66" s="20" t="s">
        <v>64</v>
      </c>
      <c r="D66" s="2">
        <v>7</v>
      </c>
      <c r="E66" s="14">
        <f t="shared" si="5"/>
        <v>139</v>
      </c>
      <c r="F66" s="18">
        <v>0.1</v>
      </c>
      <c r="G66" s="3">
        <v>1.1299999999999999</v>
      </c>
      <c r="H66" s="3">
        <v>0.14000000000000001</v>
      </c>
      <c r="I66" s="3">
        <f t="shared" si="0"/>
        <v>0.98999999999999988</v>
      </c>
      <c r="J66" s="18">
        <v>43.763056915834369</v>
      </c>
      <c r="K66" s="3">
        <v>0</v>
      </c>
      <c r="L66" s="3">
        <v>37.595689439409227</v>
      </c>
      <c r="M66" s="3">
        <v>62.404310560590766</v>
      </c>
      <c r="N66" s="3">
        <v>0</v>
      </c>
      <c r="O66" s="3">
        <v>62.404310560590758</v>
      </c>
    </row>
    <row r="67" spans="1:15" x14ac:dyDescent="0.4">
      <c r="A67" t="s">
        <v>169</v>
      </c>
      <c r="B67" s="15">
        <v>43509</v>
      </c>
      <c r="C67" s="20" t="s">
        <v>65</v>
      </c>
      <c r="D67" s="2">
        <v>12</v>
      </c>
      <c r="E67" s="14">
        <f t="shared" si="5"/>
        <v>144</v>
      </c>
      <c r="F67" s="18">
        <v>0.05</v>
      </c>
      <c r="G67" s="3">
        <v>0.46</v>
      </c>
      <c r="H67" s="3">
        <v>0.11</v>
      </c>
      <c r="I67" s="3">
        <f t="shared" ref="I67:I130" si="6">G67-H67</f>
        <v>0.35000000000000003</v>
      </c>
      <c r="J67" s="18">
        <v>84.350451350312809</v>
      </c>
      <c r="K67" s="3">
        <v>0</v>
      </c>
      <c r="L67" s="3">
        <v>62.779215619821102</v>
      </c>
      <c r="M67" s="3">
        <v>37.220784380178877</v>
      </c>
      <c r="N67" s="3">
        <v>0</v>
      </c>
      <c r="O67" s="3">
        <v>37.220784380178898</v>
      </c>
    </row>
    <row r="68" spans="1:15" x14ac:dyDescent="0.4">
      <c r="A68" t="s">
        <v>169</v>
      </c>
      <c r="B68" s="15">
        <v>43509</v>
      </c>
      <c r="C68" s="20" t="s">
        <v>66</v>
      </c>
      <c r="D68" s="2">
        <v>16</v>
      </c>
      <c r="E68" s="14">
        <f t="shared" si="5"/>
        <v>148</v>
      </c>
      <c r="F68" s="18">
        <v>0.05</v>
      </c>
      <c r="G68" s="3">
        <v>0.34</v>
      </c>
      <c r="H68" s="3">
        <v>0.08</v>
      </c>
      <c r="I68" s="3">
        <f t="shared" si="6"/>
        <v>0.26</v>
      </c>
      <c r="J68" s="18">
        <v>38.498896249366226</v>
      </c>
      <c r="K68" s="3">
        <v>0</v>
      </c>
      <c r="L68" s="3">
        <v>51.749036212539004</v>
      </c>
      <c r="M68" s="3">
        <v>33.559165328232339</v>
      </c>
      <c r="N68" s="3">
        <v>14.691798459228666</v>
      </c>
      <c r="O68" s="3">
        <v>48.250963787461004</v>
      </c>
    </row>
    <row r="69" spans="1:15" x14ac:dyDescent="0.4">
      <c r="A69" t="s">
        <v>169</v>
      </c>
      <c r="B69" s="15">
        <v>43509</v>
      </c>
      <c r="C69" s="20" t="s">
        <v>67</v>
      </c>
      <c r="D69" s="2">
        <v>24</v>
      </c>
      <c r="E69" s="14">
        <f t="shared" si="5"/>
        <v>156</v>
      </c>
      <c r="F69" s="18">
        <v>0.05</v>
      </c>
      <c r="G69" s="3">
        <v>0.38</v>
      </c>
      <c r="H69" s="3">
        <v>7.0000000000000007E-2</v>
      </c>
      <c r="I69" s="3">
        <f t="shared" si="6"/>
        <v>0.31</v>
      </c>
      <c r="J69" s="18">
        <v>42.726111780257696</v>
      </c>
      <c r="K69" s="3">
        <v>0</v>
      </c>
      <c r="L69" s="3">
        <v>34.325690801804832</v>
      </c>
      <c r="M69" s="3">
        <v>65.674309198195132</v>
      </c>
      <c r="N69" s="3">
        <v>0</v>
      </c>
      <c r="O69" s="3">
        <v>65.674309198195161</v>
      </c>
    </row>
    <row r="70" spans="1:15" x14ac:dyDescent="0.4">
      <c r="A70" t="s">
        <v>169</v>
      </c>
      <c r="B70" s="15">
        <v>43509</v>
      </c>
      <c r="C70" s="20" t="s">
        <v>68</v>
      </c>
      <c r="D70" s="2">
        <v>0</v>
      </c>
      <c r="E70" s="14">
        <v>140</v>
      </c>
      <c r="F70" s="18">
        <v>7.0000000000000007E-2</v>
      </c>
      <c r="G70" s="3">
        <v>0.74</v>
      </c>
      <c r="H70" s="3">
        <v>0.16</v>
      </c>
      <c r="I70" s="3">
        <f t="shared" si="6"/>
        <v>0.57999999999999996</v>
      </c>
      <c r="J70" s="18">
        <v>33.750637904697165</v>
      </c>
      <c r="K70" s="3">
        <v>0</v>
      </c>
      <c r="L70" s="3">
        <v>33.742017968473135</v>
      </c>
      <c r="M70" s="3">
        <v>66.257982031526922</v>
      </c>
      <c r="N70" s="3">
        <v>0</v>
      </c>
      <c r="O70" s="3">
        <v>66.257982031526879</v>
      </c>
    </row>
    <row r="71" spans="1:15" x14ac:dyDescent="0.4">
      <c r="A71" t="s">
        <v>169</v>
      </c>
      <c r="B71" s="15">
        <v>43509</v>
      </c>
      <c r="C71" s="20" t="s">
        <v>69</v>
      </c>
      <c r="D71" s="2">
        <v>2</v>
      </c>
      <c r="E71" s="14">
        <f>140+D71</f>
        <v>142</v>
      </c>
      <c r="F71" s="18">
        <v>7.0000000000000007E-2</v>
      </c>
      <c r="G71" s="3">
        <v>0.69</v>
      </c>
      <c r="H71" s="3">
        <v>0.19</v>
      </c>
      <c r="I71" s="3">
        <f t="shared" si="6"/>
        <v>0.49999999999999994</v>
      </c>
      <c r="J71" s="18">
        <v>73.149785617101898</v>
      </c>
      <c r="K71" s="3">
        <v>0</v>
      </c>
      <c r="L71" s="3">
        <v>59.383463837940234</v>
      </c>
      <c r="M71" s="3">
        <v>40.616536162059795</v>
      </c>
      <c r="N71" s="3">
        <v>0</v>
      </c>
      <c r="O71" s="3">
        <v>40.616536162059802</v>
      </c>
    </row>
    <row r="72" spans="1:15" x14ac:dyDescent="0.4">
      <c r="A72" t="s">
        <v>169</v>
      </c>
      <c r="B72" s="15">
        <v>43509</v>
      </c>
      <c r="C72" s="20" t="s">
        <v>70</v>
      </c>
      <c r="D72" s="2">
        <v>3</v>
      </c>
      <c r="E72" s="14">
        <f t="shared" ref="E72:E78" si="7">140+D72</f>
        <v>143</v>
      </c>
      <c r="F72" s="18">
        <v>0.12</v>
      </c>
      <c r="G72" s="3">
        <v>1.59</v>
      </c>
      <c r="H72" s="3">
        <v>0.4</v>
      </c>
      <c r="I72" s="3">
        <f t="shared" si="6"/>
        <v>1.19</v>
      </c>
      <c r="J72" s="18">
        <v>35.236003313563067</v>
      </c>
      <c r="K72" s="3">
        <v>0</v>
      </c>
      <c r="L72" s="3">
        <v>25.943092808189832</v>
      </c>
      <c r="M72" s="3">
        <v>74.056907191810168</v>
      </c>
      <c r="N72" s="3">
        <v>0</v>
      </c>
      <c r="O72" s="3">
        <v>74.056907191810168</v>
      </c>
    </row>
    <row r="73" spans="1:15" x14ac:dyDescent="0.4">
      <c r="A73" t="s">
        <v>169</v>
      </c>
      <c r="B73" s="15">
        <v>43509</v>
      </c>
      <c r="C73" s="20" t="s">
        <v>71</v>
      </c>
      <c r="D73" s="2">
        <v>8</v>
      </c>
      <c r="E73" s="14">
        <f t="shared" si="7"/>
        <v>148</v>
      </c>
      <c r="F73" s="18">
        <v>0.09</v>
      </c>
      <c r="G73" s="3">
        <v>1.06</v>
      </c>
      <c r="H73" s="3">
        <v>0.28000000000000003</v>
      </c>
      <c r="I73" s="3">
        <f t="shared" si="6"/>
        <v>0.78</v>
      </c>
      <c r="J73" s="18">
        <v>52.325651650291171</v>
      </c>
      <c r="K73" s="3">
        <v>0</v>
      </c>
      <c r="L73" s="3">
        <v>45.563820785662365</v>
      </c>
      <c r="M73" s="3">
        <v>54.436179214337692</v>
      </c>
      <c r="N73" s="3">
        <v>0</v>
      </c>
      <c r="O73" s="3">
        <v>54.436179214337642</v>
      </c>
    </row>
    <row r="74" spans="1:15" x14ac:dyDescent="0.4">
      <c r="A74" t="s">
        <v>169</v>
      </c>
      <c r="B74" s="15">
        <v>43509</v>
      </c>
      <c r="C74" s="20" t="s">
        <v>72</v>
      </c>
      <c r="D74" s="2">
        <v>11</v>
      </c>
      <c r="E74" s="14">
        <f t="shared" si="7"/>
        <v>151</v>
      </c>
      <c r="F74" s="18">
        <v>0.11</v>
      </c>
      <c r="G74" s="3">
        <v>1.53</v>
      </c>
      <c r="H74" s="3">
        <v>0.43</v>
      </c>
      <c r="I74" s="3">
        <f t="shared" si="6"/>
        <v>1.1000000000000001</v>
      </c>
      <c r="J74" s="18">
        <v>64.771865841049063</v>
      </c>
      <c r="K74" s="3">
        <v>0</v>
      </c>
      <c r="L74" s="3">
        <v>51.970520001030941</v>
      </c>
      <c r="M74" s="3">
        <v>48.029479998969066</v>
      </c>
      <c r="N74" s="3">
        <v>0</v>
      </c>
      <c r="O74" s="3">
        <v>48.029479998969073</v>
      </c>
    </row>
    <row r="75" spans="1:15" x14ac:dyDescent="0.4">
      <c r="A75" t="s">
        <v>169</v>
      </c>
      <c r="B75" s="15">
        <v>43509</v>
      </c>
      <c r="C75" s="20" t="s">
        <v>73</v>
      </c>
      <c r="D75" s="2">
        <v>14</v>
      </c>
      <c r="E75" s="14">
        <f t="shared" si="7"/>
        <v>154</v>
      </c>
      <c r="F75" s="18">
        <v>0.18</v>
      </c>
      <c r="G75" s="3">
        <v>2.2400000000000002</v>
      </c>
      <c r="H75" s="3">
        <v>0.24</v>
      </c>
      <c r="I75" s="3">
        <f t="shared" si="6"/>
        <v>2</v>
      </c>
      <c r="J75" s="18">
        <v>40.901217415348569</v>
      </c>
      <c r="K75" s="3">
        <v>0</v>
      </c>
      <c r="L75" s="3">
        <v>39.078148761129967</v>
      </c>
      <c r="M75" s="3">
        <v>60.537527138643213</v>
      </c>
      <c r="N75" s="3">
        <v>0.38432410022678332</v>
      </c>
      <c r="O75" s="3">
        <v>60.921851238870026</v>
      </c>
    </row>
    <row r="76" spans="1:15" x14ac:dyDescent="0.4">
      <c r="A76" t="s">
        <v>169</v>
      </c>
      <c r="B76" s="15">
        <v>43509</v>
      </c>
      <c r="C76" s="20" t="s">
        <v>74</v>
      </c>
      <c r="D76" s="2">
        <v>17</v>
      </c>
      <c r="E76" s="14">
        <f t="shared" si="7"/>
        <v>157</v>
      </c>
      <c r="F76" s="18">
        <v>0.12</v>
      </c>
      <c r="G76" s="3">
        <v>1.47</v>
      </c>
      <c r="H76" s="3">
        <v>0.2</v>
      </c>
      <c r="I76" s="3">
        <f t="shared" si="6"/>
        <v>1.27</v>
      </c>
      <c r="J76" s="18">
        <v>37.958753360487925</v>
      </c>
      <c r="K76" s="3">
        <v>0</v>
      </c>
      <c r="L76" s="3">
        <v>32.806059236642795</v>
      </c>
      <c r="M76" s="3">
        <v>67.193940763357205</v>
      </c>
      <c r="N76" s="3">
        <v>0</v>
      </c>
      <c r="O76" s="3">
        <v>67.19394076335719</v>
      </c>
    </row>
    <row r="77" spans="1:15" x14ac:dyDescent="0.4">
      <c r="A77" t="s">
        <v>169</v>
      </c>
      <c r="B77" s="15">
        <v>43509</v>
      </c>
      <c r="C77" s="20" t="s">
        <v>75</v>
      </c>
      <c r="D77" s="2">
        <v>21</v>
      </c>
      <c r="E77" s="14">
        <f t="shared" si="7"/>
        <v>161</v>
      </c>
      <c r="F77" s="18">
        <v>0.08</v>
      </c>
      <c r="G77" s="3">
        <v>0.91</v>
      </c>
      <c r="H77" s="3">
        <v>0.02</v>
      </c>
      <c r="I77" s="3">
        <f t="shared" si="6"/>
        <v>0.89</v>
      </c>
      <c r="J77" s="18">
        <v>74.360342125516297</v>
      </c>
      <c r="K77" s="3">
        <v>0</v>
      </c>
      <c r="L77" s="3">
        <v>66.608373697836527</v>
      </c>
      <c r="M77" s="3">
        <v>33.391626302163459</v>
      </c>
      <c r="N77" s="3">
        <v>0</v>
      </c>
      <c r="O77" s="3">
        <v>33.391626302163466</v>
      </c>
    </row>
    <row r="78" spans="1:15" x14ac:dyDescent="0.4">
      <c r="A78" t="s">
        <v>169</v>
      </c>
      <c r="B78" s="15">
        <v>43509</v>
      </c>
      <c r="C78" s="20" t="s">
        <v>76</v>
      </c>
      <c r="D78" s="2">
        <v>27</v>
      </c>
      <c r="E78" s="14">
        <f t="shared" si="7"/>
        <v>167</v>
      </c>
      <c r="F78" s="18">
        <v>0.09</v>
      </c>
      <c r="G78" s="3">
        <v>0.8</v>
      </c>
      <c r="H78" s="3">
        <v>0.06</v>
      </c>
      <c r="I78" s="3">
        <f t="shared" si="6"/>
        <v>0.74</v>
      </c>
      <c r="J78" s="18">
        <v>28.589649115458968</v>
      </c>
      <c r="K78" s="3">
        <v>0</v>
      </c>
      <c r="L78" s="3">
        <v>18.174729271229833</v>
      </c>
      <c r="M78" s="3">
        <v>81.825270728770164</v>
      </c>
      <c r="N78" s="3">
        <v>0</v>
      </c>
      <c r="O78" s="3">
        <v>81.825270728770164</v>
      </c>
    </row>
    <row r="79" spans="1:15" x14ac:dyDescent="0.4">
      <c r="A79" t="s">
        <v>169</v>
      </c>
      <c r="B79" s="15">
        <v>43509</v>
      </c>
      <c r="C79" s="20" t="s">
        <v>77</v>
      </c>
      <c r="D79" s="2">
        <v>0</v>
      </c>
      <c r="E79" s="14">
        <v>158</v>
      </c>
      <c r="F79" s="18">
        <v>0.1</v>
      </c>
      <c r="G79" s="3">
        <v>1.19</v>
      </c>
      <c r="H79" s="3">
        <v>0.25</v>
      </c>
      <c r="I79" s="3">
        <f t="shared" si="6"/>
        <v>0.94</v>
      </c>
      <c r="J79" s="18">
        <v>53.962214343666602</v>
      </c>
      <c r="K79" s="3">
        <v>0</v>
      </c>
      <c r="L79" s="3">
        <v>47.321796707835404</v>
      </c>
      <c r="M79" s="3">
        <v>52.678203292164547</v>
      </c>
      <c r="N79" s="3">
        <v>0</v>
      </c>
      <c r="O79" s="3">
        <v>52.678203292164604</v>
      </c>
    </row>
    <row r="80" spans="1:15" x14ac:dyDescent="0.4">
      <c r="A80" t="s">
        <v>169</v>
      </c>
      <c r="B80" s="15">
        <v>43509</v>
      </c>
      <c r="C80" s="20" t="s">
        <v>78</v>
      </c>
      <c r="D80" s="2">
        <v>4</v>
      </c>
      <c r="E80" s="14">
        <f>158+D80</f>
        <v>162</v>
      </c>
      <c r="F80" s="18">
        <v>0.06</v>
      </c>
      <c r="G80" s="3">
        <v>0.7</v>
      </c>
      <c r="H80" s="3">
        <v>0.17</v>
      </c>
      <c r="I80" s="3">
        <f t="shared" si="6"/>
        <v>0.52999999999999992</v>
      </c>
      <c r="J80" s="18">
        <v>133.91187160703933</v>
      </c>
      <c r="K80" s="3">
        <v>0</v>
      </c>
      <c r="L80" s="3">
        <v>82.979049126305966</v>
      </c>
      <c r="M80" s="3">
        <v>17.020950873694023</v>
      </c>
      <c r="N80" s="3">
        <v>0</v>
      </c>
      <c r="O80" s="3">
        <v>17.020950873694034</v>
      </c>
    </row>
    <row r="81" spans="1:15" x14ac:dyDescent="0.4">
      <c r="A81" t="s">
        <v>169</v>
      </c>
      <c r="B81" s="15">
        <v>43509</v>
      </c>
      <c r="C81" s="20" t="s">
        <v>79</v>
      </c>
      <c r="D81" s="2">
        <v>8</v>
      </c>
      <c r="E81" s="14">
        <f t="shared" ref="E81:E86" si="8">158+D81</f>
        <v>166</v>
      </c>
      <c r="F81" s="18">
        <v>0.13</v>
      </c>
      <c r="G81" s="3">
        <v>1.56</v>
      </c>
      <c r="H81" s="3">
        <v>0.16</v>
      </c>
      <c r="I81" s="3">
        <f t="shared" si="6"/>
        <v>1.4000000000000001</v>
      </c>
      <c r="J81" s="18">
        <v>35.024479434189196</v>
      </c>
      <c r="K81" s="3">
        <v>0</v>
      </c>
      <c r="L81" s="3">
        <v>31.240521030987466</v>
      </c>
      <c r="M81" s="3">
        <v>68.759478969012477</v>
      </c>
      <c r="N81" s="3">
        <v>0</v>
      </c>
      <c r="O81" s="3">
        <v>68.75947896901252</v>
      </c>
    </row>
    <row r="82" spans="1:15" x14ac:dyDescent="0.4">
      <c r="A82" t="s">
        <v>169</v>
      </c>
      <c r="B82" s="15">
        <v>43509</v>
      </c>
      <c r="C82" s="20" t="s">
        <v>80</v>
      </c>
      <c r="D82" s="2">
        <v>11</v>
      </c>
      <c r="E82" s="14">
        <f t="shared" si="8"/>
        <v>169</v>
      </c>
      <c r="F82" s="18">
        <v>0.06</v>
      </c>
      <c r="G82" s="3">
        <v>0.8</v>
      </c>
      <c r="H82" s="3">
        <v>0.08</v>
      </c>
      <c r="I82" s="3">
        <f t="shared" si="6"/>
        <v>0.72000000000000008</v>
      </c>
      <c r="J82" s="18">
        <v>87.546719205521569</v>
      </c>
      <c r="K82" s="3">
        <v>0</v>
      </c>
      <c r="L82" s="3">
        <v>66.619268409832273</v>
      </c>
      <c r="M82" s="3">
        <v>33.380731590167713</v>
      </c>
      <c r="N82" s="3">
        <v>0</v>
      </c>
      <c r="O82" s="3">
        <v>33.380731590167727</v>
      </c>
    </row>
    <row r="83" spans="1:15" x14ac:dyDescent="0.4">
      <c r="A83" t="s">
        <v>169</v>
      </c>
      <c r="B83" s="15">
        <v>43509</v>
      </c>
      <c r="C83" s="20" t="s">
        <v>81</v>
      </c>
      <c r="D83" s="2">
        <v>13</v>
      </c>
      <c r="E83" s="14">
        <f t="shared" si="8"/>
        <v>171</v>
      </c>
      <c r="F83" s="18">
        <v>0.08</v>
      </c>
      <c r="G83" s="3">
        <v>1.07</v>
      </c>
      <c r="H83" s="3">
        <v>0.06</v>
      </c>
      <c r="I83" s="3">
        <f t="shared" si="6"/>
        <v>1.01</v>
      </c>
      <c r="J83" s="18">
        <v>73.543356354973142</v>
      </c>
      <c r="K83" s="3">
        <v>0</v>
      </c>
      <c r="L83" s="3">
        <v>62.551610474592131</v>
      </c>
      <c r="M83" s="3">
        <v>36.893168391700058</v>
      </c>
      <c r="N83" s="3">
        <v>0.55522113370780002</v>
      </c>
      <c r="O83" s="3">
        <v>37.448389525407869</v>
      </c>
    </row>
    <row r="84" spans="1:15" x14ac:dyDescent="0.4">
      <c r="A84" t="s">
        <v>169</v>
      </c>
      <c r="B84" s="15">
        <v>43509</v>
      </c>
      <c r="C84" s="20" t="s">
        <v>82</v>
      </c>
      <c r="D84" s="2">
        <v>15</v>
      </c>
      <c r="E84" s="14">
        <f t="shared" si="8"/>
        <v>173</v>
      </c>
      <c r="F84" s="18">
        <v>0.04</v>
      </c>
      <c r="G84" s="3">
        <v>0.55000000000000004</v>
      </c>
      <c r="H84" s="3">
        <v>0.03</v>
      </c>
      <c r="I84" s="3">
        <f t="shared" si="6"/>
        <v>0.52</v>
      </c>
      <c r="J84" s="18">
        <v>68.420606990534509</v>
      </c>
      <c r="K84" s="3">
        <v>0</v>
      </c>
      <c r="L84" s="3">
        <v>60.742895435644407</v>
      </c>
      <c r="M84" s="3">
        <v>39.257104564355515</v>
      </c>
      <c r="N84" s="3">
        <v>0</v>
      </c>
      <c r="O84" s="3">
        <v>39.2571045643556</v>
      </c>
    </row>
    <row r="85" spans="1:15" x14ac:dyDescent="0.4">
      <c r="A85" t="s">
        <v>169</v>
      </c>
      <c r="B85" s="15">
        <v>43509</v>
      </c>
      <c r="C85" s="20" t="s">
        <v>83</v>
      </c>
      <c r="D85" s="2">
        <v>18</v>
      </c>
      <c r="E85" s="14">
        <f t="shared" si="8"/>
        <v>176</v>
      </c>
      <c r="F85" s="18">
        <v>0.12</v>
      </c>
      <c r="G85" s="3">
        <v>1.49</v>
      </c>
      <c r="H85" s="3">
        <v>0.09</v>
      </c>
      <c r="I85" s="3">
        <f t="shared" si="6"/>
        <v>1.4</v>
      </c>
      <c r="J85" s="18">
        <v>76.305573733959307</v>
      </c>
      <c r="K85" s="3">
        <v>0</v>
      </c>
      <c r="L85" s="3">
        <v>64.668054667281865</v>
      </c>
      <c r="M85" s="3">
        <v>35.331945332718057</v>
      </c>
      <c r="N85" s="3">
        <v>0</v>
      </c>
      <c r="O85" s="3">
        <v>35.331945332718135</v>
      </c>
    </row>
    <row r="86" spans="1:15" x14ac:dyDescent="0.4">
      <c r="A86" t="s">
        <v>169</v>
      </c>
      <c r="B86" s="15">
        <v>43509</v>
      </c>
      <c r="C86" s="20" t="s">
        <v>84</v>
      </c>
      <c r="D86" s="2">
        <v>22</v>
      </c>
      <c r="E86" s="14">
        <f t="shared" si="8"/>
        <v>180</v>
      </c>
      <c r="F86" s="18">
        <v>0.11</v>
      </c>
      <c r="G86" s="3">
        <v>1.37</v>
      </c>
      <c r="H86" s="3">
        <v>0.11</v>
      </c>
      <c r="I86" s="3">
        <f t="shared" si="6"/>
        <v>1.26</v>
      </c>
      <c r="J86" s="18">
        <v>37.715379838151371</v>
      </c>
      <c r="K86" s="3">
        <v>0</v>
      </c>
      <c r="L86" s="3">
        <v>39.55627157921284</v>
      </c>
      <c r="M86" s="3">
        <v>57.686215996786359</v>
      </c>
      <c r="N86" s="3">
        <v>2.7575124240008533</v>
      </c>
      <c r="O86" s="3">
        <v>60.443728420787167</v>
      </c>
    </row>
    <row r="87" spans="1:15" x14ac:dyDescent="0.4">
      <c r="A87" t="s">
        <v>169</v>
      </c>
      <c r="B87" s="15">
        <v>43509</v>
      </c>
      <c r="C87" s="20" t="s">
        <v>85</v>
      </c>
      <c r="D87" s="2">
        <v>0</v>
      </c>
      <c r="E87" s="14">
        <v>162</v>
      </c>
      <c r="F87" s="18">
        <v>0.08</v>
      </c>
      <c r="G87" s="3">
        <v>0.88</v>
      </c>
      <c r="H87" s="3">
        <v>0.2</v>
      </c>
      <c r="I87" s="3">
        <f t="shared" si="6"/>
        <v>0.67999999999999994</v>
      </c>
      <c r="J87" s="18">
        <v>77.746139459532003</v>
      </c>
      <c r="K87" s="3">
        <v>0</v>
      </c>
      <c r="L87" s="3">
        <v>63.108825278420234</v>
      </c>
      <c r="M87" s="3">
        <v>36.891174721579866</v>
      </c>
      <c r="N87" s="3">
        <v>0</v>
      </c>
      <c r="O87" s="3">
        <v>36.891174721579766</v>
      </c>
    </row>
    <row r="88" spans="1:15" x14ac:dyDescent="0.4">
      <c r="A88" t="s">
        <v>169</v>
      </c>
      <c r="B88" s="15">
        <v>43509</v>
      </c>
      <c r="C88" s="20" t="s">
        <v>86</v>
      </c>
      <c r="D88" s="2">
        <v>4</v>
      </c>
      <c r="E88" s="14">
        <f>162+D88</f>
        <v>166</v>
      </c>
      <c r="F88" s="18">
        <v>0.04</v>
      </c>
      <c r="G88" s="3">
        <v>0.46</v>
      </c>
      <c r="H88" s="3">
        <v>0.13</v>
      </c>
      <c r="I88" s="3">
        <f t="shared" si="6"/>
        <v>0.33</v>
      </c>
      <c r="J88" s="18">
        <v>121.90122107187666</v>
      </c>
      <c r="K88" s="3">
        <v>0</v>
      </c>
      <c r="L88" s="3">
        <v>78.993214100076898</v>
      </c>
      <c r="M88" s="3">
        <v>21.006785899923074</v>
      </c>
      <c r="N88" s="3">
        <v>0</v>
      </c>
      <c r="O88" s="3">
        <v>21.006785899923099</v>
      </c>
    </row>
    <row r="89" spans="1:15" x14ac:dyDescent="0.4">
      <c r="A89" t="s">
        <v>169</v>
      </c>
      <c r="B89" s="15">
        <v>43509</v>
      </c>
      <c r="C89" s="20" t="s">
        <v>87</v>
      </c>
      <c r="D89" s="2">
        <v>7</v>
      </c>
      <c r="E89" s="14">
        <f>162+D89</f>
        <v>169</v>
      </c>
      <c r="F89" s="18">
        <v>0.1</v>
      </c>
      <c r="G89" s="3">
        <v>1.27</v>
      </c>
      <c r="H89" s="3">
        <v>0.17</v>
      </c>
      <c r="I89" s="3">
        <f t="shared" si="6"/>
        <v>1.1000000000000001</v>
      </c>
      <c r="J89" s="18">
        <v>105.37695904522532</v>
      </c>
      <c r="K89" s="3">
        <v>0</v>
      </c>
      <c r="L89" s="3">
        <v>74.260271364791194</v>
      </c>
      <c r="M89" s="3">
        <v>25.739728635208795</v>
      </c>
      <c r="N89" s="3">
        <v>0</v>
      </c>
      <c r="O89" s="3">
        <v>25.739728635208799</v>
      </c>
    </row>
    <row r="90" spans="1:15" x14ac:dyDescent="0.4">
      <c r="A90" t="s">
        <v>169</v>
      </c>
      <c r="B90" s="15">
        <v>43509</v>
      </c>
      <c r="C90" s="20" t="s">
        <v>88</v>
      </c>
      <c r="D90" s="2">
        <v>11</v>
      </c>
      <c r="E90" s="14">
        <f>162+D90</f>
        <v>173</v>
      </c>
      <c r="F90" s="18">
        <v>0.02</v>
      </c>
      <c r="G90" s="3">
        <v>0.32</v>
      </c>
      <c r="H90" s="3">
        <v>0.21</v>
      </c>
      <c r="I90" s="3">
        <f t="shared" si="6"/>
        <v>0.11000000000000001</v>
      </c>
      <c r="J90" s="18">
        <v>239.00991725672802</v>
      </c>
      <c r="K90" s="3">
        <v>0</v>
      </c>
      <c r="L90" s="3">
        <v>95.267237713202775</v>
      </c>
      <c r="M90" s="3">
        <v>4.732762286797227</v>
      </c>
      <c r="N90" s="3">
        <v>0</v>
      </c>
      <c r="O90" s="3">
        <v>4.7327622867972092</v>
      </c>
    </row>
    <row r="91" spans="1:15" x14ac:dyDescent="0.4">
      <c r="A91" t="s">
        <v>169</v>
      </c>
      <c r="B91" s="15">
        <v>43509</v>
      </c>
      <c r="C91" s="20" t="s">
        <v>89</v>
      </c>
      <c r="D91" s="2">
        <v>16</v>
      </c>
      <c r="E91" s="14">
        <f>162+D91</f>
        <v>178</v>
      </c>
      <c r="F91" s="18">
        <v>0.17</v>
      </c>
      <c r="G91" s="3">
        <v>2.1</v>
      </c>
      <c r="H91" s="3">
        <v>0.09</v>
      </c>
      <c r="I91" s="3">
        <f t="shared" si="6"/>
        <v>2.0100000000000002</v>
      </c>
      <c r="J91" s="18">
        <v>65.239023610744638</v>
      </c>
      <c r="K91" s="3">
        <v>0</v>
      </c>
      <c r="L91" s="3">
        <v>61.442718645033622</v>
      </c>
      <c r="M91" s="3">
        <v>35.311010885105048</v>
      </c>
      <c r="N91" s="3">
        <v>3.246270469861297</v>
      </c>
      <c r="O91" s="3">
        <v>38.557281354966364</v>
      </c>
    </row>
    <row r="92" spans="1:15" x14ac:dyDescent="0.4">
      <c r="A92" t="s">
        <v>169</v>
      </c>
      <c r="B92" s="15">
        <v>43509</v>
      </c>
      <c r="C92" s="20" t="s">
        <v>90</v>
      </c>
      <c r="D92" s="2">
        <v>0</v>
      </c>
      <c r="E92" s="14">
        <v>191</v>
      </c>
      <c r="F92" s="18">
        <v>0.05</v>
      </c>
      <c r="G92" s="3">
        <v>0.66</v>
      </c>
      <c r="H92" s="3">
        <v>0.13</v>
      </c>
      <c r="I92" s="3">
        <f t="shared" si="6"/>
        <v>0.53</v>
      </c>
      <c r="J92" s="18">
        <v>163.90680364895732</v>
      </c>
      <c r="K92" s="3">
        <v>0</v>
      </c>
      <c r="L92" s="3">
        <v>90.426863824834172</v>
      </c>
      <c r="M92" s="3">
        <v>8.5863953475638706</v>
      </c>
      <c r="N92" s="3">
        <v>0.98674082760198678</v>
      </c>
      <c r="O92" s="3">
        <v>9.5731361751658568</v>
      </c>
    </row>
    <row r="93" spans="1:15" x14ac:dyDescent="0.4">
      <c r="A93" t="s">
        <v>169</v>
      </c>
      <c r="B93" s="15">
        <v>43509</v>
      </c>
      <c r="C93" s="20" t="s">
        <v>91</v>
      </c>
      <c r="D93" s="2">
        <v>3</v>
      </c>
      <c r="E93" s="14">
        <f>191+D93</f>
        <v>194</v>
      </c>
      <c r="F93" s="18">
        <v>0.04</v>
      </c>
      <c r="G93" s="3">
        <v>0.38</v>
      </c>
      <c r="H93" s="3">
        <v>0.11</v>
      </c>
      <c r="I93" s="3">
        <f t="shared" si="6"/>
        <v>0.27</v>
      </c>
      <c r="J93" s="18">
        <v>112.07699451761933</v>
      </c>
      <c r="K93" s="3">
        <v>0</v>
      </c>
      <c r="L93" s="3">
        <v>73.482777847577637</v>
      </c>
      <c r="M93" s="3">
        <v>26.51722215242237</v>
      </c>
      <c r="N93" s="3">
        <v>0</v>
      </c>
      <c r="O93" s="3">
        <v>26.517222152422367</v>
      </c>
    </row>
    <row r="94" spans="1:15" x14ac:dyDescent="0.4">
      <c r="A94" t="s">
        <v>169</v>
      </c>
      <c r="B94" s="15">
        <v>43509</v>
      </c>
      <c r="C94" s="20" t="s">
        <v>92</v>
      </c>
      <c r="D94" s="2">
        <v>8</v>
      </c>
      <c r="E94" s="14">
        <f>191+D94</f>
        <v>199</v>
      </c>
      <c r="F94" s="18">
        <v>0.12</v>
      </c>
      <c r="G94" s="3">
        <v>2.0299999999999998</v>
      </c>
      <c r="H94" s="3">
        <v>0.05</v>
      </c>
      <c r="I94" s="3">
        <f t="shared" si="6"/>
        <v>1.9799999999999998</v>
      </c>
      <c r="J94" s="18">
        <v>58.034157511033364</v>
      </c>
      <c r="K94" s="3">
        <v>0</v>
      </c>
      <c r="L94" s="3">
        <v>49.637441552166536</v>
      </c>
      <c r="M94" s="3">
        <v>50.362558447833479</v>
      </c>
      <c r="N94" s="3">
        <v>0</v>
      </c>
      <c r="O94" s="3">
        <v>50.362558447833464</v>
      </c>
    </row>
    <row r="95" spans="1:15" x14ac:dyDescent="0.4">
      <c r="A95" t="s">
        <v>169</v>
      </c>
      <c r="B95" s="15">
        <v>43509</v>
      </c>
      <c r="C95" s="20" t="s">
        <v>93</v>
      </c>
      <c r="D95" s="2">
        <v>11</v>
      </c>
      <c r="E95" s="14">
        <f>191+D95</f>
        <v>202</v>
      </c>
      <c r="F95" s="18">
        <v>0.18</v>
      </c>
      <c r="G95" s="3">
        <v>2.2000000000000002</v>
      </c>
      <c r="H95" s="3">
        <v>0.1</v>
      </c>
      <c r="I95" s="3">
        <f t="shared" si="6"/>
        <v>2.1</v>
      </c>
      <c r="J95" s="18">
        <v>42.371022284655169</v>
      </c>
      <c r="K95" s="3">
        <v>0</v>
      </c>
      <c r="L95" s="3">
        <v>37.93258679193157</v>
      </c>
      <c r="M95" s="3">
        <v>62.067413208068402</v>
      </c>
      <c r="N95" s="3">
        <v>0</v>
      </c>
      <c r="O95" s="3">
        <v>62.067413208068402</v>
      </c>
    </row>
    <row r="96" spans="1:15" x14ac:dyDescent="0.4">
      <c r="A96" t="s">
        <v>170</v>
      </c>
      <c r="B96" s="15">
        <v>43512</v>
      </c>
      <c r="C96" s="20" t="s">
        <v>94</v>
      </c>
      <c r="D96" s="2">
        <v>0</v>
      </c>
      <c r="E96" s="14">
        <v>0</v>
      </c>
      <c r="F96" s="18">
        <v>0.12</v>
      </c>
      <c r="G96" s="3">
        <v>1.19</v>
      </c>
      <c r="H96" s="3">
        <v>0</v>
      </c>
      <c r="I96" s="3">
        <f t="shared" si="6"/>
        <v>1.19</v>
      </c>
      <c r="J96" s="18">
        <v>34.618919837997232</v>
      </c>
      <c r="K96" s="3">
        <v>0</v>
      </c>
      <c r="L96" s="3">
        <v>34.993665608370335</v>
      </c>
      <c r="M96" s="3">
        <v>63.578868316628977</v>
      </c>
      <c r="N96" s="3">
        <v>1.42746607500069</v>
      </c>
      <c r="O96" s="3">
        <v>65.006334391629679</v>
      </c>
    </row>
    <row r="97" spans="1:15" x14ac:dyDescent="0.4">
      <c r="A97" t="s">
        <v>170</v>
      </c>
      <c r="B97" s="15">
        <v>43512</v>
      </c>
      <c r="C97" s="20" t="s">
        <v>95</v>
      </c>
      <c r="D97" s="2">
        <v>2</v>
      </c>
      <c r="E97" s="14">
        <v>2</v>
      </c>
      <c r="F97" s="18">
        <v>0.1</v>
      </c>
      <c r="G97" s="3">
        <v>0.89</v>
      </c>
      <c r="H97" s="3">
        <v>0</v>
      </c>
      <c r="I97" s="3">
        <f t="shared" si="6"/>
        <v>0.89</v>
      </c>
      <c r="J97" s="18">
        <v>34.619741040803937</v>
      </c>
      <c r="K97" s="3">
        <v>0</v>
      </c>
      <c r="L97" s="3">
        <v>32.099252278117433</v>
      </c>
      <c r="M97" s="3">
        <v>66.062436649757956</v>
      </c>
      <c r="N97" s="3">
        <v>1.8383110721246068</v>
      </c>
      <c r="O97" s="3">
        <v>67.900747721882567</v>
      </c>
    </row>
    <row r="98" spans="1:15" x14ac:dyDescent="0.4">
      <c r="A98" t="s">
        <v>170</v>
      </c>
      <c r="B98" s="15">
        <v>43512</v>
      </c>
      <c r="C98" s="20" t="s">
        <v>96</v>
      </c>
      <c r="D98" s="2">
        <v>5</v>
      </c>
      <c r="E98" s="14">
        <v>5</v>
      </c>
      <c r="F98" s="18">
        <v>0.33</v>
      </c>
      <c r="G98" s="3">
        <v>3.44</v>
      </c>
      <c r="H98" s="3">
        <v>0.01</v>
      </c>
      <c r="I98" s="3">
        <f t="shared" si="6"/>
        <v>3.43</v>
      </c>
      <c r="J98" s="18">
        <v>24.812958296726666</v>
      </c>
      <c r="K98" s="3">
        <v>0</v>
      </c>
      <c r="L98" s="3">
        <v>26.581005105166433</v>
      </c>
      <c r="M98" s="3">
        <v>67.794369743116903</v>
      </c>
      <c r="N98" s="3">
        <v>5.6246251517166632</v>
      </c>
      <c r="O98" s="3">
        <v>73.41899489483356</v>
      </c>
    </row>
    <row r="99" spans="1:15" x14ac:dyDescent="0.4">
      <c r="A99" t="s">
        <v>170</v>
      </c>
      <c r="B99" s="15">
        <v>43512</v>
      </c>
      <c r="C99" s="20" t="s">
        <v>97</v>
      </c>
      <c r="D99" s="2">
        <v>9</v>
      </c>
      <c r="E99" s="14">
        <v>9</v>
      </c>
      <c r="F99" s="18">
        <v>0.05</v>
      </c>
      <c r="G99" s="3">
        <v>0.45</v>
      </c>
      <c r="H99" s="3">
        <v>0</v>
      </c>
      <c r="I99" s="3">
        <f t="shared" si="6"/>
        <v>0.45</v>
      </c>
      <c r="J99" s="18">
        <v>38.822209638512767</v>
      </c>
      <c r="K99" s="3">
        <v>0</v>
      </c>
      <c r="L99" s="3">
        <v>36.316712765237604</v>
      </c>
      <c r="M99" s="3">
        <v>62.499899156328148</v>
      </c>
      <c r="N99" s="3">
        <v>1.1833880784342867</v>
      </c>
      <c r="O99" s="3">
        <v>63.683287234762396</v>
      </c>
    </row>
    <row r="100" spans="1:15" x14ac:dyDescent="0.4">
      <c r="A100" t="s">
        <v>170</v>
      </c>
      <c r="B100" s="15">
        <v>43512</v>
      </c>
      <c r="C100" s="20" t="s">
        <v>98</v>
      </c>
      <c r="D100" s="2">
        <v>11</v>
      </c>
      <c r="E100" s="14">
        <v>11</v>
      </c>
      <c r="F100" s="18">
        <v>0.05</v>
      </c>
      <c r="G100" s="3">
        <v>0.33</v>
      </c>
      <c r="H100" s="3">
        <v>0</v>
      </c>
      <c r="I100" s="3">
        <f t="shared" si="6"/>
        <v>0.33</v>
      </c>
      <c r="J100" s="18">
        <v>36.987712713269467</v>
      </c>
      <c r="K100" s="3">
        <v>0</v>
      </c>
      <c r="L100" s="3">
        <v>38.282940291561836</v>
      </c>
      <c r="M100" s="3">
        <v>58.036637650356994</v>
      </c>
      <c r="N100" s="3">
        <v>3.6804220580811871</v>
      </c>
      <c r="O100" s="3">
        <v>61.717059708438157</v>
      </c>
    </row>
    <row r="101" spans="1:15" x14ac:dyDescent="0.4">
      <c r="A101" t="s">
        <v>170</v>
      </c>
      <c r="B101" s="15">
        <v>43512</v>
      </c>
      <c r="C101" s="20" t="s">
        <v>99</v>
      </c>
      <c r="D101" s="2">
        <v>12</v>
      </c>
      <c r="E101" s="14">
        <v>12</v>
      </c>
      <c r="F101" s="18">
        <v>0.06</v>
      </c>
      <c r="G101" s="3">
        <v>0.39</v>
      </c>
      <c r="H101" s="3">
        <v>0</v>
      </c>
      <c r="I101" s="3">
        <f t="shared" si="6"/>
        <v>0.39</v>
      </c>
      <c r="J101" s="18">
        <v>50.873337781952905</v>
      </c>
      <c r="K101" s="3">
        <v>0</v>
      </c>
      <c r="L101" s="3">
        <v>46.031726901784268</v>
      </c>
      <c r="M101" s="3">
        <v>52.416032095604145</v>
      </c>
      <c r="N101" s="3">
        <v>1.5522410026116464</v>
      </c>
      <c r="O101" s="3">
        <v>53.968273098215732</v>
      </c>
    </row>
    <row r="102" spans="1:15" x14ac:dyDescent="0.4">
      <c r="A102" t="s">
        <v>170</v>
      </c>
      <c r="B102" s="15">
        <v>43512</v>
      </c>
      <c r="C102" s="20" t="s">
        <v>100</v>
      </c>
      <c r="D102" s="2">
        <v>15</v>
      </c>
      <c r="E102" s="14">
        <v>15</v>
      </c>
      <c r="F102" s="18">
        <v>0.04</v>
      </c>
      <c r="G102" s="3">
        <v>0.26</v>
      </c>
      <c r="H102" s="3">
        <v>0</v>
      </c>
      <c r="I102" s="3">
        <f t="shared" si="6"/>
        <v>0.26</v>
      </c>
      <c r="J102" s="18">
        <v>16.098579118583466</v>
      </c>
      <c r="K102" s="3">
        <v>0</v>
      </c>
      <c r="L102" s="3">
        <v>23.134767308160733</v>
      </c>
      <c r="M102" s="3">
        <v>62.355482825237644</v>
      </c>
      <c r="N102" s="3">
        <v>14.509749866601664</v>
      </c>
      <c r="O102" s="3">
        <v>76.865232691839267</v>
      </c>
    </row>
    <row r="103" spans="1:15" x14ac:dyDescent="0.4">
      <c r="A103" t="s">
        <v>170</v>
      </c>
      <c r="B103" s="15">
        <v>43512</v>
      </c>
      <c r="C103" s="20" t="s">
        <v>101</v>
      </c>
      <c r="D103" s="2">
        <v>19</v>
      </c>
      <c r="E103" s="14">
        <v>19</v>
      </c>
      <c r="F103" s="18">
        <v>0.03</v>
      </c>
      <c r="G103" s="3">
        <v>0.25</v>
      </c>
      <c r="H103" s="3">
        <v>0.01</v>
      </c>
      <c r="I103" s="3">
        <f t="shared" si="6"/>
        <v>0.24</v>
      </c>
      <c r="J103" s="18">
        <v>25.806189365861936</v>
      </c>
      <c r="K103" s="3">
        <v>0</v>
      </c>
      <c r="L103" s="3">
        <v>32.365486511247667</v>
      </c>
      <c r="M103" s="3">
        <v>58.152043726022583</v>
      </c>
      <c r="N103" s="3">
        <v>9.4824697627297638</v>
      </c>
      <c r="O103" s="3">
        <v>67.634513488752333</v>
      </c>
    </row>
    <row r="104" spans="1:15" x14ac:dyDescent="0.4">
      <c r="A104" t="s">
        <v>171</v>
      </c>
      <c r="B104" s="15">
        <v>43512</v>
      </c>
      <c r="C104" s="20" t="s">
        <v>102</v>
      </c>
      <c r="D104" s="2">
        <v>2</v>
      </c>
      <c r="E104" s="14">
        <v>2</v>
      </c>
      <c r="F104" s="18">
        <v>7.0000000000000007E-2</v>
      </c>
      <c r="G104" s="3">
        <v>0.56000000000000005</v>
      </c>
      <c r="H104" s="3">
        <v>0.03</v>
      </c>
      <c r="I104" s="3">
        <f t="shared" si="6"/>
        <v>0.53</v>
      </c>
      <c r="J104" s="18">
        <v>69.505470485009198</v>
      </c>
      <c r="K104" s="3">
        <v>0</v>
      </c>
      <c r="L104" s="3">
        <v>62.2857508397869</v>
      </c>
      <c r="M104" s="3">
        <v>37.104048563746382</v>
      </c>
      <c r="N104" s="3">
        <v>0.61020059646666325</v>
      </c>
      <c r="O104" s="3">
        <v>37.7142491602131</v>
      </c>
    </row>
    <row r="105" spans="1:15" x14ac:dyDescent="0.4">
      <c r="A105" t="s">
        <v>171</v>
      </c>
      <c r="B105" s="15">
        <v>43512</v>
      </c>
      <c r="C105" s="20" t="s">
        <v>103</v>
      </c>
      <c r="D105" s="2">
        <v>8</v>
      </c>
      <c r="E105" s="14">
        <v>8</v>
      </c>
      <c r="F105" s="18">
        <v>0.04</v>
      </c>
      <c r="G105" s="3">
        <v>1.36</v>
      </c>
      <c r="H105" s="3">
        <v>0.94</v>
      </c>
      <c r="I105" s="3">
        <f t="shared" si="6"/>
        <v>0.42000000000000015</v>
      </c>
      <c r="J105" s="18">
        <v>41.065056522933702</v>
      </c>
      <c r="K105" s="3">
        <v>0</v>
      </c>
      <c r="L105" s="3">
        <v>35.521050148414893</v>
      </c>
      <c r="M105" s="3">
        <v>64.478949851585142</v>
      </c>
      <c r="N105" s="3">
        <v>0</v>
      </c>
      <c r="O105" s="3">
        <v>64.478949851585099</v>
      </c>
    </row>
    <row r="106" spans="1:15" x14ac:dyDescent="0.4">
      <c r="A106" t="s">
        <v>171</v>
      </c>
      <c r="B106" s="15">
        <v>43512</v>
      </c>
      <c r="C106" s="20" t="s">
        <v>104</v>
      </c>
      <c r="D106" s="2">
        <v>13</v>
      </c>
      <c r="E106" s="14">
        <v>13</v>
      </c>
      <c r="F106" s="18">
        <v>0.03</v>
      </c>
      <c r="G106" s="3">
        <v>0.39</v>
      </c>
      <c r="H106" s="3">
        <v>0</v>
      </c>
      <c r="I106" s="3">
        <f t="shared" si="6"/>
        <v>0.39</v>
      </c>
      <c r="J106" s="18">
        <v>32.999850352304932</v>
      </c>
      <c r="K106" s="3">
        <v>0</v>
      </c>
      <c r="L106" s="3">
        <v>40.328630374878102</v>
      </c>
      <c r="M106" s="3">
        <v>53.071902124558122</v>
      </c>
      <c r="N106" s="3">
        <v>6.5994675005637697</v>
      </c>
      <c r="O106" s="3">
        <v>59.671369625121905</v>
      </c>
    </row>
    <row r="107" spans="1:15" x14ac:dyDescent="0.4">
      <c r="A107" t="s">
        <v>171</v>
      </c>
      <c r="B107" s="15">
        <v>43512</v>
      </c>
      <c r="C107" s="20" t="s">
        <v>105</v>
      </c>
      <c r="D107" s="2">
        <v>17</v>
      </c>
      <c r="E107" s="14">
        <v>17</v>
      </c>
      <c r="F107" s="18">
        <v>0.03</v>
      </c>
      <c r="G107" s="3">
        <v>0.24</v>
      </c>
      <c r="H107" s="3">
        <v>0.01</v>
      </c>
      <c r="I107" s="3">
        <f t="shared" si="6"/>
        <v>0.22999999999999998</v>
      </c>
      <c r="J107" s="18">
        <v>55.792727189421498</v>
      </c>
      <c r="K107" s="3">
        <v>0</v>
      </c>
      <c r="L107" s="3">
        <v>50.031694632152004</v>
      </c>
      <c r="M107" s="3">
        <v>48.958811901494009</v>
      </c>
      <c r="N107" s="3">
        <v>1.0094934663539701</v>
      </c>
      <c r="O107" s="3">
        <v>49.968305367847996</v>
      </c>
    </row>
    <row r="108" spans="1:15" x14ac:dyDescent="0.4">
      <c r="A108" t="s">
        <v>172</v>
      </c>
      <c r="B108" s="15">
        <v>43512</v>
      </c>
      <c r="C108" s="20" t="s">
        <v>106</v>
      </c>
      <c r="D108" s="2">
        <v>0</v>
      </c>
      <c r="E108" s="14">
        <v>0</v>
      </c>
      <c r="F108" s="18">
        <v>0.16</v>
      </c>
      <c r="G108" s="3">
        <v>0.53</v>
      </c>
      <c r="H108" s="3">
        <v>0</v>
      </c>
      <c r="I108" s="3">
        <f t="shared" si="6"/>
        <v>0.53</v>
      </c>
      <c r="J108" s="18">
        <v>52.738851897258165</v>
      </c>
      <c r="K108" s="3">
        <v>0</v>
      </c>
      <c r="L108" s="3">
        <v>48.394644507492906</v>
      </c>
      <c r="M108" s="3">
        <v>51.605355492507066</v>
      </c>
      <c r="N108" s="3">
        <v>0</v>
      </c>
      <c r="O108" s="3">
        <v>51.605355492507101</v>
      </c>
    </row>
    <row r="109" spans="1:15" x14ac:dyDescent="0.4">
      <c r="A109" t="s">
        <v>172</v>
      </c>
      <c r="B109" s="15">
        <v>43512</v>
      </c>
      <c r="C109" s="20" t="s">
        <v>107</v>
      </c>
      <c r="D109" s="2">
        <v>4</v>
      </c>
      <c r="E109" s="14">
        <v>4</v>
      </c>
      <c r="F109" s="18">
        <v>0.13</v>
      </c>
      <c r="G109" s="3">
        <v>0.49</v>
      </c>
      <c r="H109" s="3">
        <v>0</v>
      </c>
      <c r="I109" s="3">
        <f t="shared" si="6"/>
        <v>0.49</v>
      </c>
      <c r="J109" s="18">
        <v>43.474490272765429</v>
      </c>
      <c r="K109" s="3">
        <v>0</v>
      </c>
      <c r="L109" s="3">
        <v>41.510259432171267</v>
      </c>
      <c r="M109" s="3">
        <v>57.298599186817505</v>
      </c>
      <c r="N109" s="3">
        <v>1.1911413810112668</v>
      </c>
      <c r="O109" s="3">
        <v>58.489740567828733</v>
      </c>
    </row>
    <row r="110" spans="1:15" x14ac:dyDescent="0.4">
      <c r="A110" t="s">
        <v>172</v>
      </c>
      <c r="B110" s="15">
        <v>43512</v>
      </c>
      <c r="C110" s="20" t="s">
        <v>108</v>
      </c>
      <c r="D110" s="2">
        <v>12</v>
      </c>
      <c r="E110" s="14">
        <v>12</v>
      </c>
      <c r="F110" s="18">
        <v>0.12</v>
      </c>
      <c r="G110" s="3">
        <v>0.4</v>
      </c>
      <c r="H110" s="3">
        <v>0</v>
      </c>
      <c r="I110" s="3">
        <f t="shared" si="6"/>
        <v>0.4</v>
      </c>
      <c r="J110" s="18">
        <v>43.650694103841538</v>
      </c>
      <c r="K110" s="3">
        <v>0</v>
      </c>
      <c r="L110" s="3">
        <v>41.889676776749667</v>
      </c>
      <c r="M110" s="3">
        <v>56.845638207326786</v>
      </c>
      <c r="N110" s="3">
        <v>1.2646850159235465</v>
      </c>
      <c r="O110" s="3">
        <v>58.11032322325034</v>
      </c>
    </row>
    <row r="111" spans="1:15" x14ac:dyDescent="0.4">
      <c r="A111" t="s">
        <v>172</v>
      </c>
      <c r="B111" s="15">
        <v>43512</v>
      </c>
      <c r="C111" s="20" t="s">
        <v>109</v>
      </c>
      <c r="D111" s="2">
        <v>17</v>
      </c>
      <c r="E111" s="14">
        <v>17</v>
      </c>
      <c r="F111" s="18">
        <v>0.11</v>
      </c>
      <c r="G111" s="3">
        <v>0.28000000000000003</v>
      </c>
      <c r="H111" s="3">
        <v>0</v>
      </c>
      <c r="I111" s="3">
        <f t="shared" si="6"/>
        <v>0.28000000000000003</v>
      </c>
      <c r="J111" s="18">
        <v>35.866142801247499</v>
      </c>
      <c r="K111" s="3">
        <v>0</v>
      </c>
      <c r="L111" s="3">
        <v>31.063466552528201</v>
      </c>
      <c r="M111" s="3">
        <v>68.93653344747176</v>
      </c>
      <c r="N111" s="3">
        <v>0</v>
      </c>
      <c r="O111" s="3">
        <v>68.936533447471803</v>
      </c>
    </row>
    <row r="112" spans="1:15" x14ac:dyDescent="0.4">
      <c r="A112" t="s">
        <v>173</v>
      </c>
      <c r="B112" s="15">
        <v>43512</v>
      </c>
      <c r="C112" s="20" t="s">
        <v>110</v>
      </c>
      <c r="D112" s="2">
        <v>0</v>
      </c>
      <c r="E112" s="14">
        <v>0</v>
      </c>
      <c r="F112" s="18">
        <v>0.02</v>
      </c>
      <c r="G112" s="3">
        <v>0.32</v>
      </c>
      <c r="H112" s="3">
        <v>7.0000000000000007E-2</v>
      </c>
      <c r="I112" s="3">
        <f t="shared" si="6"/>
        <v>0.25</v>
      </c>
      <c r="J112" s="18">
        <v>149.300051789869</v>
      </c>
      <c r="K112" s="3">
        <v>0</v>
      </c>
      <c r="L112" s="3">
        <v>80.824520374375737</v>
      </c>
      <c r="M112" s="3">
        <v>14.69524208676337</v>
      </c>
      <c r="N112" s="3">
        <v>4.4802375388609006</v>
      </c>
      <c r="O112" s="3">
        <v>19.175479625624234</v>
      </c>
    </row>
    <row r="113" spans="1:16" x14ac:dyDescent="0.4">
      <c r="A113" t="s">
        <v>173</v>
      </c>
      <c r="B113" s="15">
        <v>43512</v>
      </c>
      <c r="C113" s="20" t="s">
        <v>111</v>
      </c>
      <c r="D113" s="2">
        <v>5</v>
      </c>
      <c r="E113" s="14">
        <v>5</v>
      </c>
      <c r="F113" s="18">
        <v>0.05</v>
      </c>
      <c r="G113" s="3">
        <v>0.61</v>
      </c>
      <c r="H113" s="3">
        <v>0.05</v>
      </c>
      <c r="I113" s="3">
        <f t="shared" si="6"/>
        <v>0.55999999999999994</v>
      </c>
      <c r="J113" s="18">
        <v>119.59243324201833</v>
      </c>
      <c r="K113" s="3">
        <v>0</v>
      </c>
      <c r="L113" s="3">
        <v>73.741907444803232</v>
      </c>
      <c r="M113" s="3">
        <v>26.258092555196743</v>
      </c>
      <c r="N113" s="3">
        <v>0</v>
      </c>
      <c r="O113" s="3">
        <v>26.258092555196765</v>
      </c>
    </row>
    <row r="114" spans="1:16" x14ac:dyDescent="0.4">
      <c r="A114" t="s">
        <v>173</v>
      </c>
      <c r="B114" s="15">
        <v>43512</v>
      </c>
      <c r="C114" s="20" t="s">
        <v>112</v>
      </c>
      <c r="D114" s="2">
        <v>7</v>
      </c>
      <c r="E114" s="14">
        <v>7</v>
      </c>
      <c r="F114" s="18">
        <v>7.0000000000000007E-2</v>
      </c>
      <c r="G114" s="3">
        <v>0.74</v>
      </c>
      <c r="H114" s="3">
        <v>0.01</v>
      </c>
      <c r="I114" s="3">
        <f t="shared" si="6"/>
        <v>0.73</v>
      </c>
      <c r="J114" s="18">
        <v>64.787216901095206</v>
      </c>
      <c r="K114" s="3">
        <v>0</v>
      </c>
      <c r="L114" s="3">
        <v>57.026290938673661</v>
      </c>
      <c r="M114" s="3">
        <v>42.320151365333906</v>
      </c>
      <c r="N114" s="3">
        <v>0.6535576959924233</v>
      </c>
      <c r="O114" s="3">
        <v>42.973709061326339</v>
      </c>
    </row>
    <row r="115" spans="1:16" x14ac:dyDescent="0.4">
      <c r="A115" t="s">
        <v>173</v>
      </c>
      <c r="B115" s="15">
        <v>43512</v>
      </c>
      <c r="C115" s="20" t="s">
        <v>113</v>
      </c>
      <c r="D115" s="2">
        <v>9</v>
      </c>
      <c r="E115" s="14">
        <v>9</v>
      </c>
      <c r="F115" s="18">
        <v>0.06</v>
      </c>
      <c r="G115" s="3">
        <v>0.66</v>
      </c>
      <c r="H115" s="3">
        <v>0.04</v>
      </c>
      <c r="I115" s="3">
        <f t="shared" si="6"/>
        <v>0.62</v>
      </c>
      <c r="J115" s="18">
        <v>80.494762644033742</v>
      </c>
      <c r="K115" s="3">
        <v>0</v>
      </c>
      <c r="L115" s="3">
        <v>62.634809452899866</v>
      </c>
      <c r="M115" s="3">
        <v>35.225387139892</v>
      </c>
      <c r="N115" s="3">
        <v>2.1398034072081131</v>
      </c>
      <c r="O115" s="3">
        <v>37.365190547100127</v>
      </c>
    </row>
    <row r="116" spans="1:16" x14ac:dyDescent="0.4">
      <c r="A116" t="s">
        <v>173</v>
      </c>
      <c r="B116" s="15">
        <v>43512</v>
      </c>
      <c r="C116" s="20" t="s">
        <v>114</v>
      </c>
      <c r="D116" s="2">
        <v>11</v>
      </c>
      <c r="E116" s="14">
        <v>11</v>
      </c>
      <c r="F116" s="18">
        <v>0.02</v>
      </c>
      <c r="G116" s="3">
        <v>0.24</v>
      </c>
      <c r="H116" s="3">
        <v>0.01</v>
      </c>
      <c r="I116" s="3">
        <f t="shared" si="6"/>
        <v>0.22999999999999998</v>
      </c>
      <c r="J116" s="18">
        <v>84.877453130132338</v>
      </c>
      <c r="K116" s="3">
        <v>0</v>
      </c>
      <c r="L116" s="3">
        <v>63.696283792254029</v>
      </c>
      <c r="M116" s="3">
        <v>36.303716207745957</v>
      </c>
      <c r="N116" s="3">
        <v>0</v>
      </c>
      <c r="O116" s="3">
        <v>36.303716207745971</v>
      </c>
    </row>
    <row r="117" spans="1:16" x14ac:dyDescent="0.4">
      <c r="A117" t="s">
        <v>173</v>
      </c>
      <c r="B117" s="15">
        <v>43512</v>
      </c>
      <c r="C117" s="20" t="s">
        <v>115</v>
      </c>
      <c r="D117" s="2">
        <v>14</v>
      </c>
      <c r="E117" s="14">
        <v>14</v>
      </c>
      <c r="F117" s="18">
        <v>0.02</v>
      </c>
      <c r="G117" s="3">
        <v>0.22</v>
      </c>
      <c r="H117" s="3">
        <v>0.06</v>
      </c>
      <c r="I117" s="3">
        <f t="shared" si="6"/>
        <v>0.16</v>
      </c>
      <c r="J117" s="18">
        <v>77.966342049197465</v>
      </c>
      <c r="K117" s="3">
        <v>0</v>
      </c>
      <c r="L117" s="3">
        <v>64.176978657637235</v>
      </c>
      <c r="M117" s="3">
        <v>33.358479120767541</v>
      </c>
      <c r="N117" s="3">
        <v>2.4645422215952233</v>
      </c>
      <c r="O117" s="3">
        <v>35.823021342362772</v>
      </c>
    </row>
    <row r="118" spans="1:16" x14ac:dyDescent="0.4">
      <c r="A118" t="s">
        <v>173</v>
      </c>
      <c r="B118" s="15">
        <v>43512</v>
      </c>
      <c r="C118" s="20" t="s">
        <v>116</v>
      </c>
      <c r="D118" s="2">
        <v>17</v>
      </c>
      <c r="E118" s="14">
        <v>17</v>
      </c>
      <c r="F118" s="18">
        <v>0.02</v>
      </c>
      <c r="G118" s="3">
        <v>0.26</v>
      </c>
      <c r="H118" s="3">
        <v>0.03</v>
      </c>
      <c r="I118" s="3">
        <f t="shared" si="6"/>
        <v>0.23</v>
      </c>
      <c r="J118" s="18">
        <v>159.85775408581</v>
      </c>
      <c r="K118" s="3">
        <v>0</v>
      </c>
      <c r="L118" s="3">
        <v>82.928275381643601</v>
      </c>
      <c r="M118" s="3">
        <v>17.071724618356409</v>
      </c>
      <c r="N118" s="3">
        <v>0</v>
      </c>
      <c r="O118" s="3">
        <v>17.071724618356399</v>
      </c>
    </row>
    <row r="119" spans="1:16" x14ac:dyDescent="0.4">
      <c r="A119" t="s">
        <v>174</v>
      </c>
      <c r="B119" s="15">
        <v>43512</v>
      </c>
      <c r="C119" s="20" t="s">
        <v>117</v>
      </c>
      <c r="D119" s="2">
        <v>0</v>
      </c>
      <c r="E119" s="14">
        <v>0</v>
      </c>
      <c r="F119" s="18">
        <v>0.04</v>
      </c>
      <c r="G119" s="3">
        <v>0.41</v>
      </c>
      <c r="H119" s="3">
        <v>0.06</v>
      </c>
      <c r="I119" s="3">
        <f t="shared" si="6"/>
        <v>0.35</v>
      </c>
      <c r="J119" s="18">
        <v>90.694673654281232</v>
      </c>
      <c r="K119" s="3">
        <v>0</v>
      </c>
      <c r="L119" s="3">
        <v>68.713472066939204</v>
      </c>
      <c r="M119" s="3">
        <v>31.286527933060764</v>
      </c>
      <c r="N119" s="3">
        <v>0</v>
      </c>
      <c r="O119" s="3">
        <v>31.2865279330608</v>
      </c>
    </row>
    <row r="120" spans="1:16" x14ac:dyDescent="0.4">
      <c r="A120" t="s">
        <v>174</v>
      </c>
      <c r="B120" s="15">
        <v>43512</v>
      </c>
      <c r="C120" s="20" t="s">
        <v>118</v>
      </c>
      <c r="D120" s="2">
        <v>5</v>
      </c>
      <c r="E120" s="14">
        <v>5</v>
      </c>
      <c r="F120" s="18">
        <v>7.0000000000000007E-2</v>
      </c>
      <c r="G120" s="3">
        <v>0.61</v>
      </c>
      <c r="H120" s="3">
        <v>7.0000000000000007E-2</v>
      </c>
      <c r="I120" s="3">
        <f t="shared" si="6"/>
        <v>0.54</v>
      </c>
      <c r="J120" s="18">
        <v>80.6612678846449</v>
      </c>
      <c r="K120" s="3">
        <v>0</v>
      </c>
      <c r="L120" s="3">
        <v>63.214296346750828</v>
      </c>
      <c r="M120" s="3">
        <v>36.785703653249129</v>
      </c>
      <c r="N120" s="3">
        <v>0</v>
      </c>
      <c r="O120" s="3">
        <v>36.785703653249172</v>
      </c>
    </row>
    <row r="121" spans="1:16" x14ac:dyDescent="0.4">
      <c r="A121" t="s">
        <v>174</v>
      </c>
      <c r="B121" s="15">
        <v>43512</v>
      </c>
      <c r="C121" s="20" t="s">
        <v>119</v>
      </c>
      <c r="D121" s="2">
        <v>7</v>
      </c>
      <c r="E121" s="14">
        <v>7</v>
      </c>
      <c r="F121" s="18">
        <v>0.05</v>
      </c>
      <c r="G121" s="3">
        <v>0.52</v>
      </c>
      <c r="H121" s="3">
        <v>0.05</v>
      </c>
      <c r="I121" s="3">
        <f t="shared" si="6"/>
        <v>0.47000000000000003</v>
      </c>
      <c r="J121" s="18">
        <v>69.4307502889489</v>
      </c>
      <c r="K121" s="3">
        <v>0</v>
      </c>
      <c r="L121" s="3">
        <v>58.094755045200444</v>
      </c>
      <c r="M121" s="3">
        <v>41.905244954799578</v>
      </c>
      <c r="N121" s="3">
        <v>0</v>
      </c>
      <c r="O121" s="3">
        <v>41.905244954799571</v>
      </c>
    </row>
    <row r="122" spans="1:16" x14ac:dyDescent="0.4">
      <c r="A122" t="s">
        <v>174</v>
      </c>
      <c r="B122" s="15">
        <v>43512</v>
      </c>
      <c r="C122" s="20" t="s">
        <v>120</v>
      </c>
      <c r="D122" s="2">
        <v>12</v>
      </c>
      <c r="E122" s="14">
        <v>12</v>
      </c>
      <c r="F122" s="18">
        <v>0.01</v>
      </c>
      <c r="G122" s="3">
        <v>0.25</v>
      </c>
      <c r="H122" s="3">
        <v>0.04</v>
      </c>
      <c r="I122" s="3">
        <f t="shared" si="6"/>
        <v>0.21</v>
      </c>
      <c r="J122" s="18">
        <v>44.676313987384937</v>
      </c>
      <c r="K122" s="3">
        <v>0</v>
      </c>
      <c r="L122" s="3">
        <v>36.520621713530474</v>
      </c>
      <c r="M122" s="3">
        <v>63.479378286469505</v>
      </c>
      <c r="N122" s="3">
        <v>0</v>
      </c>
      <c r="O122" s="3">
        <v>63.479378286469533</v>
      </c>
    </row>
    <row r="123" spans="1:16" x14ac:dyDescent="0.4">
      <c r="A123" t="s">
        <v>174</v>
      </c>
      <c r="B123" s="15">
        <v>43512</v>
      </c>
      <c r="C123" s="20" t="s">
        <v>121</v>
      </c>
      <c r="D123" s="2">
        <v>19</v>
      </c>
      <c r="E123" s="14">
        <v>19</v>
      </c>
      <c r="F123" s="18">
        <v>0.01</v>
      </c>
      <c r="G123" s="3">
        <v>0.62</v>
      </c>
      <c r="H123" s="3">
        <v>0.55000000000000004</v>
      </c>
      <c r="I123" s="3">
        <f t="shared" si="6"/>
        <v>6.9999999999999951E-2</v>
      </c>
      <c r="J123" s="18">
        <v>28.366085278578698</v>
      </c>
      <c r="K123" s="3">
        <v>0</v>
      </c>
      <c r="L123" s="3">
        <v>17.929048442559566</v>
      </c>
      <c r="M123" s="3">
        <v>82.070951557440424</v>
      </c>
      <c r="N123" s="3">
        <v>0</v>
      </c>
      <c r="O123" s="3">
        <v>82.070951557440438</v>
      </c>
    </row>
    <row r="124" spans="1:16" x14ac:dyDescent="0.4">
      <c r="A124" t="s">
        <v>175</v>
      </c>
      <c r="B124" s="15">
        <v>43512</v>
      </c>
      <c r="C124" s="20" t="s">
        <v>122</v>
      </c>
      <c r="D124" s="2">
        <v>0</v>
      </c>
      <c r="E124" s="14">
        <v>0</v>
      </c>
      <c r="F124" s="19">
        <v>0.15</v>
      </c>
      <c r="G124" s="3">
        <v>1.42</v>
      </c>
      <c r="H124" s="3">
        <v>0.02</v>
      </c>
      <c r="I124" s="3">
        <f t="shared" si="6"/>
        <v>1.4</v>
      </c>
      <c r="J124" s="19">
        <v>33.083755125557502</v>
      </c>
      <c r="K124" s="4">
        <v>0</v>
      </c>
      <c r="L124" s="4">
        <v>28.655039413332002</v>
      </c>
      <c r="M124" s="5">
        <v>70.731146909934836</v>
      </c>
      <c r="N124" s="5">
        <v>0.61381367673315002</v>
      </c>
      <c r="O124" s="4">
        <v>71.344960586668009</v>
      </c>
      <c r="P124" s="1"/>
    </row>
    <row r="125" spans="1:16" x14ac:dyDescent="0.4">
      <c r="A125" t="s">
        <v>175</v>
      </c>
      <c r="B125" s="15">
        <v>43512</v>
      </c>
      <c r="C125" s="20" t="s">
        <v>123</v>
      </c>
      <c r="D125" s="2">
        <v>7</v>
      </c>
      <c r="E125" s="14">
        <v>7</v>
      </c>
      <c r="F125" s="18">
        <v>0.04</v>
      </c>
      <c r="G125" s="3">
        <v>0.28999999999999998</v>
      </c>
      <c r="H125" s="3">
        <v>0</v>
      </c>
      <c r="I125" s="3">
        <f t="shared" si="6"/>
        <v>0.28999999999999998</v>
      </c>
      <c r="J125" s="18">
        <v>29.204662433798234</v>
      </c>
      <c r="K125" s="3">
        <v>0</v>
      </c>
      <c r="L125" s="3">
        <v>18.239033623942333</v>
      </c>
      <c r="M125" s="3">
        <v>81.760966376057652</v>
      </c>
      <c r="N125" s="3">
        <v>0</v>
      </c>
      <c r="O125" s="3">
        <v>81.760966376057681</v>
      </c>
    </row>
    <row r="126" spans="1:16" x14ac:dyDescent="0.4">
      <c r="A126" t="s">
        <v>175</v>
      </c>
      <c r="B126" s="15">
        <v>43512</v>
      </c>
      <c r="C126" s="20" t="s">
        <v>124</v>
      </c>
      <c r="D126" s="2">
        <v>11</v>
      </c>
      <c r="E126" s="14">
        <v>11</v>
      </c>
      <c r="F126" s="18">
        <v>0.06</v>
      </c>
      <c r="G126" s="3">
        <v>0.42</v>
      </c>
      <c r="H126" s="3">
        <v>0.03</v>
      </c>
      <c r="I126" s="3">
        <f t="shared" si="6"/>
        <v>0.39</v>
      </c>
      <c r="J126" s="18">
        <v>32.639370997304162</v>
      </c>
      <c r="K126" s="3">
        <v>0</v>
      </c>
      <c r="L126" s="3">
        <v>24.854336725140698</v>
      </c>
      <c r="M126" s="3">
        <v>75.145663274859231</v>
      </c>
      <c r="N126" s="3">
        <v>0</v>
      </c>
      <c r="O126" s="3">
        <v>75.145663274859288</v>
      </c>
    </row>
    <row r="127" spans="1:16" x14ac:dyDescent="0.4">
      <c r="A127" t="s">
        <v>175</v>
      </c>
      <c r="B127" s="15">
        <v>43512</v>
      </c>
      <c r="C127" s="20" t="s">
        <v>125</v>
      </c>
      <c r="D127" s="2">
        <v>14</v>
      </c>
      <c r="E127" s="14">
        <v>14</v>
      </c>
      <c r="F127" s="18">
        <v>0.04</v>
      </c>
      <c r="G127" s="3">
        <v>0.25</v>
      </c>
      <c r="H127" s="3">
        <v>0</v>
      </c>
      <c r="I127" s="3">
        <f t="shared" si="6"/>
        <v>0.25</v>
      </c>
      <c r="J127" s="18">
        <v>36.006783046537372</v>
      </c>
      <c r="K127" s="3">
        <v>0</v>
      </c>
      <c r="L127" s="3">
        <v>29.16916681770083</v>
      </c>
      <c r="M127" s="3">
        <v>70.830833182299187</v>
      </c>
      <c r="N127" s="3">
        <v>0</v>
      </c>
      <c r="O127" s="3">
        <v>70.830833182299173</v>
      </c>
    </row>
    <row r="128" spans="1:16" x14ac:dyDescent="0.4">
      <c r="A128" t="s">
        <v>175</v>
      </c>
      <c r="B128" s="15">
        <v>43512</v>
      </c>
      <c r="C128" s="20" t="s">
        <v>126</v>
      </c>
      <c r="D128" s="2">
        <v>17</v>
      </c>
      <c r="E128" s="14">
        <v>17</v>
      </c>
      <c r="F128" s="18">
        <v>0.06</v>
      </c>
      <c r="G128" s="3">
        <v>0.4</v>
      </c>
      <c r="H128" s="3">
        <v>0</v>
      </c>
      <c r="I128" s="3">
        <f t="shared" si="6"/>
        <v>0.4</v>
      </c>
      <c r="J128" s="18">
        <v>25.788414532772268</v>
      </c>
      <c r="K128" s="3">
        <v>0</v>
      </c>
      <c r="L128" s="3">
        <v>12.756682120276135</v>
      </c>
      <c r="M128" s="3">
        <v>86.796200355774332</v>
      </c>
      <c r="N128" s="3">
        <v>0.44711752394955667</v>
      </c>
      <c r="O128" s="3">
        <v>87.24331787972389</v>
      </c>
    </row>
    <row r="129" spans="1:15" x14ac:dyDescent="0.4">
      <c r="A129" t="s">
        <v>175</v>
      </c>
      <c r="B129" s="15">
        <v>43512</v>
      </c>
      <c r="C129" s="20" t="s">
        <v>127</v>
      </c>
      <c r="D129" s="2">
        <v>19</v>
      </c>
      <c r="E129" s="14">
        <v>19</v>
      </c>
      <c r="F129" s="18">
        <v>0.06</v>
      </c>
      <c r="G129" s="3">
        <v>0.43</v>
      </c>
      <c r="H129" s="3">
        <v>0</v>
      </c>
      <c r="I129" s="3">
        <f t="shared" si="6"/>
        <v>0.43</v>
      </c>
      <c r="J129" s="18">
        <v>28.765544299549802</v>
      </c>
      <c r="K129" s="3">
        <v>0</v>
      </c>
      <c r="L129" s="3">
        <v>15.96737182411451</v>
      </c>
      <c r="M129" s="3">
        <v>84.032628175885421</v>
      </c>
      <c r="N129" s="3">
        <v>0</v>
      </c>
      <c r="O129" s="3">
        <v>84.032628175885506</v>
      </c>
    </row>
    <row r="130" spans="1:15" x14ac:dyDescent="0.4">
      <c r="A130" t="s">
        <v>176</v>
      </c>
      <c r="B130" s="15">
        <v>43512</v>
      </c>
      <c r="C130" s="20" t="s">
        <v>128</v>
      </c>
      <c r="D130" s="2">
        <v>3</v>
      </c>
      <c r="E130" s="14">
        <v>3</v>
      </c>
      <c r="F130" s="18">
        <v>0.19</v>
      </c>
      <c r="G130" s="3">
        <v>1.48</v>
      </c>
      <c r="H130" s="3">
        <v>0.04</v>
      </c>
      <c r="I130" s="3">
        <f t="shared" si="6"/>
        <v>1.44</v>
      </c>
      <c r="J130" s="18">
        <v>25.2446786961425</v>
      </c>
      <c r="K130" s="3">
        <v>0</v>
      </c>
      <c r="L130" s="3">
        <v>16.371784704209933</v>
      </c>
      <c r="M130" s="3">
        <v>82.467869072786172</v>
      </c>
      <c r="N130" s="3">
        <v>1.1603462230038399</v>
      </c>
      <c r="O130" s="3">
        <v>83.628215295790071</v>
      </c>
    </row>
    <row r="131" spans="1:15" x14ac:dyDescent="0.4">
      <c r="A131" t="s">
        <v>176</v>
      </c>
      <c r="B131" s="15">
        <v>43512</v>
      </c>
      <c r="C131" s="20" t="s">
        <v>129</v>
      </c>
      <c r="D131" s="2">
        <v>7</v>
      </c>
      <c r="E131" s="14">
        <v>7</v>
      </c>
      <c r="F131" s="18">
        <v>0.06</v>
      </c>
      <c r="G131" s="3">
        <v>0.48</v>
      </c>
      <c r="H131" s="3">
        <v>0.02</v>
      </c>
      <c r="I131" s="3">
        <f t="shared" ref="I131:I134" si="9">G131-H131</f>
        <v>0.45999999999999996</v>
      </c>
      <c r="J131" s="18">
        <v>29.629887174419235</v>
      </c>
      <c r="K131" s="3">
        <v>0</v>
      </c>
      <c r="L131" s="3">
        <v>19.044168497727203</v>
      </c>
      <c r="M131" s="3">
        <v>80.95583150227273</v>
      </c>
      <c r="N131" s="3">
        <v>0</v>
      </c>
      <c r="O131" s="3">
        <v>80.955831502272787</v>
      </c>
    </row>
    <row r="132" spans="1:15" x14ac:dyDescent="0.4">
      <c r="A132" t="s">
        <v>176</v>
      </c>
      <c r="B132" s="15">
        <v>43512</v>
      </c>
      <c r="C132" s="20" t="s">
        <v>130</v>
      </c>
      <c r="D132" s="2">
        <v>11</v>
      </c>
      <c r="E132" s="14">
        <v>11</v>
      </c>
      <c r="F132" s="18">
        <v>0.03</v>
      </c>
      <c r="G132" s="3">
        <v>0.26</v>
      </c>
      <c r="H132" s="3">
        <v>0</v>
      </c>
      <c r="I132" s="3">
        <f t="shared" si="9"/>
        <v>0.26</v>
      </c>
      <c r="J132" s="18">
        <v>24.944809612394565</v>
      </c>
      <c r="K132" s="3">
        <v>0</v>
      </c>
      <c r="L132" s="3">
        <v>13.125871036980527</v>
      </c>
      <c r="M132" s="3">
        <v>85.615717280826019</v>
      </c>
      <c r="N132" s="3">
        <v>1.2584116821934499</v>
      </c>
      <c r="O132" s="3">
        <v>86.874128963019459</v>
      </c>
    </row>
    <row r="133" spans="1:15" x14ac:dyDescent="0.4">
      <c r="A133" t="s">
        <v>176</v>
      </c>
      <c r="B133" s="15">
        <v>43512</v>
      </c>
      <c r="C133" s="20" t="s">
        <v>131</v>
      </c>
      <c r="D133" s="2">
        <v>15</v>
      </c>
      <c r="E133" s="14">
        <v>15</v>
      </c>
      <c r="F133" s="18">
        <v>0.03</v>
      </c>
      <c r="G133" s="3">
        <v>0.28000000000000003</v>
      </c>
      <c r="H133" s="3">
        <v>0</v>
      </c>
      <c r="I133" s="3">
        <f t="shared" si="9"/>
        <v>0.28000000000000003</v>
      </c>
      <c r="J133" s="18">
        <v>26.311618603260737</v>
      </c>
      <c r="K133" s="3">
        <v>0</v>
      </c>
      <c r="L133" s="3">
        <v>13.019637792313052</v>
      </c>
      <c r="M133" s="3">
        <v>86.980362207686895</v>
      </c>
      <c r="N133" s="3">
        <v>0</v>
      </c>
      <c r="O133" s="3">
        <v>86.980362207686895</v>
      </c>
    </row>
    <row r="134" spans="1:15" x14ac:dyDescent="0.4">
      <c r="A134" t="s">
        <v>176</v>
      </c>
      <c r="B134" s="15">
        <v>43512</v>
      </c>
      <c r="C134" s="20" t="s">
        <v>132</v>
      </c>
      <c r="D134" s="2">
        <v>19</v>
      </c>
      <c r="E134" s="14">
        <v>19</v>
      </c>
      <c r="F134" s="18">
        <v>0.02</v>
      </c>
      <c r="G134" s="3">
        <v>0.24</v>
      </c>
      <c r="H134" s="3">
        <v>0</v>
      </c>
      <c r="I134" s="3">
        <f t="shared" si="9"/>
        <v>0.24</v>
      </c>
      <c r="J134" s="18">
        <v>28.489476150156033</v>
      </c>
      <c r="K134" s="3">
        <v>0</v>
      </c>
      <c r="L134" s="3">
        <v>14.582417835396534</v>
      </c>
      <c r="M134" s="3">
        <v>85.417582164603388</v>
      </c>
      <c r="N134" s="3">
        <v>0</v>
      </c>
      <c r="O134" s="3">
        <v>85.417582164603473</v>
      </c>
    </row>
    <row r="135" spans="1:15" x14ac:dyDescent="0.4">
      <c r="A135" t="s">
        <v>177</v>
      </c>
      <c r="B135" s="15">
        <v>43512</v>
      </c>
      <c r="C135" s="20" t="s">
        <v>133</v>
      </c>
      <c r="D135" s="2">
        <v>5</v>
      </c>
      <c r="E135" s="14">
        <v>5</v>
      </c>
      <c r="F135" s="18">
        <v>0.04</v>
      </c>
      <c r="G135" s="3">
        <v>0.99</v>
      </c>
      <c r="H135" s="3">
        <v>1.08</v>
      </c>
      <c r="I135" s="3">
        <v>0</v>
      </c>
      <c r="J135" s="18">
        <v>66.651266191915965</v>
      </c>
      <c r="K135" s="3">
        <v>0</v>
      </c>
      <c r="L135" s="3">
        <v>42.538859994968767</v>
      </c>
      <c r="M135" s="3">
        <v>57.461140005031169</v>
      </c>
      <c r="N135" s="3">
        <v>0</v>
      </c>
      <c r="O135" s="3">
        <v>57.461140005031233</v>
      </c>
    </row>
    <row r="136" spans="1:15" x14ac:dyDescent="0.4">
      <c r="A136" t="s">
        <v>177</v>
      </c>
      <c r="B136" s="15">
        <v>43512</v>
      </c>
      <c r="C136" s="20" t="s">
        <v>134</v>
      </c>
      <c r="D136" s="2">
        <v>9</v>
      </c>
      <c r="E136" s="14">
        <v>9</v>
      </c>
      <c r="F136" s="18">
        <v>0.05</v>
      </c>
      <c r="G136" s="3">
        <v>1.05</v>
      </c>
      <c r="H136" s="3">
        <v>0.72</v>
      </c>
      <c r="I136" s="3">
        <f t="shared" ref="I136:I152" si="10">G136-H136</f>
        <v>0.33000000000000007</v>
      </c>
      <c r="J136" s="18">
        <v>80.204264794194401</v>
      </c>
      <c r="K136" s="3">
        <v>0</v>
      </c>
      <c r="L136" s="3">
        <v>51.270792938179476</v>
      </c>
      <c r="M136" s="3">
        <v>48.729207061820482</v>
      </c>
      <c r="N136" s="3">
        <v>0</v>
      </c>
      <c r="O136" s="3">
        <v>48.729207061820532</v>
      </c>
    </row>
    <row r="137" spans="1:15" x14ac:dyDescent="0.4">
      <c r="A137" t="s">
        <v>177</v>
      </c>
      <c r="B137" s="15">
        <v>43512</v>
      </c>
      <c r="C137" s="20" t="s">
        <v>135</v>
      </c>
      <c r="D137" s="2">
        <v>15</v>
      </c>
      <c r="E137" s="14">
        <v>15</v>
      </c>
      <c r="F137" s="18">
        <v>0.03</v>
      </c>
      <c r="G137" s="3">
        <v>0.4</v>
      </c>
      <c r="H137" s="3">
        <v>0.15</v>
      </c>
      <c r="I137" s="3">
        <f t="shared" si="10"/>
        <v>0.25</v>
      </c>
      <c r="J137" s="18">
        <v>14.344691651074699</v>
      </c>
      <c r="K137" s="3">
        <v>0</v>
      </c>
      <c r="L137" s="3">
        <v>9.211557381425834</v>
      </c>
      <c r="M137" s="3">
        <v>78.659802280570915</v>
      </c>
      <c r="N137" s="3">
        <v>12.128640338003212</v>
      </c>
      <c r="O137" s="3">
        <v>90.788442618574166</v>
      </c>
    </row>
    <row r="138" spans="1:15" x14ac:dyDescent="0.4">
      <c r="A138" t="s">
        <v>177</v>
      </c>
      <c r="B138" s="15">
        <v>43512</v>
      </c>
      <c r="C138" s="20" t="s">
        <v>136</v>
      </c>
      <c r="D138" s="2">
        <v>17</v>
      </c>
      <c r="E138" s="14">
        <v>17</v>
      </c>
      <c r="F138" s="18">
        <v>0.04</v>
      </c>
      <c r="G138" s="3">
        <v>8.85</v>
      </c>
      <c r="H138" s="3">
        <v>8.6999999999999993</v>
      </c>
      <c r="I138" s="3">
        <f t="shared" si="10"/>
        <v>0.15000000000000036</v>
      </c>
      <c r="J138" s="18">
        <v>46.409935555601898</v>
      </c>
      <c r="K138" s="3">
        <v>0</v>
      </c>
      <c r="L138" s="3">
        <v>32.891756989936297</v>
      </c>
      <c r="M138" s="3">
        <v>67.108221591071839</v>
      </c>
      <c r="N138" s="3">
        <v>0</v>
      </c>
      <c r="O138" s="3">
        <v>67.108243010063703</v>
      </c>
    </row>
    <row r="139" spans="1:15" x14ac:dyDescent="0.4">
      <c r="A139" t="s">
        <v>177</v>
      </c>
      <c r="B139" s="15">
        <v>43512</v>
      </c>
      <c r="C139" s="20" t="s">
        <v>137</v>
      </c>
      <c r="D139" s="2">
        <v>20</v>
      </c>
      <c r="E139" s="14">
        <v>20</v>
      </c>
      <c r="F139" s="18">
        <v>0.02</v>
      </c>
      <c r="G139" s="3">
        <v>3.6</v>
      </c>
      <c r="H139" s="3">
        <v>3.52</v>
      </c>
      <c r="I139" s="3">
        <f t="shared" si="10"/>
        <v>8.0000000000000071E-2</v>
      </c>
      <c r="J139" s="18">
        <v>30.4519175702087</v>
      </c>
      <c r="K139" s="3">
        <v>0</v>
      </c>
      <c r="L139" s="3">
        <v>30.054153139825701</v>
      </c>
      <c r="M139" s="3">
        <v>66.163076705836303</v>
      </c>
      <c r="N139" s="3">
        <v>3.7827701543379098</v>
      </c>
      <c r="O139" s="3">
        <v>69.945846860174299</v>
      </c>
    </row>
    <row r="140" spans="1:15" x14ac:dyDescent="0.4">
      <c r="A140" t="s">
        <v>178</v>
      </c>
      <c r="B140" s="15">
        <v>43512</v>
      </c>
      <c r="C140" s="20" t="s">
        <v>138</v>
      </c>
      <c r="D140" s="2">
        <v>0</v>
      </c>
      <c r="E140" s="14">
        <v>0</v>
      </c>
      <c r="F140" s="18">
        <v>0.03</v>
      </c>
      <c r="G140" s="3">
        <v>1.39</v>
      </c>
      <c r="H140" s="3">
        <v>1.07</v>
      </c>
      <c r="I140" s="3">
        <f t="shared" si="10"/>
        <v>0.31999999999999984</v>
      </c>
      <c r="J140" s="18">
        <v>53.494329651240669</v>
      </c>
      <c r="K140" s="3">
        <v>0</v>
      </c>
      <c r="L140" s="3">
        <v>38.024522987965</v>
      </c>
      <c r="M140" s="3">
        <v>61.975477012035043</v>
      </c>
      <c r="N140" s="3">
        <v>0</v>
      </c>
      <c r="O140" s="3">
        <v>61.975477012034993</v>
      </c>
    </row>
    <row r="141" spans="1:15" ht="15.9" x14ac:dyDescent="0.45">
      <c r="A141" t="s">
        <v>178</v>
      </c>
      <c r="B141" s="15">
        <v>43512</v>
      </c>
      <c r="C141" s="20" t="s">
        <v>139</v>
      </c>
      <c r="D141" s="2">
        <v>10</v>
      </c>
      <c r="E141" s="14">
        <v>10</v>
      </c>
      <c r="F141" s="18">
        <v>0.02</v>
      </c>
      <c r="G141" s="6">
        <v>3.32</v>
      </c>
      <c r="H141" s="7">
        <v>2.64</v>
      </c>
      <c r="I141" s="3">
        <f t="shared" si="10"/>
        <v>0.67999999999999972</v>
      </c>
      <c r="J141" s="18">
        <v>60.615785633711063</v>
      </c>
      <c r="K141" s="3">
        <v>0</v>
      </c>
      <c r="L141" s="3">
        <v>40.977312841186539</v>
      </c>
      <c r="M141" s="3">
        <v>59.022687158813554</v>
      </c>
      <c r="N141" s="3">
        <v>0</v>
      </c>
      <c r="O141" s="3">
        <v>59.022687158813468</v>
      </c>
    </row>
    <row r="142" spans="1:15" ht="15.9" x14ac:dyDescent="0.45">
      <c r="A142" t="s">
        <v>178</v>
      </c>
      <c r="B142" s="15">
        <v>43512</v>
      </c>
      <c r="C142" s="20" t="s">
        <v>140</v>
      </c>
      <c r="D142" s="2">
        <v>15</v>
      </c>
      <c r="E142" s="14">
        <v>15</v>
      </c>
      <c r="F142" s="18">
        <v>0.01</v>
      </c>
      <c r="G142" s="6">
        <v>0.75</v>
      </c>
      <c r="H142" s="7">
        <v>0.56999999999999995</v>
      </c>
      <c r="I142" s="3">
        <f t="shared" si="10"/>
        <v>0.18000000000000005</v>
      </c>
      <c r="J142" s="18">
        <v>52.727755778938835</v>
      </c>
      <c r="K142" s="3">
        <v>0</v>
      </c>
      <c r="L142" s="3">
        <v>45.497268540176172</v>
      </c>
      <c r="M142" s="3">
        <v>54.502731459823892</v>
      </c>
      <c r="N142" s="3">
        <v>0</v>
      </c>
      <c r="O142" s="3">
        <v>54.502731459823828</v>
      </c>
    </row>
    <row r="143" spans="1:15" x14ac:dyDescent="0.4">
      <c r="A143" t="s">
        <v>178</v>
      </c>
      <c r="B143" s="15">
        <v>43512</v>
      </c>
      <c r="C143" s="20" t="s">
        <v>141</v>
      </c>
      <c r="D143" s="2">
        <v>21</v>
      </c>
      <c r="E143" s="14">
        <v>21</v>
      </c>
      <c r="F143" s="18">
        <v>0.01</v>
      </c>
      <c r="G143" s="6">
        <v>0.37</v>
      </c>
      <c r="H143" s="6">
        <v>0.35</v>
      </c>
      <c r="I143" s="3">
        <f t="shared" si="10"/>
        <v>2.0000000000000018E-2</v>
      </c>
      <c r="J143" s="18">
        <v>50.700440927426236</v>
      </c>
      <c r="K143" s="3">
        <v>0</v>
      </c>
      <c r="L143" s="3">
        <v>46.122862544650204</v>
      </c>
      <c r="M143" s="3">
        <v>53.877137455349853</v>
      </c>
      <c r="N143" s="3">
        <v>0</v>
      </c>
      <c r="O143" s="3">
        <v>53.877137455349796</v>
      </c>
    </row>
    <row r="144" spans="1:15" x14ac:dyDescent="0.4">
      <c r="A144" t="s">
        <v>178</v>
      </c>
      <c r="B144" s="15">
        <v>43512</v>
      </c>
      <c r="C144" s="20" t="s">
        <v>142</v>
      </c>
      <c r="D144" s="2">
        <v>24</v>
      </c>
      <c r="E144" s="14">
        <v>24</v>
      </c>
      <c r="F144" s="18">
        <v>0</v>
      </c>
      <c r="G144" s="6">
        <v>0.41</v>
      </c>
      <c r="H144" s="6">
        <v>0.33</v>
      </c>
      <c r="I144" s="3">
        <f t="shared" si="10"/>
        <v>7.999999999999996E-2</v>
      </c>
      <c r="J144" s="18">
        <v>49.5617309302705</v>
      </c>
      <c r="K144" s="3">
        <v>0</v>
      </c>
      <c r="L144" s="3">
        <v>44.037874444506301</v>
      </c>
      <c r="M144" s="3">
        <v>55.962125555493685</v>
      </c>
      <c r="N144" s="3">
        <v>0</v>
      </c>
      <c r="O144" s="3">
        <v>55.962125555493699</v>
      </c>
    </row>
    <row r="145" spans="1:15" x14ac:dyDescent="0.4">
      <c r="A145" t="s">
        <v>174</v>
      </c>
      <c r="B145" s="15">
        <v>43512</v>
      </c>
      <c r="C145" s="20" t="s">
        <v>143</v>
      </c>
      <c r="D145" s="2">
        <v>0</v>
      </c>
      <c r="E145" s="14">
        <v>0</v>
      </c>
      <c r="F145" s="18">
        <v>0.05</v>
      </c>
      <c r="G145" s="6">
        <v>0.51</v>
      </c>
      <c r="H145" s="6">
        <v>0.04</v>
      </c>
      <c r="I145" s="3">
        <f t="shared" si="10"/>
        <v>0.47000000000000003</v>
      </c>
      <c r="J145" s="18">
        <v>81.503823234893929</v>
      </c>
      <c r="K145" s="3">
        <v>0</v>
      </c>
      <c r="L145" s="3">
        <v>63.697875151095531</v>
      </c>
      <c r="M145" s="3">
        <v>36.302124848904448</v>
      </c>
      <c r="N145" s="3">
        <v>0</v>
      </c>
      <c r="O145" s="3">
        <v>36.302124848904469</v>
      </c>
    </row>
    <row r="146" spans="1:15" x14ac:dyDescent="0.4">
      <c r="A146" t="s">
        <v>174</v>
      </c>
      <c r="B146" s="15">
        <v>43512</v>
      </c>
      <c r="C146" s="20" t="s">
        <v>144</v>
      </c>
      <c r="D146" s="2">
        <v>8</v>
      </c>
      <c r="E146" s="14">
        <v>8</v>
      </c>
      <c r="F146" s="18">
        <v>0.01</v>
      </c>
      <c r="G146" s="6">
        <v>0.73</v>
      </c>
      <c r="H146" s="6">
        <v>0.48</v>
      </c>
      <c r="I146" s="3">
        <f t="shared" si="10"/>
        <v>0.25</v>
      </c>
      <c r="J146" s="18">
        <v>30.4801953503965</v>
      </c>
      <c r="K146" s="3">
        <v>0</v>
      </c>
      <c r="L146" s="3">
        <v>20.341819203069335</v>
      </c>
      <c r="M146" s="3">
        <v>79.65818079693058</v>
      </c>
      <c r="N146" s="3">
        <v>0</v>
      </c>
      <c r="O146" s="3">
        <v>79.658180796930679</v>
      </c>
    </row>
    <row r="147" spans="1:15" x14ac:dyDescent="0.4">
      <c r="A147" t="s">
        <v>174</v>
      </c>
      <c r="B147" s="15">
        <v>43512</v>
      </c>
      <c r="C147" s="20" t="s">
        <v>145</v>
      </c>
      <c r="D147" s="2">
        <v>14</v>
      </c>
      <c r="E147" s="14">
        <v>14</v>
      </c>
      <c r="F147" s="18">
        <v>0.01</v>
      </c>
      <c r="G147" s="6">
        <v>0.19</v>
      </c>
      <c r="H147" s="6">
        <v>0.04</v>
      </c>
      <c r="I147" s="3">
        <f t="shared" si="10"/>
        <v>0.15</v>
      </c>
      <c r="J147" s="18">
        <v>31.304939441249363</v>
      </c>
      <c r="K147" s="3">
        <v>0</v>
      </c>
      <c r="L147" s="3">
        <v>21.24520557279217</v>
      </c>
      <c r="M147" s="3">
        <v>78.754794427207841</v>
      </c>
      <c r="N147" s="3">
        <v>0</v>
      </c>
      <c r="O147" s="3">
        <v>78.754794427207798</v>
      </c>
    </row>
    <row r="148" spans="1:15" x14ac:dyDescent="0.4">
      <c r="A148" t="s">
        <v>174</v>
      </c>
      <c r="B148" s="15">
        <v>43512</v>
      </c>
      <c r="C148" s="20" t="s">
        <v>146</v>
      </c>
      <c r="D148" s="2">
        <v>17</v>
      </c>
      <c r="E148" s="14">
        <v>17</v>
      </c>
      <c r="F148" s="18">
        <v>0.01</v>
      </c>
      <c r="G148" s="6">
        <v>0.21</v>
      </c>
      <c r="H148" s="6">
        <v>0.04</v>
      </c>
      <c r="I148" s="3">
        <f t="shared" si="10"/>
        <v>0.16999999999999998</v>
      </c>
      <c r="J148" s="18">
        <v>37.1608209976146</v>
      </c>
      <c r="K148" s="3">
        <v>0</v>
      </c>
      <c r="L148" s="3">
        <v>29.765372780065331</v>
      </c>
      <c r="M148" s="3">
        <v>70.234627219934652</v>
      </c>
      <c r="N148" s="3">
        <v>0</v>
      </c>
      <c r="O148" s="3">
        <v>70.234627219934666</v>
      </c>
    </row>
    <row r="149" spans="1:15" x14ac:dyDescent="0.4">
      <c r="A149" t="s">
        <v>177</v>
      </c>
      <c r="B149" s="15">
        <v>43512</v>
      </c>
      <c r="C149" s="20" t="s">
        <v>147</v>
      </c>
      <c r="D149" s="2">
        <v>0</v>
      </c>
      <c r="E149" s="14">
        <v>0</v>
      </c>
      <c r="F149" s="18">
        <v>0.03</v>
      </c>
      <c r="G149" s="6">
        <v>1.38</v>
      </c>
      <c r="H149" s="6">
        <v>1.2</v>
      </c>
      <c r="I149" s="3">
        <f t="shared" si="10"/>
        <v>0.17999999999999994</v>
      </c>
      <c r="J149" s="18">
        <v>56.723651344748333</v>
      </c>
      <c r="K149" s="3">
        <v>0</v>
      </c>
      <c r="L149" s="3">
        <v>43.2608783160195</v>
      </c>
      <c r="M149" s="3">
        <v>56.739121683980528</v>
      </c>
      <c r="N149" s="3">
        <v>0</v>
      </c>
      <c r="O149" s="3">
        <v>56.739121683980507</v>
      </c>
    </row>
    <row r="150" spans="1:15" x14ac:dyDescent="0.4">
      <c r="A150" t="s">
        <v>177</v>
      </c>
      <c r="B150" s="15">
        <v>43512</v>
      </c>
      <c r="C150" s="20" t="s">
        <v>148</v>
      </c>
      <c r="D150" s="2">
        <v>5</v>
      </c>
      <c r="E150" s="14">
        <v>5</v>
      </c>
      <c r="F150" s="18">
        <v>0.05</v>
      </c>
      <c r="G150" s="6">
        <v>3.36</v>
      </c>
      <c r="H150" s="6">
        <v>3.27</v>
      </c>
      <c r="I150" s="3">
        <f t="shared" si="10"/>
        <v>8.9999999999999858E-2</v>
      </c>
      <c r="J150" s="18">
        <v>64.689314395802768</v>
      </c>
      <c r="K150" s="3">
        <v>0</v>
      </c>
      <c r="L150" s="3">
        <v>40.461422362718999</v>
      </c>
      <c r="M150" s="3">
        <v>59.538577637280973</v>
      </c>
      <c r="N150" s="3">
        <v>0</v>
      </c>
      <c r="O150" s="3">
        <v>59.538577637281001</v>
      </c>
    </row>
    <row r="151" spans="1:15" x14ac:dyDescent="0.4">
      <c r="A151" t="s">
        <v>177</v>
      </c>
      <c r="B151" s="15">
        <v>43512</v>
      </c>
      <c r="C151" s="20" t="s">
        <v>149</v>
      </c>
      <c r="D151" s="2">
        <v>8</v>
      </c>
      <c r="E151" s="14">
        <v>8</v>
      </c>
      <c r="F151" s="18">
        <v>0.05</v>
      </c>
      <c r="G151" s="6">
        <v>1.07</v>
      </c>
      <c r="H151" s="6">
        <v>0.94</v>
      </c>
      <c r="I151" s="3">
        <f t="shared" si="10"/>
        <v>0.13000000000000012</v>
      </c>
      <c r="J151" s="18">
        <v>41.704968802568168</v>
      </c>
      <c r="K151" s="3">
        <v>0</v>
      </c>
      <c r="L151" s="3">
        <v>33.187841417885174</v>
      </c>
      <c r="M151" s="3">
        <v>66.812158582114833</v>
      </c>
      <c r="N151" s="3">
        <v>0</v>
      </c>
      <c r="O151" s="3">
        <v>66.812158582114833</v>
      </c>
    </row>
    <row r="152" spans="1:15" ht="15.9" x14ac:dyDescent="0.45">
      <c r="A152" t="s">
        <v>177</v>
      </c>
      <c r="B152" s="15">
        <v>43512</v>
      </c>
      <c r="C152" s="20" t="s">
        <v>150</v>
      </c>
      <c r="D152" s="2">
        <v>11</v>
      </c>
      <c r="E152" s="14">
        <v>11</v>
      </c>
      <c r="F152" s="18">
        <v>0.04</v>
      </c>
      <c r="G152" s="6">
        <v>1.25</v>
      </c>
      <c r="H152" s="7">
        <v>1.04</v>
      </c>
      <c r="I152" s="3">
        <f t="shared" si="10"/>
        <v>0.20999999999999996</v>
      </c>
      <c r="J152" s="18">
        <v>59.234504083222397</v>
      </c>
      <c r="K152" s="3">
        <v>0</v>
      </c>
      <c r="L152" s="3">
        <v>45.465892737896269</v>
      </c>
      <c r="M152" s="3">
        <v>54.534107262103674</v>
      </c>
      <c r="N152" s="3">
        <v>0</v>
      </c>
      <c r="O152" s="3">
        <v>54.534107262103738</v>
      </c>
    </row>
    <row r="153" spans="1:15" x14ac:dyDescent="0.4">
      <c r="A153" t="s">
        <v>177</v>
      </c>
      <c r="B153" s="15">
        <v>43512</v>
      </c>
      <c r="C153" s="20" t="s">
        <v>151</v>
      </c>
      <c r="D153" s="2">
        <v>15</v>
      </c>
      <c r="E153" s="14">
        <v>15</v>
      </c>
      <c r="F153" s="18">
        <v>0.05</v>
      </c>
      <c r="G153" s="6">
        <v>1.48</v>
      </c>
      <c r="H153" s="6">
        <v>1.52</v>
      </c>
      <c r="I153" s="3">
        <v>0</v>
      </c>
      <c r="J153" s="18">
        <v>45.442401101277504</v>
      </c>
      <c r="K153" s="3">
        <v>0</v>
      </c>
      <c r="L153" s="3">
        <v>29.753629466509995</v>
      </c>
      <c r="M153" s="3">
        <v>70.246370533490023</v>
      </c>
      <c r="N153" s="3">
        <v>0</v>
      </c>
      <c r="O153" s="3">
        <v>70.246370533489994</v>
      </c>
    </row>
    <row r="154" spans="1:15" x14ac:dyDescent="0.4">
      <c r="A154" t="s">
        <v>177</v>
      </c>
      <c r="B154" s="15">
        <v>43512</v>
      </c>
      <c r="C154" s="20" t="s">
        <v>152</v>
      </c>
      <c r="D154" s="2">
        <v>18</v>
      </c>
      <c r="E154" s="14">
        <v>18</v>
      </c>
      <c r="F154" s="18">
        <v>0.03</v>
      </c>
      <c r="G154" s="6">
        <v>1.19</v>
      </c>
      <c r="H154" s="6">
        <v>0.82</v>
      </c>
      <c r="I154" s="3">
        <f>G154-H154</f>
        <v>0.37</v>
      </c>
      <c r="J154" s="18">
        <v>45.075133614837199</v>
      </c>
      <c r="K154" s="3">
        <v>0</v>
      </c>
      <c r="L154" s="3">
        <v>30.48930685690517</v>
      </c>
      <c r="M154" s="3">
        <v>69.510693143094798</v>
      </c>
      <c r="N154" s="3">
        <v>0</v>
      </c>
      <c r="O154" s="3">
        <v>69.510693143094869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Autum Downey</dc:creator>
  <cp:lastModifiedBy>Dorothy Vesper</cp:lastModifiedBy>
  <dcterms:created xsi:type="dcterms:W3CDTF">2021-03-22T17:49:58Z</dcterms:created>
  <dcterms:modified xsi:type="dcterms:W3CDTF">2022-03-16T15:00:09Z</dcterms:modified>
</cp:coreProperties>
</file>