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pivotCache/pivotCacheDefinition2.xml" ContentType="application/vnd.openxmlformats-officedocument.spreadsheetml.pivotCacheDefinition+xml"/>
  <Override PartName="/xl/pivotCache/pivotCacheRecords2.xml" ContentType="application/vnd.openxmlformats-officedocument.spreadsheetml.pivotCacheRecords+xml"/>
  <Override PartName="/xl/pivotCache/pivotCacheDefinition3.xml" ContentType="application/vnd.openxmlformats-officedocument.spreadsheetml.pivotCacheDefinition+xml"/>
  <Override PartName="/xl/pivotCache/pivotCacheRecords3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pivotTables/pivotTable2.xml" ContentType="application/vnd.openxmlformats-officedocument.spreadsheetml.pivotTable+xml"/>
  <Override PartName="/xl/pivotTables/pivotTable3.xml" ContentType="application/vnd.openxmlformats-officedocument.spreadsheetml.pivotTable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edro-Martinez\Desktop\AA-Pedrin\Articulos\RNA-Seq Garrigues\SCI REP\"/>
    </mc:Choice>
  </mc:AlternateContent>
  <bookViews>
    <workbookView xWindow="0" yWindow="0" windowWidth="28800" windowHeight="12300" tabRatio="655"/>
  </bookViews>
  <sheets>
    <sheet name="Table S12" sheetId="14" r:id="rId1"/>
    <sheet name="Complete_annotation_82_all" sheetId="9" r:id="rId2"/>
    <sheet name="hits_of_MF" sheetId="1" r:id="rId3"/>
    <sheet name="hits_of_BP" sheetId="2" r:id="rId4"/>
    <sheet name="hits_of_CC" sheetId="3" r:id="rId5"/>
    <sheet name="Percentage_total_MF" sheetId="11" r:id="rId6"/>
    <sheet name="Percentage_total_BP" sheetId="12" r:id="rId7"/>
    <sheet name="Percentage_total_CC" sheetId="13" r:id="rId8"/>
    <sheet name="Overrepresentation_MF" sheetId="7" r:id="rId9"/>
    <sheet name="Overrepresentation_BP" sheetId="5" r:id="rId10"/>
    <sheet name="Overrepresentation_CC" sheetId="6" r:id="rId11"/>
    <sheet name="Venn_diagram" sheetId="10" r:id="rId12"/>
  </sheets>
  <definedNames>
    <definedName name="_xlnm._FilterDatabase" localSheetId="1" hidden="1">Complete_annotation_82_all!$A$1:$L$3211</definedName>
    <definedName name="_xlnm._FilterDatabase" localSheetId="3" hidden="1">hits_of_BP!$A$1:$F$28</definedName>
    <definedName name="_xlnm._FilterDatabase" localSheetId="4" hidden="1">hits_of_CC!$A$1:$F$37</definedName>
    <definedName name="_xlnm._FilterDatabase" localSheetId="2" hidden="1">hits_of_MF!$A$1:$F$19</definedName>
    <definedName name="_xlnm._FilterDatabase" localSheetId="11" hidden="1">Venn_diagram!$A$1:$F$83</definedName>
  </definedNames>
  <calcPr calcId="162913"/>
  <pivotCaches>
    <pivotCache cacheId="6" r:id="rId13"/>
    <pivotCache cacheId="7" r:id="rId14"/>
    <pivotCache cacheId="8" r:id="rId15"/>
  </pivotCaches>
</workbook>
</file>

<file path=xl/calcChain.xml><?xml version="1.0" encoding="utf-8"?>
<calcChain xmlns="http://schemas.openxmlformats.org/spreadsheetml/2006/main">
  <c r="D5" i="13" l="1"/>
  <c r="D6" i="13"/>
  <c r="D7" i="13"/>
  <c r="D8" i="13"/>
  <c r="D9" i="13"/>
  <c r="D10" i="13"/>
  <c r="D11" i="13"/>
  <c r="D4" i="13"/>
  <c r="D5" i="12"/>
  <c r="D6" i="12"/>
  <c r="D7" i="12"/>
  <c r="D8" i="12"/>
  <c r="D4" i="12"/>
  <c r="D5" i="11"/>
  <c r="D6" i="11"/>
  <c r="D7" i="11"/>
  <c r="D4" i="11"/>
  <c r="E14" i="13"/>
  <c r="D14" i="13"/>
  <c r="E5" i="13"/>
  <c r="E6" i="13"/>
  <c r="E7" i="13"/>
  <c r="E8" i="13"/>
  <c r="E9" i="13"/>
  <c r="E10" i="13"/>
  <c r="E11" i="13"/>
  <c r="E4" i="13"/>
  <c r="E11" i="12"/>
  <c r="D11" i="12"/>
  <c r="E5" i="12"/>
  <c r="E6" i="12"/>
  <c r="E7" i="12"/>
  <c r="E8" i="12"/>
  <c r="E4" i="12"/>
  <c r="E9" i="11"/>
  <c r="D9" i="11"/>
  <c r="E5" i="11"/>
  <c r="E6" i="11"/>
  <c r="E7" i="11"/>
  <c r="E4" i="11"/>
  <c r="I83" i="9"/>
  <c r="J83" i="9"/>
  <c r="K83" i="9"/>
  <c r="I3" i="9"/>
  <c r="J3" i="9"/>
  <c r="K3" i="9"/>
  <c r="I4" i="9"/>
  <c r="J4" i="9"/>
  <c r="K4" i="9"/>
  <c r="I5" i="9"/>
  <c r="J5" i="9"/>
  <c r="K5" i="9"/>
  <c r="I6" i="9"/>
  <c r="J6" i="9"/>
  <c r="K6" i="9"/>
  <c r="I7" i="9"/>
  <c r="J7" i="9"/>
  <c r="K7" i="9"/>
  <c r="I8" i="9"/>
  <c r="J8" i="9"/>
  <c r="K8" i="9"/>
  <c r="I9" i="9"/>
  <c r="J9" i="9"/>
  <c r="K9" i="9"/>
  <c r="I10" i="9"/>
  <c r="J10" i="9"/>
  <c r="K10" i="9"/>
  <c r="I11" i="9"/>
  <c r="J11" i="9"/>
  <c r="K11" i="9"/>
  <c r="I12" i="9"/>
  <c r="J12" i="9"/>
  <c r="K12" i="9"/>
  <c r="I13" i="9"/>
  <c r="J13" i="9"/>
  <c r="K13" i="9"/>
  <c r="I14" i="9"/>
  <c r="J14" i="9"/>
  <c r="K14" i="9"/>
  <c r="I15" i="9"/>
  <c r="J15" i="9"/>
  <c r="K15" i="9"/>
  <c r="I16" i="9"/>
  <c r="J16" i="9"/>
  <c r="K16" i="9"/>
  <c r="L16" i="9" s="1"/>
  <c r="I17" i="9"/>
  <c r="J17" i="9"/>
  <c r="K17" i="9"/>
  <c r="I18" i="9"/>
  <c r="J18" i="9"/>
  <c r="K18" i="9"/>
  <c r="I19" i="9"/>
  <c r="J19" i="9"/>
  <c r="K19" i="9"/>
  <c r="I20" i="9"/>
  <c r="J20" i="9"/>
  <c r="K20" i="9"/>
  <c r="I21" i="9"/>
  <c r="J21" i="9"/>
  <c r="K21" i="9"/>
  <c r="I22" i="9"/>
  <c r="J22" i="9"/>
  <c r="K22" i="9"/>
  <c r="I23" i="9"/>
  <c r="J23" i="9"/>
  <c r="K23" i="9"/>
  <c r="I24" i="9"/>
  <c r="J24" i="9"/>
  <c r="K24" i="9"/>
  <c r="L24" i="9" s="1"/>
  <c r="I25" i="9"/>
  <c r="J25" i="9"/>
  <c r="K25" i="9"/>
  <c r="I26" i="9"/>
  <c r="J26" i="9"/>
  <c r="K26" i="9"/>
  <c r="I27" i="9"/>
  <c r="J27" i="9"/>
  <c r="K27" i="9"/>
  <c r="I28" i="9"/>
  <c r="J28" i="9"/>
  <c r="K28" i="9"/>
  <c r="I29" i="9"/>
  <c r="J29" i="9"/>
  <c r="K29" i="9"/>
  <c r="I30" i="9"/>
  <c r="J30" i="9"/>
  <c r="K30" i="9"/>
  <c r="I31" i="9"/>
  <c r="J31" i="9"/>
  <c r="K31" i="9"/>
  <c r="I32" i="9"/>
  <c r="J32" i="9"/>
  <c r="K32" i="9"/>
  <c r="L32" i="9" s="1"/>
  <c r="I33" i="9"/>
  <c r="J33" i="9"/>
  <c r="K33" i="9"/>
  <c r="I34" i="9"/>
  <c r="J34" i="9"/>
  <c r="K34" i="9"/>
  <c r="I35" i="9"/>
  <c r="J35" i="9"/>
  <c r="K35" i="9"/>
  <c r="I36" i="9"/>
  <c r="J36" i="9"/>
  <c r="K36" i="9"/>
  <c r="I37" i="9"/>
  <c r="J37" i="9"/>
  <c r="K37" i="9"/>
  <c r="I38" i="9"/>
  <c r="J38" i="9"/>
  <c r="K38" i="9"/>
  <c r="I39" i="9"/>
  <c r="J39" i="9"/>
  <c r="K39" i="9"/>
  <c r="I40" i="9"/>
  <c r="J40" i="9"/>
  <c r="K40" i="9"/>
  <c r="I41" i="9"/>
  <c r="J41" i="9"/>
  <c r="K41" i="9"/>
  <c r="I42" i="9"/>
  <c r="J42" i="9"/>
  <c r="K42" i="9"/>
  <c r="I43" i="9"/>
  <c r="J43" i="9"/>
  <c r="K43" i="9"/>
  <c r="I44" i="9"/>
  <c r="J44" i="9"/>
  <c r="K44" i="9"/>
  <c r="I45" i="9"/>
  <c r="J45" i="9"/>
  <c r="K45" i="9"/>
  <c r="I46" i="9"/>
  <c r="J46" i="9"/>
  <c r="K46" i="9"/>
  <c r="I47" i="9"/>
  <c r="J47" i="9"/>
  <c r="K47" i="9"/>
  <c r="I48" i="9"/>
  <c r="J48" i="9"/>
  <c r="K48" i="9"/>
  <c r="I49" i="9"/>
  <c r="J49" i="9"/>
  <c r="K49" i="9"/>
  <c r="I50" i="9"/>
  <c r="J50" i="9"/>
  <c r="K50" i="9"/>
  <c r="I51" i="9"/>
  <c r="J51" i="9"/>
  <c r="K51" i="9"/>
  <c r="I52" i="9"/>
  <c r="J52" i="9"/>
  <c r="K52" i="9"/>
  <c r="I53" i="9"/>
  <c r="J53" i="9"/>
  <c r="K53" i="9"/>
  <c r="I54" i="9"/>
  <c r="J54" i="9"/>
  <c r="K54" i="9"/>
  <c r="I55" i="9"/>
  <c r="J55" i="9"/>
  <c r="K55" i="9"/>
  <c r="I56" i="9"/>
  <c r="J56" i="9"/>
  <c r="K56" i="9"/>
  <c r="I57" i="9"/>
  <c r="J57" i="9"/>
  <c r="K57" i="9"/>
  <c r="I58" i="9"/>
  <c r="J58" i="9"/>
  <c r="K58" i="9"/>
  <c r="I59" i="9"/>
  <c r="J59" i="9"/>
  <c r="K59" i="9"/>
  <c r="I60" i="9"/>
  <c r="J60" i="9"/>
  <c r="K60" i="9"/>
  <c r="I61" i="9"/>
  <c r="J61" i="9"/>
  <c r="K61" i="9"/>
  <c r="I62" i="9"/>
  <c r="J62" i="9"/>
  <c r="K62" i="9"/>
  <c r="I63" i="9"/>
  <c r="J63" i="9"/>
  <c r="K63" i="9"/>
  <c r="I64" i="9"/>
  <c r="J64" i="9"/>
  <c r="K64" i="9"/>
  <c r="I65" i="9"/>
  <c r="J65" i="9"/>
  <c r="K65" i="9"/>
  <c r="I66" i="9"/>
  <c r="L66" i="9" s="1"/>
  <c r="J66" i="9"/>
  <c r="K66" i="9"/>
  <c r="I67" i="9"/>
  <c r="J67" i="9"/>
  <c r="K67" i="9"/>
  <c r="I68" i="9"/>
  <c r="J68" i="9"/>
  <c r="K68" i="9"/>
  <c r="I69" i="9"/>
  <c r="J69" i="9"/>
  <c r="K69" i="9"/>
  <c r="I70" i="9"/>
  <c r="J70" i="9"/>
  <c r="K70" i="9"/>
  <c r="I71" i="9"/>
  <c r="J71" i="9"/>
  <c r="K71" i="9"/>
  <c r="I72" i="9"/>
  <c r="J72" i="9"/>
  <c r="K72" i="9"/>
  <c r="I73" i="9"/>
  <c r="J73" i="9"/>
  <c r="K73" i="9"/>
  <c r="I74" i="9"/>
  <c r="J74" i="9"/>
  <c r="K74" i="9"/>
  <c r="I75" i="9"/>
  <c r="J75" i="9"/>
  <c r="K75" i="9"/>
  <c r="I76" i="9"/>
  <c r="J76" i="9"/>
  <c r="K76" i="9"/>
  <c r="I77" i="9"/>
  <c r="J77" i="9"/>
  <c r="K77" i="9"/>
  <c r="I78" i="9"/>
  <c r="J78" i="9"/>
  <c r="K78" i="9"/>
  <c r="I79" i="9"/>
  <c r="J79" i="9"/>
  <c r="K79" i="9"/>
  <c r="I80" i="9"/>
  <c r="J80" i="9"/>
  <c r="K80" i="9"/>
  <c r="I81" i="9"/>
  <c r="J81" i="9"/>
  <c r="K81" i="9"/>
  <c r="I82" i="9"/>
  <c r="J82" i="9"/>
  <c r="K82" i="9"/>
  <c r="J2" i="9"/>
  <c r="K2" i="9"/>
  <c r="I2" i="9"/>
  <c r="L8" i="9"/>
  <c r="L21" i="9"/>
  <c r="L42" i="9" l="1"/>
  <c r="L69" i="9"/>
  <c r="L61" i="9"/>
  <c r="L37" i="9"/>
  <c r="L29" i="9"/>
  <c r="L10" i="9"/>
  <c r="L5" i="9"/>
  <c r="L43" i="9"/>
  <c r="L53" i="9"/>
  <c r="L74" i="9"/>
  <c r="L68" i="9"/>
  <c r="L18" i="9"/>
  <c r="L58" i="9"/>
  <c r="L34" i="9"/>
  <c r="L79" i="9"/>
  <c r="L63" i="9"/>
  <c r="L55" i="9"/>
  <c r="L47" i="9"/>
  <c r="L36" i="9"/>
  <c r="L28" i="9"/>
  <c r="L15" i="9"/>
  <c r="L76" i="9"/>
  <c r="L60" i="9"/>
  <c r="L44" i="9"/>
  <c r="L50" i="9"/>
  <c r="L26" i="9"/>
  <c r="L83" i="9"/>
  <c r="L71" i="9"/>
  <c r="L52" i="9"/>
  <c r="L39" i="9"/>
  <c r="L23" i="9"/>
  <c r="L7" i="9"/>
  <c r="L2" i="9"/>
  <c r="L62" i="9"/>
  <c r="L51" i="9"/>
  <c r="L30" i="9"/>
  <c r="L9" i="9"/>
  <c r="L80" i="9"/>
  <c r="L64" i="9"/>
  <c r="L56" i="9"/>
  <c r="L48" i="9"/>
  <c r="L45" i="9"/>
  <c r="L73" i="9"/>
  <c r="L49" i="9"/>
  <c r="L17" i="9"/>
  <c r="L6" i="9"/>
  <c r="L78" i="9"/>
  <c r="L72" i="9"/>
  <c r="L70" i="9"/>
  <c r="L59" i="9"/>
  <c r="L54" i="9"/>
  <c r="L46" i="9"/>
  <c r="L38" i="9"/>
  <c r="L22" i="9"/>
  <c r="L19" i="9"/>
  <c r="L14" i="9"/>
  <c r="L11" i="9"/>
  <c r="L3" i="9"/>
  <c r="L65" i="9"/>
  <c r="L57" i="9"/>
  <c r="L33" i="9"/>
  <c r="L75" i="9"/>
  <c r="L67" i="9"/>
  <c r="L40" i="9"/>
  <c r="L35" i="9"/>
  <c r="L27" i="9"/>
  <c r="L13" i="9"/>
  <c r="L81" i="9"/>
  <c r="L25" i="9"/>
  <c r="L12" i="9"/>
  <c r="L4" i="9"/>
  <c r="L41" i="9"/>
  <c r="L77" i="9"/>
  <c r="L82" i="9"/>
  <c r="L31" i="9"/>
  <c r="L20" i="9"/>
</calcChain>
</file>

<file path=xl/comments1.xml><?xml version="1.0" encoding="utf-8"?>
<comments xmlns="http://schemas.openxmlformats.org/spreadsheetml/2006/main">
  <authors>
    <author>Pedro José Martínez</author>
  </authors>
  <commentList>
    <comment ref="K1" authorId="0" shapeId="0">
      <text>
        <r>
          <rPr>
            <b/>
            <sz val="9"/>
            <color indexed="81"/>
            <rFont val="Tahoma"/>
            <family val="2"/>
          </rPr>
          <t>Pedro José Martínez:</t>
        </r>
        <r>
          <rPr>
            <sz val="9"/>
            <color indexed="81"/>
            <rFont val="Tahoma"/>
            <family val="2"/>
          </rPr>
          <t xml:space="preserve">
ESTOS VALORES SON LOS ORIGINALES, QUE NO DEBIERON DE INVERTIRSE</t>
        </r>
      </text>
    </comment>
    <comment ref="L1" authorId="0" shapeId="0">
      <text>
        <r>
          <rPr>
            <b/>
            <sz val="9"/>
            <color indexed="81"/>
            <rFont val="Tahoma"/>
            <family val="2"/>
          </rPr>
          <t>Pedro José Martínez:</t>
        </r>
        <r>
          <rPr>
            <sz val="9"/>
            <color indexed="81"/>
            <rFont val="Tahoma"/>
            <family val="2"/>
          </rPr>
          <t xml:space="preserve">
Pedro José Martínez:
ESTOS VALORES SON LOS ORIGINALES, QUE NO DEBIERON DE INVERTIRSE</t>
        </r>
      </text>
    </comment>
    <comment ref="M1" authorId="0" shapeId="0">
      <text>
        <r>
          <rPr>
            <b/>
            <sz val="9"/>
            <color indexed="81"/>
            <rFont val="Tahoma"/>
            <family val="2"/>
          </rPr>
          <t>Pedro José Martínez:</t>
        </r>
        <r>
          <rPr>
            <sz val="9"/>
            <color indexed="81"/>
            <rFont val="Tahoma"/>
            <family val="2"/>
          </rPr>
          <t xml:space="preserve">
Pedro José Martínez:
ESTOS VALORES SON LOS ORIGINALES, QUE NO DEBIERON DE INVERTIRSE</t>
        </r>
      </text>
    </comment>
  </commentList>
</comments>
</file>

<file path=xl/sharedStrings.xml><?xml version="1.0" encoding="utf-8"?>
<sst xmlns="http://schemas.openxmlformats.org/spreadsheetml/2006/main" count="1109" uniqueCount="416">
  <si>
    <t>PRUPE|EnsemblGenome=PRUPE_I001000|UniProtKB=A0A1R3L4Y8</t>
  </si>
  <si>
    <t>GLYCOSYLTRANSFERASE (PTHR11926:SF738)</t>
  </si>
  <si>
    <t>UDP-glucosyltransferase activity(GO:0035251)</t>
  </si>
  <si>
    <t>PRUPE|EnsemblGenome=PRUPE_1G245400|UniProtKB=M5XXC5</t>
  </si>
  <si>
    <t>ALDO/KETO REDUCTASE FAMILY OXIDOREDUCTASE (PTHR11732:SF416)</t>
  </si>
  <si>
    <t>reductase(PC00198)</t>
  </si>
  <si>
    <t>oxidoreductase activity, acting on the CH-OH group of donors, NAD or NADP as acceptor(GO:0016616)</t>
  </si>
  <si>
    <t>cytosol(GO:0005829)</t>
  </si>
  <si>
    <t>PRUPE|Gene_ORFName=PRUPE_4G079400|UniProtKB=A0A251PHA8</t>
  </si>
  <si>
    <t>CYTOCHROME P450 61 (PTHR24286:SF228)</t>
  </si>
  <si>
    <t>oxygenase(PC00177)</t>
  </si>
  <si>
    <t>oxidoreductase activity(GO:0016491)</t>
  </si>
  <si>
    <t>oxidation-reduction process(GO:0055114);sterol metabolic process(GO:0016125)</t>
  </si>
  <si>
    <t>PRUPE|EnsemblGenome=PRUPE_3G024900|UniProtKB=M5X749</t>
  </si>
  <si>
    <t>VACUOLAR-PROCESSING ENZYME-LIKE (PTHR12000:SF45)</t>
  </si>
  <si>
    <t>cysteine protease(PC00081)</t>
  </si>
  <si>
    <t>cysteine-type endopeptidase activity(GO:0004197)</t>
  </si>
  <si>
    <t>vacuolar protein processing(GO:0006624);proteolysis involved in cellular protein catabolic process(GO:0051603)</t>
  </si>
  <si>
    <t>PRUPE|Gene_ORFName=PRUPE_1G397400|UniProtKB=A0A251RAB3</t>
  </si>
  <si>
    <t>PEROXIDASE 18-RELATED (PTHR31235:SF9)</t>
  </si>
  <si>
    <t>oxidoreductase activity, acting on peroxide as acceptor(GO:0016684)</t>
  </si>
  <si>
    <t>response to stress(GO:0006950)</t>
  </si>
  <si>
    <t>plasmodesma(GO:0009506);plant-type cell wall(GO:0009505)</t>
  </si>
  <si>
    <t>PRUPE|EnsemblGenome=PRUPE_4G059600|UniProtKB=M5WG86</t>
  </si>
  <si>
    <t>CYSTEINE PROTEASE-LIKE PROTEIN-RELATED (PTHR12411:SF791)</t>
  </si>
  <si>
    <t>proteolysis involved in cellular protein catabolic process(GO:0051603)</t>
  </si>
  <si>
    <t>extracellular space(GO:0005615);lysosome(GO:0005764)</t>
  </si>
  <si>
    <t>PRUPE|Gene_ORFName=PRUPE_1G143200|UniProtKB=A0A251QXJ6</t>
  </si>
  <si>
    <t>CHROMATIN STRUCTURE-REMODELING COMPLEX PROTEIN SYD (PTHR10799:SF973)</t>
  </si>
  <si>
    <t>DNA helicase(PC00011)</t>
  </si>
  <si>
    <t>DNA binding(GO:0003677);DNA-dependent ATPase activity(GO:0008094)</t>
  </si>
  <si>
    <t>ATP-dependent chromatin remodeling(GO:0043044);transcription by RNA polymerase II(GO:0006366);positive regulation of transcription by RNA polymerase II(GO:0045944)</t>
  </si>
  <si>
    <t>nucleus(GO:0005634)</t>
  </si>
  <si>
    <t>PRUPE|Gene_ORFName=PRUPE_5G069600|UniProtKB=A0A251P4T2</t>
  </si>
  <si>
    <t>PECTINESTERASE 68-RELATED (PTHR31321:SF19)</t>
  </si>
  <si>
    <t>carboxylic ester hydrolase activity(GO:0052689)</t>
  </si>
  <si>
    <t>polysaccharide metabolic process(GO:0005976);macromolecule catabolic process(GO:0009057);drug metabolic process(GO:0017144);cellular catabolic process(GO:0044248)</t>
  </si>
  <si>
    <t>PRUPE|EnsemblGenome=PRUPE_1G439500|UniProtKB=M5Y2P3</t>
  </si>
  <si>
    <t>PATATIN-LIKE PROTEIN 2 (PTHR32176:SF72)</t>
  </si>
  <si>
    <t>carboxylic ester hydrolase activity(GO:0052689);phospholipase activity(GO:0004620)</t>
  </si>
  <si>
    <t>PRUPE|EnsemblGenome=PRUPE_4G258100|UniProtKB=M5WND6</t>
  </si>
  <si>
    <t>O-ACYLTRANSFERASE WSD1-LIKE (PTHR31650:SF34)</t>
  </si>
  <si>
    <t>O-acyltransferase activity(GO:0008374)</t>
  </si>
  <si>
    <t>glycerolipid biosynthetic process(GO:0045017);triglyceride metabolic process(GO:0006641)</t>
  </si>
  <si>
    <t>plasma membrane(GO:0005886)</t>
  </si>
  <si>
    <t>PRUPE|EnsemblGenome=PRUPE_1G393400|UniProtKB=M5XFJ9</t>
  </si>
  <si>
    <t>CHORISMATE MUTASE (PTHR21145:SF12)</t>
  </si>
  <si>
    <t>mutase(PC00160)</t>
  </si>
  <si>
    <t>intramolecular transferase activity(GO:0016866)</t>
  </si>
  <si>
    <t>aromatic amino acid family biosynthetic process(GO:0009073)</t>
  </si>
  <si>
    <t>cytoplasm(GO:0005737)</t>
  </si>
  <si>
    <t>PRUPE|EnsemblGenome=PRUPE_4G091400|UniProtKB=M5X724</t>
  </si>
  <si>
    <t>SMALL RNA 2'-O-METHYLTRANSFERASE (PTHR21404:SF3)</t>
  </si>
  <si>
    <t>RNA methyltransferase activity(GO:0008173);O-methyltransferase activity(GO:0008171)</t>
  </si>
  <si>
    <t>posttranscriptional gene silencing by RNA(GO:0035194);ncRNA metabolic process(GO:0034660);RNA processing(GO:0006396)</t>
  </si>
  <si>
    <t>nucleus(GO:0005634);cytoplasm(GO:0005737)</t>
  </si>
  <si>
    <t>catalytic activity (GO:0003824)</t>
  </si>
  <si>
    <t>PRUPE|Gene_ORFName=PRUPE_3G173700|UniProtKB=A0A251Q1N8</t>
  </si>
  <si>
    <t>AT-HOOK MOTIF NUCLEAR-LOCALIZED PROTEIN 16 (PTHR31100:SF48)</t>
  </si>
  <si>
    <t>DNA-binding transcription factor activity(GO:0003700);sequence-specific double-stranded DNA binding(GO:1990837)</t>
  </si>
  <si>
    <t>PRUPE|EnsemblGenome=PRUPE_7G066700|UniProtKB=M5VRI0</t>
  </si>
  <si>
    <t>DEHYDRATION-RESPONSIVE ELEMENT-BINDING PROTEIN 2F (PTHR31241:SF2)</t>
  </si>
  <si>
    <t>DNA-binding transcription factor activity(GO:0003700);transcription regulatory region DNA binding(GO:0044212);sequence-specific DNA binding(GO:0043565)</t>
  </si>
  <si>
    <t>positive regulation of transcription, DNA-templated(GO:0045893);transcription, DNA-templated(GO:0006351);response to stress(GO:0006950)</t>
  </si>
  <si>
    <t xml:space="preserve">binding (GO:0005488)  </t>
  </si>
  <si>
    <t xml:space="preserve">transcription regulator activity (GO:0140110)  </t>
  </si>
  <si>
    <t>PRUPE|Gene_ORFName=PRUPE_6G007600|UniProtKB=A0A251NIE9</t>
  </si>
  <si>
    <t>COPPER TRANSPORTER 6-LIKE (PTHR12483:SF83)</t>
  </si>
  <si>
    <t>metal ion transmembrane transporter activity(GO:0046873)</t>
  </si>
  <si>
    <t>cellular copper ion homeostasis(GO:0006878)</t>
  </si>
  <si>
    <t>transporter activity (GO:0005215)</t>
  </si>
  <si>
    <t>Gene ID</t>
  </si>
  <si>
    <t>Mapped IDs</t>
  </si>
  <si>
    <t>PANTHER Family/Subfamily</t>
  </si>
  <si>
    <t>PANTHER Protein Class</t>
  </si>
  <si>
    <t>PANTHER GO-SLIM BIOLOGICAL PROCESS</t>
  </si>
  <si>
    <t>PANTHER GO-SLIM MF</t>
  </si>
  <si>
    <t>PRUPE|EnsemblGenome=PRUPE_7G051200|UniProtKB=M5VQU4</t>
  </si>
  <si>
    <t>PRU PROTEIN, PUTATIVE-RELATED (PTHR31048:SF132)</t>
  </si>
  <si>
    <t>defense response(GO:0006952)</t>
  </si>
  <si>
    <t>PRUPE|EnsemblGenome=PRUPE_7G050900|UniProtKB=M5WA70</t>
  </si>
  <si>
    <t xml:space="preserve">biological regulation (GO:0065007)  </t>
  </si>
  <si>
    <t>cellular component organization or biogenesis (GO:0071840)</t>
  </si>
  <si>
    <t xml:space="preserve">cellular process (GO:0009987) </t>
  </si>
  <si>
    <t xml:space="preserve">metabolic process (GO:0008152)  </t>
  </si>
  <si>
    <t>response to stimulus (GO:0050896)</t>
  </si>
  <si>
    <t>PANTHER GO-SLIM BP</t>
  </si>
  <si>
    <t xml:space="preserve">cell junction (GO:0030054)  </t>
  </si>
  <si>
    <t>PANTHER GO-SLIM CC</t>
  </si>
  <si>
    <t>PRUPE|Gene_ORFName=PRUPE_6G308500|UniProtKB=A0A251NY49</t>
  </si>
  <si>
    <t>WAT1-RELATED PROTEIN (PTHR31218:SF259)</t>
  </si>
  <si>
    <t>cell part (GO:0044464)</t>
  </si>
  <si>
    <t xml:space="preserve">cell (GO:0005623)  </t>
  </si>
  <si>
    <t>PRUPE|Gene_ORFName=PRUPE_1G091400|UniProtKB=A0A251QUL6</t>
  </si>
  <si>
    <t>CAP (CYSTEINE-RICH SECRETORY PROTEINS, ANTIGEN 5, AND PATHOGENESIS-RELATED 1 PROTEIN) SUPERFAMILY PROTEIN (PTHR10334:SF417)</t>
  </si>
  <si>
    <t>defense/immunity protein(PC00090)</t>
  </si>
  <si>
    <t>extracellular space(GO:0005615)</t>
  </si>
  <si>
    <t xml:space="preserve">extracellular region part (GO:0044421)  </t>
  </si>
  <si>
    <t xml:space="preserve">extracellular region (GO:0005576) </t>
  </si>
  <si>
    <t xml:space="preserve">membrane (GO:0016020)  </t>
  </si>
  <si>
    <t xml:space="preserve">organelle (GO:0043226)  </t>
  </si>
  <si>
    <t>plasmodesma (GO:0009506)</t>
  </si>
  <si>
    <t>FISHER</t>
  </si>
  <si>
    <t>Correction:</t>
  </si>
  <si>
    <t>FDR</t>
  </si>
  <si>
    <t>Analysis Type:</t>
  </si>
  <si>
    <t>PANTHER Overrepresentation Test (Released 20200407)</t>
  </si>
  <si>
    <t>Annotation Version and Release Date:</t>
  </si>
  <si>
    <t>PANTHER version 15.0 Released 2020-02-14</t>
  </si>
  <si>
    <t>Analyzed List:</t>
  </si>
  <si>
    <t>Client Text Box Input (Prunus persica)</t>
  </si>
  <si>
    <t>Reference List:</t>
  </si>
  <si>
    <t>Prunus persica (all genes in database)</t>
  </si>
  <si>
    <t>Test Type:</t>
  </si>
  <si>
    <t>PANTHER GO-Slim Molecular Function</t>
  </si>
  <si>
    <t>Prunus persica - REFLIST (26644)</t>
  </si>
  <si>
    <t>Client Text Box Input (81)</t>
  </si>
  <si>
    <t>Client Text Box Input (expected)</t>
  </si>
  <si>
    <t>Client Text Box Input (over/under)</t>
  </si>
  <si>
    <t>Client Text Box Input (fold Enrichment)</t>
  </si>
  <si>
    <t>Client Text Box Input (raw P-value)</t>
  </si>
  <si>
    <t>Client Text Box Input (FDR)</t>
  </si>
  <si>
    <t>PRUPE|EnsemblGenome=PRUPE_2G206600|UniProtKB=M5XJQ5</t>
  </si>
  <si>
    <t>FAMILY PROTEIN, PUTATIVE, EXPRESSED-RELATED (PTHR21576:SF84)</t>
  </si>
  <si>
    <t>PRUPE|Gene_ORFName=PRUPE_2G218700|UniProtKB=A0A251QKR4</t>
  </si>
  <si>
    <t>LOW TEMPERATURE-INDUCED PROTEIN LT101.2 (PTHR21659:SF99)</t>
  </si>
  <si>
    <t>PRUPE|Gene_ORFName=PRUPE_6G057300|UniProtKB=A0A251NNG4</t>
  </si>
  <si>
    <t>NAC TRANSCRIPTION FACTOR-LIKE PROTEIN (PTHR31989:SF220)</t>
  </si>
  <si>
    <t>PRUPE|Gene_ORFName=PRUPE_6G083100|UniProtKB=A0A251NPP4</t>
  </si>
  <si>
    <t>DISEASE RESISTANCE PROTEIN (TIR-NBS CLASS)-RELATED (PTHR11017:SF305)</t>
  </si>
  <si>
    <t>PRUPE|Gene_ORFName=PRUPE_8G032300|UniProtKB=A0A251MS52</t>
  </si>
  <si>
    <t>PROTEIN, PUTATIVE, EXPRESSED-RELATED (PTHR35293:SF1)</t>
  </si>
  <si>
    <t>PRUPE|Gene_ORFName=PRUPE_1G327000|UniProtKB=A0A251R6P7</t>
  </si>
  <si>
    <t>CLAVATA3/ESR (CLE)-RELATED PROTEIN 16 (PTHR34545:SF7)</t>
  </si>
  <si>
    <t>PRUPE|EnsemblGenome=PRUPE_4G066300|UniProtKB=M5WK11</t>
  </si>
  <si>
    <t>TRANSCRIPTION FACTOR BHLH35-LIKE PROTEIN (PTHR31945:SF27)</t>
  </si>
  <si>
    <t>PRUPE|EnsemblGenome=PRUPE_7G205200|UniProtKB=M5VPE7</t>
  </si>
  <si>
    <t>NUCLEASE (PTHR22930:SF199)</t>
  </si>
  <si>
    <t>PRUPE|EnsemblGenome=PRUPE_1G310900|UniProtKB=M5XB52</t>
  </si>
  <si>
    <t>ZINC FINGER PROTEIN CONSTANS-LIKE 6 (PTHR31874:SF43)</t>
  </si>
  <si>
    <t>PRUPE|EnsemblGenome=PRUPE_5G090100|UniProtKB=M5WBR4</t>
  </si>
  <si>
    <t>DEHYDRATION-RESPONSIVE ELEMENT-BINDING PROTEIN 1D-LIKE (PTHR31839:SF25)</t>
  </si>
  <si>
    <t>PRUPE|EnsemblGenome=PRUPE_1G296300|UniProtKB=M5XN61</t>
  </si>
  <si>
    <t>CYTOCHROME P450 CYP749A22-LIKE (PTHR24282:SF20)</t>
  </si>
  <si>
    <t>PRUPE|Gene_ORFName=PRUPE_3G055200|UniProtKB=A0A251PW20</t>
  </si>
  <si>
    <t>INSENSITIVE 1-ASSOCIATED RECEPTOR KINASE 1, PUTATIVE-RELATED (PTHR45631:SF111)</t>
  </si>
  <si>
    <t>PRUPE|Gene_ORFName=PRUPE_6G202600|UniProtKB=A0A251NVS9</t>
  </si>
  <si>
    <t>TYROSINE DECARBOXYLASE (PTHR11999:SF96)</t>
  </si>
  <si>
    <t>PRUPE|Gene_ORFName=PRUPE_2G222500|UniProtKB=A0A251QJR9</t>
  </si>
  <si>
    <t>CYCLIC NUCLEOTIDE-GATED ION CHANNEL 1-LIKE ISOFORM X1 (PTHR45651:SF68)</t>
  </si>
  <si>
    <t>PRUPE|Gene_ORFName=PRUPE_4G049700|UniProtKB=A0A251PFX8</t>
  </si>
  <si>
    <t>OSJNBA0085I10.12 PROTEIN (PTHR47372:SF24)</t>
  </si>
  <si>
    <t>PRUPE|EnsemblGenome=PRUPE_1G520800|UniProtKB=M5XDG6</t>
  </si>
  <si>
    <t>PROTEIN EXORDIUM-RELATED (PTHR31279:SF54)</t>
  </si>
  <si>
    <t>PRUPE|EnsemblGenome=PRUPE_5G133100|UniProtKB=M5WF57</t>
  </si>
  <si>
    <t>BNAA08G06880D PROTEIN (PTHR33641:SF2)</t>
  </si>
  <si>
    <t>PRUPE|Gene_ORFName=PRUPE_3G287700|UniProtKB=A0A251Q719</t>
  </si>
  <si>
    <t>PRUPE|Gene_ORFName=PRUPE_6G108400|UniProtKB=A0A251NNI0</t>
  </si>
  <si>
    <t>AUXIN-RESPONSIVE FAMILY PROTEIN (PTHR31374:SF16)</t>
  </si>
  <si>
    <t>PRUPE|EnsemblGenome=PRUPE_8G111600|UniProtKB=M5W4Y2</t>
  </si>
  <si>
    <t>EXPRESSED PROTEIN (PTHR36346:SF2)</t>
  </si>
  <si>
    <t>PRUPE|Gene_ORFName=PRUPE_2G148600|UniProtKB=A0A251QFZ4</t>
  </si>
  <si>
    <t>CYTOCHROME P450, FAMILY 704, SUBFAMILY A, POLYPEPTIDE 1 (PTHR24296:SF163)</t>
  </si>
  <si>
    <t>PRUPE|EnsemblGenome=PRUPE_1G365600|UniProtKB=M5XNP6</t>
  </si>
  <si>
    <t>GIBBERELLIN-REGULATED PROTEIN 1-RELATED (PTHR23201:SF2)</t>
  </si>
  <si>
    <t>PRUPE|EnsemblGenome=PRUPE_4G176200|UniProtKB=M5WV14</t>
  </si>
  <si>
    <t>ETHYLENE-RESPONSIVE TRANSCRIPTION FACTOR 10-RELATED (PTHR31677:SF136)</t>
  </si>
  <si>
    <t>PRUPE|Gene_ORFName=PRUPE_2G160400|UniProtKB=A0A251QGL1</t>
  </si>
  <si>
    <t>SALUTARIDINE REDUCTASE-LIKE (PTHR43490:SF87)</t>
  </si>
  <si>
    <t>dehydrogenase(PC00092)</t>
  </si>
  <si>
    <t>PRUPE|EnsemblGenome=PRUPE_8G004000|UniProtKB=M5VW42</t>
  </si>
  <si>
    <t>TRANSMEMBRANE PROTEIN (PTHR34656:SF2)</t>
  </si>
  <si>
    <t>PRUPE|Gene_ORFName=PRUPE_3G171000|UniProtKB=A0A251Q1G1</t>
  </si>
  <si>
    <t>PROTODERMAL FACTOR 1 (PTHR33210:SF18)</t>
  </si>
  <si>
    <t>PRUPE|Gene_ORFName=PRUPE_6G111000|UniProtKB=A0A251NNR7</t>
  </si>
  <si>
    <t>MEDIATOR OF RNA POLYMERASE II TRANSCRIPTION SUBUNIT 15A-RELATED (PTHR33137:SF4)</t>
  </si>
  <si>
    <t>PRUPE|EnsemblGenome=PRUPE_5G129900|UniProtKB=M5WDF8</t>
  </si>
  <si>
    <t>OS03G0134500 PROTEIN (PTHR47946:SF1)</t>
  </si>
  <si>
    <t>PRUPE|EnsemblGenome=PRUPE_6G290500|UniProtKB=M5W7P6</t>
  </si>
  <si>
    <t>EXPRESSED PROTEIN (PTHR34132:SF4)</t>
  </si>
  <si>
    <t>PRUPE|EnsemblGenome=PRUPE_8G065500|UniProtKB=M5VL42</t>
  </si>
  <si>
    <t>CLASSICAL ARABINOGALACTAN PROTEIN 1 (PTHR36321:SF2)</t>
  </si>
  <si>
    <t>PRUPE|Gene_ORFName=PRUPE_1G453700|UniProtKB=A0A251RD82</t>
  </si>
  <si>
    <t>BURP DOMAIN PROTEIN RD22 (PTHR31236:SF2)</t>
  </si>
  <si>
    <t>PRUPE|EnsemblGenome=PRUPE_1G060900|UniProtKB=D4NXR8</t>
  </si>
  <si>
    <t>PECTATE LYASE 1-RELATED (PTHR31683:SF130)</t>
  </si>
  <si>
    <t>PRUPE|Gene_ORFName=PRUPE_8G209600|UniProtKB=A0A251N116</t>
  </si>
  <si>
    <t>GDSL-LIKE LIPASE/ACYLHYDROLASE (PTHR45648:SF53)</t>
  </si>
  <si>
    <t>PRUPE|EnsemblGenome=PRUPE_8G224400|UniProtKB=M5VI63</t>
  </si>
  <si>
    <t>INORGANIC PHOSPHATE TRANSPORTER 1-7-RELATED (PTHR24064:SF508)</t>
  </si>
  <si>
    <t>PRUPE|Gene_ORFName=PRUPE_5G164200|UniProtKB=A0A251PCV0</t>
  </si>
  <si>
    <t>CYTOCHROME P450 FAMILY 71 PROTEIN (PTHR47956:SF10)</t>
  </si>
  <si>
    <t>PRUPE|Gene_ORFName=PRUPE_1G482500|UniProtKB=A0A251RH08</t>
  </si>
  <si>
    <t>PROLINE-RICH PROTEIN DC2.15 (PTHR31731:SF19)</t>
  </si>
  <si>
    <t>PRUPE|Gene_ORFName=PRUPE_4G200100|UniProtKB=A0A251PPQ8</t>
  </si>
  <si>
    <t>SUBFAMILY NOT NAMED (PTHR31225:SF100)</t>
  </si>
  <si>
    <t>PRUPE|Gene_ORFName=PRUPE_6G354300|UniProtKB=A0A251P0H3</t>
  </si>
  <si>
    <t>F-BOX/RNI SUPERFAMILY PROTEIN-RELATED (PTHR31639:SF29)</t>
  </si>
  <si>
    <t>PRUPE|EnsemblGenome=PRUPE_5G090200|UniProtKB=M5WC98</t>
  </si>
  <si>
    <t>PRUPE|Gene_ORFName=PRUPE_7G043400|UniProtKB=A0A251N6L0</t>
  </si>
  <si>
    <t>TERPENE CYCLASE/MUTASE FAMILY MEMBER (PTHR11764:SF19)</t>
  </si>
  <si>
    <t>PRUPE|Gene_ORFName=PRUPE_8G066100|UniProtKB=A0A251MU69</t>
  </si>
  <si>
    <t>PRUPE|Gene_ORFName=PRUPE_5G140800|UniProtKB=A0A251P887</t>
  </si>
  <si>
    <t>PRUPE|EnsemblGenome=PRUPE_6G134300|UniProtKB=M5WK65</t>
  </si>
  <si>
    <t>PRUPE|Gene_ORFName=PRUPE_7G153800|UniProtKB=A0A251NBZ0</t>
  </si>
  <si>
    <t>EXPRESSED PROTEIN (PTHR36410:SF1)</t>
  </si>
  <si>
    <t>PRUPE|EnsemblGenome=PRUPE_1G364400|UniProtKB=M5XTE5</t>
  </si>
  <si>
    <t>DNAJ DOMAIN (PROKARYOTIC HEAT SHOCK PROTEIN)-RELATED (PTHR44240:SF10)</t>
  </si>
  <si>
    <t>PRUPE|Gene_ORFName=PRUPE_8G112300|UniProtKB=A0A251MWF0</t>
  </si>
  <si>
    <t>FLAVONOL SYNTHASE/FLAVANONE 3-HYDROXYLASE (PTHR10209:SF460)</t>
  </si>
  <si>
    <t>PRUPE|EnsemblGenome=PRUPE_1G404900|UniProtKB=M5XYT4</t>
  </si>
  <si>
    <t>CYTOCHROME P450 72A15-LIKE (PTHR24282:SF148)</t>
  </si>
  <si>
    <t>PRUPE|Gene_ORFName=PRUPE_6G204100|UniProtKB=A0A251NT90</t>
  </si>
  <si>
    <t>BNAA06G24470D PROTEIN (PTHR47926:SF164)</t>
  </si>
  <si>
    <t>PRUPE|EnsemblGenome=PRUPE_8G068100|UniProtKB=M5VKP2</t>
  </si>
  <si>
    <t>PRUPE|EnsemblGenome=PRUPE_8G130900|UniProtKB=M5W3T0</t>
  </si>
  <si>
    <t>UDP-GLUCOSYL TRANSFERASE 73B2-RELATED (PTHR48049:SF81)</t>
  </si>
  <si>
    <t>PRUPE|EnsemblGenome=PRUPE_5G123000|UniProtKB=M5WC07</t>
  </si>
  <si>
    <t>DUF4228 DOMAIN PROTEIN (PTHR33148:SF33)</t>
  </si>
  <si>
    <t>PRUPE|Gene_ORFName=PRUPE_3G005900|UniProtKB=A0A251PT63</t>
  </si>
  <si>
    <t>POLYGALACTURONASE/GLYCOSIDE HYDROLASE FAMILY PROTEIN (PTHR31375:SF43)</t>
  </si>
  <si>
    <t>PRUPE|EnsemblGenome=PRUPE_6G305000|UniProtKB=M5W4J3</t>
  </si>
  <si>
    <t>HERCYNYLCYSTEINE SULFOXIDE LYASE (PTHR43092:SF2)</t>
  </si>
  <si>
    <t>lyase(PC00144)</t>
  </si>
  <si>
    <t>PRUPE|Gene_ORFName=PRUPE_7G248900|UniProtKB=A0A251NGK3</t>
  </si>
  <si>
    <t>36.4 KDA PROLINE-RICH PROTEIN (PTHR31731:SF1)</t>
  </si>
  <si>
    <t>PRUPE|EnsemblGenome=PRUPE_1G032800|UniProtKB=M5XQ71</t>
  </si>
  <si>
    <t>BERBERINE BRIDGE ENZYME-LIKE 17 (PTHR32448:SF16)</t>
  </si>
  <si>
    <t>PRUPE|EnsemblGenome=PRUPE_1G520600|UniProtKB=M5XCC6</t>
  </si>
  <si>
    <t>PRUPE|EnsemblGenome=PRUPE_5G090500|UniProtKB=M5WS92</t>
  </si>
  <si>
    <t>PRUPE|EnsemblGenome=PRUPE_1G321600|UniProtKB=M5XYY5</t>
  </si>
  <si>
    <t>OS05G0552800 PROTEIN (PTHR33052:SF84)</t>
  </si>
  <si>
    <t>PRUPE|Gene_ORFName=PRUPE_4G225700|UniProtKB=A0A251PPK1</t>
  </si>
  <si>
    <t>PRUPE|Gene_ORFName=PRUPE_8G232000|UniProtKB=A0A251N5B0</t>
  </si>
  <si>
    <t>REPEAT PROTEIN (LRRP), PUTATIVE-RELATED (PTHR13382:SF21)</t>
  </si>
  <si>
    <t>ATP synthase(PC00002)</t>
  </si>
  <si>
    <t>PRUPE|EnsemblGenome=PRUPE_1G258100|UniProtKB=M5XT64</t>
  </si>
  <si>
    <t>MLP-LIKE PROTEIN 423 (PTHR31907:SF1)</t>
  </si>
  <si>
    <t>PRUPE|Gene_ORFName=PRUPE_8G160900|UniProtKB=A0A251N1S0</t>
  </si>
  <si>
    <t>PROLINE-RICH PROTEIN 2 (PTHR23201:SF79)</t>
  </si>
  <si>
    <t>Names</t>
  </si>
  <si>
    <t>total</t>
  </si>
  <si>
    <t>elements</t>
  </si>
  <si>
    <t>GO-Term MF</t>
  </si>
  <si>
    <t>GO-Term BP</t>
  </si>
  <si>
    <t>GO-Term CC</t>
  </si>
  <si>
    <t>DB EB</t>
  </si>
  <si>
    <t>Prupe.1G453700</t>
  </si>
  <si>
    <t>Prupe.1G482500</t>
  </si>
  <si>
    <t>Prupe.7G205200</t>
  </si>
  <si>
    <t>Prupe.5G164200</t>
  </si>
  <si>
    <t>Prupe.4G200100</t>
  </si>
  <si>
    <t>Prupe.4G176200</t>
  </si>
  <si>
    <t>Prupe.1G393400</t>
  </si>
  <si>
    <t>Prupe.5G123000</t>
  </si>
  <si>
    <t>Prupe.7G066700</t>
  </si>
  <si>
    <t>Prupe.3G005900</t>
  </si>
  <si>
    <t>Prupe.5G090500</t>
  </si>
  <si>
    <t>Prupe.6G083100</t>
  </si>
  <si>
    <t>Prupe.5G090100</t>
  </si>
  <si>
    <t>Prupe.1G258100</t>
  </si>
  <si>
    <t>CA</t>
  </si>
  <si>
    <t>Prupe.6G305000</t>
  </si>
  <si>
    <t>Prupe.1G032800</t>
  </si>
  <si>
    <t>Prupe.4G049700</t>
  </si>
  <si>
    <t>Prupe.1G439500</t>
  </si>
  <si>
    <t>Prupe.6G111000</t>
  </si>
  <si>
    <t>Prupe.2G160400</t>
  </si>
  <si>
    <t>Prupe.2G011500</t>
  </si>
  <si>
    <t>Prupe.8G160900</t>
  </si>
  <si>
    <t>Prupe.2G206600</t>
  </si>
  <si>
    <t>Prupe.7G051200</t>
  </si>
  <si>
    <t>Prupe.7G050900</t>
  </si>
  <si>
    <t>Prupe.4G091400</t>
  </si>
  <si>
    <t>Prupe.8G111600</t>
  </si>
  <si>
    <t>Prupe.2G148600</t>
  </si>
  <si>
    <t>Prupe.I001000</t>
  </si>
  <si>
    <t>Prupe.1G365600</t>
  </si>
  <si>
    <t>Prupe.1G404900</t>
  </si>
  <si>
    <t>Prupe.7G248900</t>
  </si>
  <si>
    <t>DB</t>
  </si>
  <si>
    <t>Prupe.8G066100</t>
  </si>
  <si>
    <t>Prupe.1G296300</t>
  </si>
  <si>
    <t>Prupe.7G153800</t>
  </si>
  <si>
    <t>Prupe.1G245400</t>
  </si>
  <si>
    <t>Prupe.1G321600</t>
  </si>
  <si>
    <t>Prupe.8G209600</t>
  </si>
  <si>
    <t>Prupe.6G202600</t>
  </si>
  <si>
    <t>Prupe.5G140800</t>
  </si>
  <si>
    <t>Prupe.1G327000</t>
  </si>
  <si>
    <t>Prupe.8G065500</t>
  </si>
  <si>
    <t>Prupe.3G287700</t>
  </si>
  <si>
    <t>Prupe.1G091400</t>
  </si>
  <si>
    <t>Prupe.4G059600</t>
  </si>
  <si>
    <t>Prupe.6G290500</t>
  </si>
  <si>
    <t>Prupe.1G310900</t>
  </si>
  <si>
    <t>Prupe.6G007600</t>
  </si>
  <si>
    <t>Prupe.6G354300</t>
  </si>
  <si>
    <t>EB</t>
  </si>
  <si>
    <t>Prupe.7G043400</t>
  </si>
  <si>
    <t>Prupe.4G258100</t>
  </si>
  <si>
    <t>Prupe.8G224400</t>
  </si>
  <si>
    <t>Prupe.1G143200</t>
  </si>
  <si>
    <t>Prupe.3G171000</t>
  </si>
  <si>
    <t>Prupe.6G204100</t>
  </si>
  <si>
    <t>Prupe.6G108400</t>
  </si>
  <si>
    <t>Prupe.1G520600</t>
  </si>
  <si>
    <t>Prupe.2G218700</t>
  </si>
  <si>
    <t>Prupe.3G055200</t>
  </si>
  <si>
    <t>Prupe.8G068100</t>
  </si>
  <si>
    <t>Prupe.6G134300</t>
  </si>
  <si>
    <t>Prupe.6G057300</t>
  </si>
  <si>
    <t>Prupe.3G173700</t>
  </si>
  <si>
    <t>Prupe.8G232000</t>
  </si>
  <si>
    <t>Prupe.4G079400</t>
  </si>
  <si>
    <t>Prupe.4G066300</t>
  </si>
  <si>
    <t>Prupe.4G225700</t>
  </si>
  <si>
    <t>Prupe.1G520800</t>
  </si>
  <si>
    <t>Prupe.5G129900</t>
  </si>
  <si>
    <t>Prupe.8G004000</t>
  </si>
  <si>
    <t>Prupe.5G133100</t>
  </si>
  <si>
    <t>Prupe.8G112300</t>
  </si>
  <si>
    <t>Prupe.2G222500</t>
  </si>
  <si>
    <t>Prupe.1G397400</t>
  </si>
  <si>
    <t>Prupe.1G060900</t>
  </si>
  <si>
    <t>Prupe.5G090200</t>
  </si>
  <si>
    <t>Prupe.3G024900</t>
  </si>
  <si>
    <t>Prupe.6G308500</t>
  </si>
  <si>
    <t>Prupe.5G069600</t>
  </si>
  <si>
    <t>Prupe.1G364400</t>
  </si>
  <si>
    <t>Prupe.8G032300</t>
  </si>
  <si>
    <t>Prupe.8G130900</t>
  </si>
  <si>
    <t>Total</t>
  </si>
  <si>
    <t>HayID_BP</t>
  </si>
  <si>
    <t>HayID_CC</t>
  </si>
  <si>
    <t>HayID_MF</t>
  </si>
  <si>
    <t>PANTHER GO-Slim Cellular Component</t>
  </si>
  <si>
    <t>--</t>
  </si>
  <si>
    <t>Unable to map</t>
  </si>
  <si>
    <t>inf</t>
  </si>
  <si>
    <t>-inf</t>
  </si>
  <si>
    <t>B_value_original</t>
  </si>
  <si>
    <t>E_value_original</t>
  </si>
  <si>
    <t>log2_original</t>
  </si>
  <si>
    <t>-Inf</t>
  </si>
  <si>
    <t>Inf</t>
  </si>
  <si>
    <t>log2_tablaS4</t>
  </si>
  <si>
    <t>B_value_tablaS4</t>
  </si>
  <si>
    <t>D_value_tablaS4</t>
  </si>
  <si>
    <t>Cases</t>
  </si>
  <si>
    <t>(en blanco)</t>
  </si>
  <si>
    <t>Total general</t>
  </si>
  <si>
    <t>%Total(36)</t>
  </si>
  <si>
    <t>%Total(27)</t>
  </si>
  <si>
    <t>%Total(18)</t>
  </si>
  <si>
    <t>PANTHER GO-Slim Biological Process</t>
  </si>
  <si>
    <t>%Total(81)</t>
  </si>
  <si>
    <t>Category/GO term - High Level</t>
  </si>
  <si>
    <t>PANTHER GO-SLIM MOLECULAR FUNCTION</t>
  </si>
  <si>
    <t>PANTHER GO-SLIM CELLULAR COMPONENT</t>
  </si>
  <si>
    <t>Row labels</t>
  </si>
  <si>
    <t>Category Count/GO term High Level</t>
  </si>
  <si>
    <t xml:space="preserve">Row labels </t>
  </si>
  <si>
    <t>Gene Description</t>
  </si>
  <si>
    <t>unknown protein</t>
  </si>
  <si>
    <t>disease resistance protein (TIR-NBS-LRR class), putative</t>
  </si>
  <si>
    <t>NA</t>
  </si>
  <si>
    <t>PDF1 (PROTODERMAL FACTOR 1)</t>
  </si>
  <si>
    <t>pectinesterase family protein</t>
  </si>
  <si>
    <t>F-box family protein</t>
  </si>
  <si>
    <t>DNAJ heat shock protein, putative</t>
  </si>
  <si>
    <t>pentatricopeptide (PPR) repeat-containing protein</t>
  </si>
  <si>
    <t>CBF4 (C- REPEAT-BINDING FACTOR 4); DNA binding / transcription activator/ transcription factor</t>
  </si>
  <si>
    <t>GDSL-motif lipase/hydrolase family protein</t>
  </si>
  <si>
    <t>auxin-responsive family protein</t>
  </si>
  <si>
    <t>RD22; nutrient reservoir</t>
  </si>
  <si>
    <t>FBL17; ubiquitin-protein ligase</t>
  </si>
  <si>
    <t>HEN1 (HUA ENHANCER 1); RNA methyltransferase</t>
  </si>
  <si>
    <t>MLP423 (MLP-LIKE PROTEIN 423)</t>
  </si>
  <si>
    <t>peroxidase, putative</t>
  </si>
  <si>
    <t>nodulin family protein</t>
  </si>
  <si>
    <t>pathogenesis-related thaumatin family protein</t>
  </si>
  <si>
    <t>short-chain dehydrogenase/reductase (SDR) family protein</t>
  </si>
  <si>
    <t>zinc finger (B-box type) family protein</t>
  </si>
  <si>
    <t>tyrosine decarboxylase, putative</t>
  </si>
  <si>
    <t>light repressible receptor protein kinase</t>
  </si>
  <si>
    <t>late embryogenesis abundant domain-containing protein / LEA domain-containing protein</t>
  </si>
  <si>
    <t>EXO (EXORDIUM)</t>
  </si>
  <si>
    <t>protease inhibitor/seed storage/lipid transfer protein (LTP) family protein</t>
  </si>
  <si>
    <t>GASA1 (GAST1 PROTEIN HOMOLOG 1)</t>
  </si>
  <si>
    <t>carbohydrate transmembrane transporter/ phosphate transmembrane transporter/ sugar:hydrogen symporter</t>
  </si>
  <si>
    <t>CYP71A23; electron carrier/ heme binding / iron ion binding / monooxygenase/ oxygen binding</t>
  </si>
  <si>
    <t>AP2 domain-containing transcription factor, putative</t>
  </si>
  <si>
    <t>CAS1 (cycloartenol synthase 1); cycloartenol synthase</t>
  </si>
  <si>
    <t>catalytic/ pyridoxal phosphate binding</t>
  </si>
  <si>
    <t>integral membrane family protein / nodulin MtN21-related</t>
  </si>
  <si>
    <t>aldo/keto reductase, putative</t>
  </si>
  <si>
    <t>BAS1 (PHYB ACTIVATION TAGGED SUPPRESSOR 1); oxygen binding / steroid hydroxylase</t>
  </si>
  <si>
    <t>CYP78A8; electron carrier/ heme binding / iron ion binding / monooxygenase/ oxygen binding</t>
  </si>
  <si>
    <t>ATCM2 (chorismate mutase 2); chorismate mutase</t>
  </si>
  <si>
    <t>CYP72A15; electron carrier/ heme binding / iron ion binding / monooxygenase/ oxygen binding</t>
  </si>
  <si>
    <t>FAD-binding domain-containing protein</t>
  </si>
  <si>
    <t>UGT73B3 (UDP-glucosyl transferase 73B3); UDP-glycosyltransferase/ abscisic acid glucosyltransferase/ quercetin 3-O-glucosyltransferase/ transferase, transferring hexosyl groups</t>
  </si>
  <si>
    <t>glycoside hydrolase family 28 protein / polygalacturonase (pectinase) family protein</t>
  </si>
  <si>
    <t>condensation domain-containing protein</t>
  </si>
  <si>
    <t>COPT1 (copper transporter 1); copper ion transmembrane transporter</t>
  </si>
  <si>
    <t>cysteine proteinase, putative</t>
  </si>
  <si>
    <t>ALPHA-VPE (alpha-vacuolar processing enzyme); cysteine-type endopeptidase</t>
  </si>
  <si>
    <t>DREB1A (DEHYDRATION RESPONSE ELEMENT B1A); DNA binding / transcription activator/ transcription factor</t>
  </si>
  <si>
    <t>SYD (SPLAYED); ATPase/ chromatin binding</t>
  </si>
  <si>
    <t>CYP704A2; electron carrier/ heme binding / iron ion binding / monooxygenase/ oxygen binding</t>
  </si>
  <si>
    <t>ERF4 (ETHYLENE RESPONSIVE ELEMENT BINDING FACTOR 4); DNA binding / protein binding / transcription factor/ transcription repressor</t>
  </si>
  <si>
    <t>PLA2A (PHOSPHOLIPASE A 2A); lipase/ nutrient reservoir</t>
  </si>
  <si>
    <t>pectate lyase family protein</t>
  </si>
  <si>
    <r>
      <t xml:space="preserve">Gene expression analysis of induced </t>
    </r>
    <r>
      <rPr>
        <b/>
        <i/>
        <sz val="16"/>
        <color theme="1"/>
        <rFont val="Arial"/>
        <family val="2"/>
      </rPr>
      <t>Plum pox virus</t>
    </r>
    <r>
      <rPr>
        <b/>
        <sz val="16"/>
        <color theme="1"/>
        <rFont val="Arial"/>
        <family val="2"/>
      </rPr>
      <t xml:space="preserve"> resistance in peach (</t>
    </r>
    <r>
      <rPr>
        <b/>
        <i/>
        <sz val="16"/>
        <color theme="1"/>
        <rFont val="Arial"/>
        <family val="2"/>
      </rPr>
      <t>Prunus persica</t>
    </r>
    <r>
      <rPr>
        <b/>
        <sz val="16"/>
        <color theme="1"/>
        <rFont val="Arial"/>
        <family val="2"/>
      </rPr>
      <t>) by almond (</t>
    </r>
    <r>
      <rPr>
        <b/>
        <i/>
        <sz val="16"/>
        <color theme="1"/>
        <rFont val="Arial"/>
        <family val="2"/>
      </rPr>
      <t>P. dulcis</t>
    </r>
    <r>
      <rPr>
        <b/>
        <sz val="16"/>
        <color theme="1"/>
        <rFont val="Arial"/>
        <family val="2"/>
      </rPr>
      <t>) grafting</t>
    </r>
  </si>
  <si>
    <r>
      <t>Manuel Rubio</t>
    </r>
    <r>
      <rPr>
        <b/>
        <sz val="12"/>
        <color theme="1"/>
        <rFont val="Arial"/>
        <family val="2"/>
      </rPr>
      <t>,</t>
    </r>
    <r>
      <rPr>
        <b/>
        <vertAlign val="superscript"/>
        <sz val="12"/>
        <color theme="1"/>
        <rFont val="Arial"/>
        <family val="2"/>
      </rPr>
      <t xml:space="preserve"> </t>
    </r>
    <r>
      <rPr>
        <b/>
        <sz val="12"/>
        <color theme="1"/>
        <rFont val="Arial"/>
        <family val="2"/>
      </rPr>
      <t>Pedro J. Martínez-García</t>
    </r>
    <r>
      <rPr>
        <b/>
        <sz val="12"/>
        <color theme="1"/>
        <rFont val="Arial"/>
        <family val="2"/>
      </rPr>
      <t>, Azam</t>
    </r>
    <r>
      <rPr>
        <sz val="12"/>
        <color theme="1"/>
        <rFont val="Arial"/>
        <family val="2"/>
      </rPr>
      <t xml:space="preserve"> </t>
    </r>
    <r>
      <rPr>
        <b/>
        <sz val="12"/>
        <color theme="1"/>
        <rFont val="Arial"/>
        <family val="2"/>
      </rPr>
      <t>Nikbakht-Dehkordi</t>
    </r>
    <r>
      <rPr>
        <b/>
        <sz val="12"/>
        <color theme="1"/>
        <rFont val="Arial"/>
        <family val="2"/>
      </rPr>
      <t>, Ángela S. Prudencio</t>
    </r>
    <r>
      <rPr>
        <b/>
        <sz val="12"/>
        <color theme="1"/>
        <rFont val="Arial"/>
        <family val="2"/>
      </rPr>
      <t>, Eva M. Gómez</t>
    </r>
    <r>
      <rPr>
        <b/>
        <sz val="12"/>
        <color theme="1"/>
        <rFont val="Arial"/>
        <family val="2"/>
      </rPr>
      <t>, Bernardo Rodamilans</t>
    </r>
    <r>
      <rPr>
        <b/>
        <sz val="12"/>
        <color theme="1"/>
        <rFont val="Arial"/>
        <family val="2"/>
      </rPr>
      <t>, Federico Dicenta</t>
    </r>
    <r>
      <rPr>
        <b/>
        <sz val="12"/>
        <color theme="1"/>
        <rFont val="Arial"/>
        <family val="2"/>
      </rPr>
      <t>,</t>
    </r>
    <r>
      <rPr>
        <b/>
        <vertAlign val="superscript"/>
        <sz val="12"/>
        <color theme="1"/>
        <rFont val="Arial"/>
        <family val="2"/>
      </rPr>
      <t xml:space="preserve"> </t>
    </r>
    <r>
      <rPr>
        <b/>
        <sz val="12"/>
        <color theme="1"/>
        <rFont val="Arial"/>
        <family val="2"/>
      </rPr>
      <t>Juan Antonio García</t>
    </r>
    <r>
      <rPr>
        <b/>
        <sz val="12"/>
        <color theme="1"/>
        <rFont val="Arial"/>
        <family val="2"/>
      </rPr>
      <t xml:space="preserve"> and Pedro Martínez-Gómez</t>
    </r>
    <r>
      <rPr>
        <b/>
        <vertAlign val="superscript"/>
        <sz val="12"/>
        <color theme="1"/>
        <rFont val="Arial"/>
        <family val="2"/>
      </rPr>
      <t xml:space="preserve">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</si>
</sst>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5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16"/>
      <color theme="1"/>
      <name val="Arial"/>
      <family val="2"/>
    </font>
    <font>
      <b/>
      <i/>
      <sz val="16"/>
      <color theme="1"/>
      <name val="Arial"/>
      <family val="2"/>
    </font>
    <font>
      <b/>
      <sz val="12"/>
      <color theme="1"/>
      <name val="Arial"/>
      <family val="2"/>
    </font>
    <font>
      <b/>
      <vertAlign val="superscript"/>
      <sz val="12"/>
      <color theme="1"/>
      <name val="Arial"/>
      <family val="2"/>
    </font>
    <font>
      <sz val="12"/>
      <color theme="1"/>
      <name val="Arial"/>
      <family val="2"/>
    </font>
  </fonts>
  <fills count="37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00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9" tint="0.79998168889431442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9">
    <xf numFmtId="0" fontId="0" fillId="0" borderId="0" xfId="0"/>
    <xf numFmtId="0" fontId="0" fillId="0" borderId="0" xfId="0" applyAlignment="1">
      <alignment vertical="center"/>
    </xf>
    <xf numFmtId="0" fontId="0" fillId="35" borderId="0" xfId="0" applyFill="1" applyAlignment="1">
      <alignment horizontal="center"/>
    </xf>
    <xf numFmtId="0" fontId="0" fillId="33" borderId="0" xfId="0" applyFill="1"/>
    <xf numFmtId="0" fontId="0" fillId="0" borderId="0" xfId="0" quotePrefix="1"/>
    <xf numFmtId="0" fontId="0" fillId="34" borderId="0" xfId="0" applyFill="1" applyAlignment="1">
      <alignment horizontal="center"/>
    </xf>
    <xf numFmtId="0" fontId="0" fillId="36" borderId="0" xfId="0" applyFill="1" applyAlignment="1">
      <alignment horizontal="center"/>
    </xf>
    <xf numFmtId="0" fontId="0" fillId="0" borderId="0" xfId="0"/>
    <xf numFmtId="0" fontId="0" fillId="0" borderId="0" xfId="0" applyAlignment="1">
      <alignment horizontal="center"/>
    </xf>
    <xf numFmtId="0" fontId="16" fillId="0" borderId="0" xfId="0" applyFont="1"/>
    <xf numFmtId="0" fontId="16" fillId="0" borderId="0" xfId="0" applyFont="1" applyAlignment="1">
      <alignment horizontal="center"/>
    </xf>
    <xf numFmtId="0" fontId="0" fillId="0" borderId="0" xfId="0" pivotButton="1"/>
    <xf numFmtId="0" fontId="0" fillId="0" borderId="0" xfId="0" applyAlignment="1">
      <alignment horizontal="left"/>
    </xf>
    <xf numFmtId="0" fontId="0" fillId="0" borderId="0" xfId="0" applyNumberFormat="1"/>
    <xf numFmtId="0" fontId="16" fillId="33" borderId="0" xfId="0" applyFont="1" applyFill="1"/>
    <xf numFmtId="0" fontId="16" fillId="0" borderId="0" xfId="0" applyFont="1" applyAlignment="1"/>
    <xf numFmtId="0" fontId="20" fillId="0" borderId="0" xfId="0" applyFont="1" applyAlignment="1">
      <alignment vertical="center"/>
    </xf>
    <xf numFmtId="0" fontId="22" fillId="0" borderId="0" xfId="0" applyFont="1" applyAlignment="1">
      <alignment vertical="center"/>
    </xf>
    <xf numFmtId="0" fontId="22" fillId="0" borderId="0" xfId="0" applyFont="1"/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pivotCacheDefinition" Target="pivotCache/pivotCacheDefinition1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pivotCacheDefinition" Target="pivotCache/pivotCacheDefinition3.xml"/><Relationship Id="rId10" Type="http://schemas.openxmlformats.org/officeDocument/2006/relationships/worksheet" Target="worksheets/sheet10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pivotCacheDefinition" Target="pivotCache/pivotCacheDefinition2.xml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_rels/pivotCacheDefinition2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2.xml"/></Relationships>
</file>

<file path=xl/pivotCache/_rels/pivotCacheDefinition3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3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r:id="rId1" refreshedBy="Pedro José Martínez" refreshedDate="44010.880007523148" createdVersion="6" refreshedVersion="6" minRefreshableVersion="3" recordCount="19">
  <cacheSource type="worksheet">
    <worksheetSource ref="E1:E1048576" sheet="hits_of_MF"/>
  </cacheSource>
  <cacheFields count="1">
    <cacheField name="Category/GO term High Level" numFmtId="0">
      <sharedItems containsBlank="1" count="5">
        <s v="catalytic activity (GO:0003824)"/>
        <s v="binding (GO:0005488)  "/>
        <s v="transcription regulator activity (GO:0140110)  "/>
        <s v="transporter activity (GO:0005215)"/>
        <m/>
      </sharedItems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Definition2.xml><?xml version="1.0" encoding="utf-8"?>
<pivotCacheDefinition xmlns="http://schemas.openxmlformats.org/spreadsheetml/2006/main" xmlns:r="http://schemas.openxmlformats.org/officeDocument/2006/relationships" r:id="rId1" refreshedBy="Pedro José Martínez" refreshedDate="44010.880927314814" createdVersion="6" refreshedVersion="6" minRefreshableVersion="3" recordCount="28">
  <cacheSource type="worksheet">
    <worksheetSource ref="E1:E1048576" sheet="hits_of_BP"/>
  </cacheSource>
  <cacheFields count="1">
    <cacheField name="Category/GO term High Level" numFmtId="0">
      <sharedItems containsBlank="1" count="6">
        <s v="biological regulation (GO:0065007)  "/>
        <s v="cellular component organization or biogenesis (GO:0071840)"/>
        <s v="cellular process (GO:0009987) "/>
        <s v="metabolic process (GO:0008152)  "/>
        <s v="response to stimulus (GO:0050896)"/>
        <m/>
      </sharedItems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Definition3.xml><?xml version="1.0" encoding="utf-8"?>
<pivotCacheDefinition xmlns="http://schemas.openxmlformats.org/spreadsheetml/2006/main" xmlns:r="http://schemas.openxmlformats.org/officeDocument/2006/relationships" r:id="rId1" refreshedBy="Pedro José Martínez" refreshedDate="44010.881724074075" createdVersion="6" refreshedVersion="6" minRefreshableVersion="3" recordCount="37">
  <cacheSource type="worksheet">
    <worksheetSource ref="E1:E1048576" sheet="hits_of_CC"/>
  </cacheSource>
  <cacheFields count="1">
    <cacheField name="Category/GO term High Level" numFmtId="0">
      <sharedItems containsBlank="1" count="9">
        <s v="cell junction (GO:0030054)  "/>
        <s v="cell part (GO:0044464)"/>
        <s v="cell (GO:0005623)  "/>
        <s v="extracellular region part (GO:0044421)  "/>
        <s v="extracellular region (GO:0005576) "/>
        <s v="membrane (GO:0016020)  "/>
        <s v="organelle (GO:0043226)  "/>
        <s v="plasmodesma (GO:0009506)"/>
        <m/>
      </sharedItems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19"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1"/>
  </r>
  <r>
    <x v="1"/>
  </r>
  <r>
    <x v="1"/>
  </r>
  <r>
    <x v="2"/>
  </r>
  <r>
    <x v="2"/>
  </r>
  <r>
    <x v="3"/>
  </r>
  <r>
    <x v="4"/>
  </r>
</pivotCacheRecords>
</file>

<file path=xl/pivotCache/pivotCacheRecords2.xml><?xml version="1.0" encoding="utf-8"?>
<pivotCacheRecords xmlns="http://schemas.openxmlformats.org/spreadsheetml/2006/main" xmlns:r="http://schemas.openxmlformats.org/officeDocument/2006/relationships" count="28">
  <r>
    <x v="0"/>
  </r>
  <r>
    <x v="0"/>
  </r>
  <r>
    <x v="0"/>
  </r>
  <r>
    <x v="0"/>
  </r>
  <r>
    <x v="1"/>
  </r>
  <r>
    <x v="2"/>
  </r>
  <r>
    <x v="2"/>
  </r>
  <r>
    <x v="2"/>
  </r>
  <r>
    <x v="2"/>
  </r>
  <r>
    <x v="2"/>
  </r>
  <r>
    <x v="2"/>
  </r>
  <r>
    <x v="2"/>
  </r>
  <r>
    <x v="2"/>
  </r>
  <r>
    <x v="2"/>
  </r>
  <r>
    <x v="3"/>
  </r>
  <r>
    <x v="3"/>
  </r>
  <r>
    <x v="3"/>
  </r>
  <r>
    <x v="3"/>
  </r>
  <r>
    <x v="3"/>
  </r>
  <r>
    <x v="3"/>
  </r>
  <r>
    <x v="3"/>
  </r>
  <r>
    <x v="3"/>
  </r>
  <r>
    <x v="3"/>
  </r>
  <r>
    <x v="4"/>
  </r>
  <r>
    <x v="4"/>
  </r>
  <r>
    <x v="4"/>
  </r>
  <r>
    <x v="4"/>
  </r>
  <r>
    <x v="5"/>
  </r>
</pivotCacheRecords>
</file>

<file path=xl/pivotCache/pivotCacheRecords3.xml><?xml version="1.0" encoding="utf-8"?>
<pivotCacheRecords xmlns="http://schemas.openxmlformats.org/spreadsheetml/2006/main" xmlns:r="http://schemas.openxmlformats.org/officeDocument/2006/relationships" count="37">
  <r>
    <x v="0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3"/>
  </r>
  <r>
    <x v="3"/>
  </r>
  <r>
    <x v="4"/>
  </r>
  <r>
    <x v="4"/>
  </r>
  <r>
    <x v="5"/>
  </r>
  <r>
    <x v="5"/>
  </r>
  <r>
    <x v="5"/>
  </r>
  <r>
    <x v="6"/>
  </r>
  <r>
    <x v="6"/>
  </r>
  <r>
    <x v="6"/>
  </r>
  <r>
    <x v="6"/>
  </r>
  <r>
    <x v="6"/>
  </r>
  <r>
    <x v="7"/>
  </r>
  <r>
    <x v="8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2.xml"/></Relationships>
</file>

<file path=xl/pivotTables/_rels/pivotTable3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3.xml"/></Relationships>
</file>

<file path=xl/pivotTables/pivotTable1.xml><?xml version="1.0" encoding="utf-8"?>
<pivotTableDefinition xmlns="http://schemas.openxmlformats.org/spreadsheetml/2006/main" name="TablaDinámica3" cacheId="6" applyNumberFormats="0" applyBorderFormats="0" applyFontFormats="0" applyPatternFormats="0" applyAlignmentFormats="0" applyWidthHeightFormats="1" dataCaption="Valores" updatedVersion="6" minRefreshableVersion="3" useAutoFormatting="1" itemPrintTitles="1" createdVersion="6" indent="0" outline="1" outlineData="1" multipleFieldFilters="0" rowHeaderCaption="Row labels">
  <location ref="A3:B9" firstHeaderRow="1" firstDataRow="1" firstDataCol="1"/>
  <pivotFields count="1">
    <pivotField axis="axisRow" dataField="1" showAll="0" defaultSubtotal="0">
      <items count="5">
        <item x="1"/>
        <item x="0"/>
        <item x="2"/>
        <item x="3"/>
        <item x="4"/>
      </items>
    </pivotField>
  </pivotFields>
  <rowFields count="1">
    <field x="0"/>
  </rowFields>
  <rowItems count="6">
    <i>
      <x/>
    </i>
    <i>
      <x v="1"/>
    </i>
    <i>
      <x v="2"/>
    </i>
    <i>
      <x v="3"/>
    </i>
    <i>
      <x v="4"/>
    </i>
    <i t="grand">
      <x/>
    </i>
  </rowItems>
  <colItems count="1">
    <i/>
  </colItems>
  <dataFields count="1">
    <dataField name="Category Count/GO term High Level" fld="0" subtotal="count" baseField="0" baseItem="0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</extLst>
</pivotTableDefinition>
</file>

<file path=xl/pivotTables/pivotTable2.xml><?xml version="1.0" encoding="utf-8"?>
<pivotTableDefinition xmlns="http://schemas.openxmlformats.org/spreadsheetml/2006/main" name="TablaDinámica4" cacheId="7" applyNumberFormats="0" applyBorderFormats="0" applyFontFormats="0" applyPatternFormats="0" applyAlignmentFormats="0" applyWidthHeightFormats="1" dataCaption="Valores" updatedVersion="6" minRefreshableVersion="3" useAutoFormatting="1" itemPrintTitles="1" createdVersion="6" indent="0" outline="1" outlineData="1" multipleFieldFilters="0" rowHeaderCaption="Row labels ">
  <location ref="A3:B10" firstHeaderRow="1" firstDataRow="1" firstDataCol="1"/>
  <pivotFields count="1">
    <pivotField axis="axisRow" dataField="1" showAll="0">
      <items count="7">
        <item x="0"/>
        <item x="1"/>
        <item x="2"/>
        <item x="3"/>
        <item x="4"/>
        <item x="5"/>
        <item t="default"/>
      </items>
    </pivotField>
  </pivotFields>
  <rowFields count="1">
    <field x="0"/>
  </rowFields>
  <rowItems count="7">
    <i>
      <x/>
    </i>
    <i>
      <x v="1"/>
    </i>
    <i>
      <x v="2"/>
    </i>
    <i>
      <x v="3"/>
    </i>
    <i>
      <x v="4"/>
    </i>
    <i>
      <x v="5"/>
    </i>
    <i t="grand">
      <x/>
    </i>
  </rowItems>
  <colItems count="1">
    <i/>
  </colItems>
  <dataFields count="1">
    <dataField name="Category Count/GO term High Level" fld="0" subtotal="count" baseField="0" baseItem="0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</extLst>
</pivotTableDefinition>
</file>

<file path=xl/pivotTables/pivotTable3.xml><?xml version="1.0" encoding="utf-8"?>
<pivotTableDefinition xmlns="http://schemas.openxmlformats.org/spreadsheetml/2006/main" name="TablaDinámica5" cacheId="8" applyNumberFormats="0" applyBorderFormats="0" applyFontFormats="0" applyPatternFormats="0" applyAlignmentFormats="0" applyWidthHeightFormats="1" dataCaption="Valores" updatedVersion="6" minRefreshableVersion="3" useAutoFormatting="1" itemPrintTitles="1" createdVersion="6" indent="0" outline="1" outlineData="1" multipleFieldFilters="0" rowHeaderCaption="Row labels">
  <location ref="A3:B13" firstHeaderRow="1" firstDataRow="1" firstDataCol="1"/>
  <pivotFields count="1">
    <pivotField axis="axisRow" dataField="1" showAll="0">
      <items count="10">
        <item x="2"/>
        <item x="0"/>
        <item x="1"/>
        <item x="4"/>
        <item x="3"/>
        <item x="5"/>
        <item x="6"/>
        <item x="7"/>
        <item x="8"/>
        <item t="default"/>
      </items>
    </pivotField>
  </pivotFields>
  <rowFields count="1">
    <field x="0"/>
  </rowFields>
  <rowItems count="10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 t="grand">
      <x/>
    </i>
  </rowItems>
  <colItems count="1">
    <i/>
  </colItems>
  <dataFields count="1">
    <dataField name="Category Count/GO term High Level" fld="0" subtotal="count" baseField="0" baseItem="0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</extLst>
</pivotTableDefinition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2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3.xml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tabSelected="1" workbookViewId="0">
      <selection activeCell="B27" sqref="B27"/>
    </sheetView>
  </sheetViews>
  <sheetFormatPr baseColWidth="10" defaultRowHeight="15.75" x14ac:dyDescent="0.25"/>
  <sheetData>
    <row r="1" spans="1:1" ht="20.25" x14ac:dyDescent="0.25">
      <c r="A1" s="16" t="s">
        <v>414</v>
      </c>
    </row>
    <row r="2" spans="1:1" x14ac:dyDescent="0.25">
      <c r="A2" s="17"/>
    </row>
    <row r="3" spans="1:1" ht="18.75" x14ac:dyDescent="0.25">
      <c r="A3" s="18" t="s">
        <v>415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3"/>
  <sheetViews>
    <sheetView topLeftCell="D1" workbookViewId="0">
      <selection activeCell="D1" sqref="D1"/>
    </sheetView>
  </sheetViews>
  <sheetFormatPr baseColWidth="10" defaultRowHeight="15.75" x14ac:dyDescent="0.25"/>
  <cols>
    <col min="1" max="1" width="58.75" bestFit="1" customWidth="1"/>
    <col min="2" max="2" width="16.625" customWidth="1"/>
    <col min="3" max="3" width="23.375" style="7" customWidth="1"/>
    <col min="4" max="4" width="67.625" customWidth="1"/>
    <col min="5" max="5" width="30.625" bestFit="1" customWidth="1"/>
    <col min="6" max="6" width="75.375" customWidth="1"/>
    <col min="7" max="7" width="46.125" customWidth="1"/>
    <col min="8" max="8" width="51.875" bestFit="1" customWidth="1"/>
    <col min="9" max="12" width="11" style="3"/>
  </cols>
  <sheetData>
    <row r="1" spans="1:12" s="9" customFormat="1" x14ac:dyDescent="0.25">
      <c r="A1" s="9" t="s">
        <v>71</v>
      </c>
      <c r="B1" s="9" t="s">
        <v>72</v>
      </c>
      <c r="C1" s="9" t="s">
        <v>363</v>
      </c>
      <c r="D1" s="9" t="s">
        <v>73</v>
      </c>
      <c r="E1" s="9" t="s">
        <v>74</v>
      </c>
      <c r="F1" s="9" t="s">
        <v>76</v>
      </c>
      <c r="G1" s="9" t="s">
        <v>86</v>
      </c>
      <c r="H1" s="9" t="s">
        <v>88</v>
      </c>
      <c r="I1" s="14" t="s">
        <v>335</v>
      </c>
      <c r="J1" s="14" t="s">
        <v>333</v>
      </c>
      <c r="K1" s="14" t="s">
        <v>334</v>
      </c>
      <c r="L1" s="14" t="s">
        <v>332</v>
      </c>
    </row>
    <row r="2" spans="1:12" x14ac:dyDescent="0.25">
      <c r="A2" t="s">
        <v>122</v>
      </c>
      <c r="B2" t="s">
        <v>270</v>
      </c>
      <c r="C2" s="7" t="s">
        <v>380</v>
      </c>
      <c r="D2" t="s">
        <v>123</v>
      </c>
      <c r="I2" s="3">
        <f>IF(F2&gt;0,1,0)</f>
        <v>0</v>
      </c>
      <c r="J2" s="3">
        <f t="shared" ref="J2:K2" si="0">IF(G2&gt;0,1,0)</f>
        <v>0</v>
      </c>
      <c r="K2" s="3">
        <f t="shared" si="0"/>
        <v>0</v>
      </c>
      <c r="L2" s="3">
        <f>SUM(I2:K2)</f>
        <v>0</v>
      </c>
    </row>
    <row r="3" spans="1:12" x14ac:dyDescent="0.25">
      <c r="A3" t="s">
        <v>0</v>
      </c>
      <c r="B3" t="s">
        <v>276</v>
      </c>
      <c r="C3" s="7" t="s">
        <v>366</v>
      </c>
      <c r="D3" t="s">
        <v>1</v>
      </c>
      <c r="F3" t="s">
        <v>2</v>
      </c>
      <c r="I3" s="3">
        <f t="shared" ref="I3:I66" si="1">IF(F3&gt;0,1,0)</f>
        <v>1</v>
      </c>
      <c r="J3" s="3">
        <f t="shared" ref="J3:J66" si="2">IF(G3&gt;0,1,0)</f>
        <v>0</v>
      </c>
      <c r="K3" s="3">
        <f t="shared" ref="K3:K66" si="3">IF(H3&gt;0,1,0)</f>
        <v>0</v>
      </c>
      <c r="L3" s="3">
        <f t="shared" ref="L3:L66" si="4">SUM(I3:K3)</f>
        <v>1</v>
      </c>
    </row>
    <row r="4" spans="1:12" x14ac:dyDescent="0.25">
      <c r="A4" t="s">
        <v>124</v>
      </c>
      <c r="B4" t="s">
        <v>307</v>
      </c>
      <c r="C4" s="7" t="s">
        <v>366</v>
      </c>
      <c r="D4" t="s">
        <v>125</v>
      </c>
      <c r="I4" s="3">
        <f t="shared" si="1"/>
        <v>0</v>
      </c>
      <c r="J4" s="3">
        <f t="shared" si="2"/>
        <v>0</v>
      </c>
      <c r="K4" s="3">
        <f t="shared" si="3"/>
        <v>0</v>
      </c>
      <c r="L4" s="3">
        <f t="shared" si="4"/>
        <v>0</v>
      </c>
    </row>
    <row r="5" spans="1:12" x14ac:dyDescent="0.25">
      <c r="A5" t="s">
        <v>126</v>
      </c>
      <c r="B5" t="s">
        <v>311</v>
      </c>
      <c r="C5" s="7" t="s">
        <v>366</v>
      </c>
      <c r="D5" t="s">
        <v>127</v>
      </c>
      <c r="I5" s="3">
        <f t="shared" si="1"/>
        <v>0</v>
      </c>
      <c r="J5" s="3">
        <f t="shared" si="2"/>
        <v>0</v>
      </c>
      <c r="K5" s="3">
        <f t="shared" si="3"/>
        <v>0</v>
      </c>
      <c r="L5" s="3">
        <f t="shared" si="4"/>
        <v>0</v>
      </c>
    </row>
    <row r="6" spans="1:12" x14ac:dyDescent="0.25">
      <c r="A6" t="s">
        <v>3</v>
      </c>
      <c r="B6" t="s">
        <v>284</v>
      </c>
      <c r="C6" s="7" t="s">
        <v>396</v>
      </c>
      <c r="D6" t="s">
        <v>4</v>
      </c>
      <c r="E6" t="s">
        <v>5</v>
      </c>
      <c r="F6" t="s">
        <v>6</v>
      </c>
      <c r="H6" t="s">
        <v>7</v>
      </c>
      <c r="I6" s="3">
        <f t="shared" si="1"/>
        <v>1</v>
      </c>
      <c r="J6" s="3">
        <f t="shared" si="2"/>
        <v>0</v>
      </c>
      <c r="K6" s="3">
        <f t="shared" si="3"/>
        <v>1</v>
      </c>
      <c r="L6" s="3">
        <f t="shared" si="4"/>
        <v>2</v>
      </c>
    </row>
    <row r="7" spans="1:12" x14ac:dyDescent="0.25">
      <c r="A7" t="s">
        <v>8</v>
      </c>
      <c r="B7" t="s">
        <v>314</v>
      </c>
      <c r="C7" s="7" t="s">
        <v>366</v>
      </c>
      <c r="D7" t="s">
        <v>9</v>
      </c>
      <c r="E7" t="s">
        <v>10</v>
      </c>
      <c r="F7" t="s">
        <v>11</v>
      </c>
      <c r="G7" t="s">
        <v>12</v>
      </c>
      <c r="I7" s="3">
        <f t="shared" si="1"/>
        <v>1</v>
      </c>
      <c r="J7" s="3">
        <f t="shared" si="2"/>
        <v>1</v>
      </c>
      <c r="K7" s="3">
        <f t="shared" si="3"/>
        <v>0</v>
      </c>
      <c r="L7" s="3">
        <f t="shared" si="4"/>
        <v>2</v>
      </c>
    </row>
    <row r="8" spans="1:12" x14ac:dyDescent="0.25">
      <c r="A8" t="s">
        <v>128</v>
      </c>
      <c r="B8" t="s">
        <v>258</v>
      </c>
      <c r="C8" s="7" t="s">
        <v>365</v>
      </c>
      <c r="D8" t="s">
        <v>129</v>
      </c>
      <c r="I8" s="3">
        <f t="shared" si="1"/>
        <v>0</v>
      </c>
      <c r="J8" s="3">
        <f t="shared" si="2"/>
        <v>0</v>
      </c>
      <c r="K8" s="3">
        <f t="shared" si="3"/>
        <v>0</v>
      </c>
      <c r="L8" s="3">
        <f t="shared" si="4"/>
        <v>0</v>
      </c>
    </row>
    <row r="9" spans="1:12" x14ac:dyDescent="0.25">
      <c r="A9" t="s">
        <v>130</v>
      </c>
      <c r="B9" t="s">
        <v>330</v>
      </c>
      <c r="C9" s="7" t="s">
        <v>364</v>
      </c>
      <c r="D9" t="s">
        <v>131</v>
      </c>
      <c r="I9" s="3">
        <f t="shared" si="1"/>
        <v>0</v>
      </c>
      <c r="J9" s="3">
        <f t="shared" si="2"/>
        <v>0</v>
      </c>
      <c r="K9" s="3">
        <f t="shared" si="3"/>
        <v>0</v>
      </c>
      <c r="L9" s="3">
        <f t="shared" si="4"/>
        <v>0</v>
      </c>
    </row>
    <row r="10" spans="1:12" x14ac:dyDescent="0.25">
      <c r="A10" t="s">
        <v>13</v>
      </c>
      <c r="B10" t="s">
        <v>326</v>
      </c>
      <c r="C10" s="7" t="s">
        <v>407</v>
      </c>
      <c r="D10" t="s">
        <v>14</v>
      </c>
      <c r="E10" t="s">
        <v>15</v>
      </c>
      <c r="F10" t="s">
        <v>16</v>
      </c>
      <c r="G10" t="s">
        <v>17</v>
      </c>
      <c r="I10" s="3">
        <f t="shared" si="1"/>
        <v>1</v>
      </c>
      <c r="J10" s="3">
        <f t="shared" si="2"/>
        <v>1</v>
      </c>
      <c r="K10" s="3">
        <f t="shared" si="3"/>
        <v>0</v>
      </c>
      <c r="L10" s="3">
        <f t="shared" si="4"/>
        <v>2</v>
      </c>
    </row>
    <row r="11" spans="1:12" x14ac:dyDescent="0.25">
      <c r="A11" t="s">
        <v>18</v>
      </c>
      <c r="B11" t="s">
        <v>323</v>
      </c>
      <c r="C11" s="7" t="s">
        <v>379</v>
      </c>
      <c r="D11" t="s">
        <v>19</v>
      </c>
      <c r="F11" t="s">
        <v>20</v>
      </c>
      <c r="G11" t="s">
        <v>21</v>
      </c>
      <c r="H11" t="s">
        <v>22</v>
      </c>
      <c r="I11" s="3">
        <f t="shared" si="1"/>
        <v>1</v>
      </c>
      <c r="J11" s="3">
        <f t="shared" si="2"/>
        <v>1</v>
      </c>
      <c r="K11" s="3">
        <f t="shared" si="3"/>
        <v>1</v>
      </c>
      <c r="L11" s="3">
        <f t="shared" si="4"/>
        <v>3</v>
      </c>
    </row>
    <row r="12" spans="1:12" x14ac:dyDescent="0.25">
      <c r="A12" t="s">
        <v>132</v>
      </c>
      <c r="B12" t="s">
        <v>289</v>
      </c>
      <c r="C12" s="7" t="s">
        <v>366</v>
      </c>
      <c r="D12" t="s">
        <v>133</v>
      </c>
      <c r="I12" s="3">
        <f t="shared" si="1"/>
        <v>0</v>
      </c>
      <c r="J12" s="3">
        <f t="shared" si="2"/>
        <v>0</v>
      </c>
      <c r="K12" s="3">
        <f t="shared" si="3"/>
        <v>0</v>
      </c>
      <c r="L12" s="3">
        <f t="shared" si="4"/>
        <v>0</v>
      </c>
    </row>
    <row r="13" spans="1:12" x14ac:dyDescent="0.25">
      <c r="A13" t="s">
        <v>134</v>
      </c>
      <c r="B13" t="s">
        <v>315</v>
      </c>
      <c r="C13" s="7" t="s">
        <v>364</v>
      </c>
      <c r="D13" t="s">
        <v>135</v>
      </c>
      <c r="I13" s="3">
        <f t="shared" si="1"/>
        <v>0</v>
      </c>
      <c r="J13" s="3">
        <f t="shared" si="2"/>
        <v>0</v>
      </c>
      <c r="K13" s="3">
        <f t="shared" si="3"/>
        <v>0</v>
      </c>
      <c r="L13" s="3">
        <f t="shared" si="4"/>
        <v>0</v>
      </c>
    </row>
    <row r="14" spans="1:12" x14ac:dyDescent="0.25">
      <c r="A14" t="s">
        <v>23</v>
      </c>
      <c r="B14" t="s">
        <v>293</v>
      </c>
      <c r="C14" s="7" t="s">
        <v>406</v>
      </c>
      <c r="D14" t="s">
        <v>24</v>
      </c>
      <c r="E14" t="s">
        <v>15</v>
      </c>
      <c r="F14" t="s">
        <v>16</v>
      </c>
      <c r="G14" t="s">
        <v>25</v>
      </c>
      <c r="H14" t="s">
        <v>26</v>
      </c>
      <c r="I14" s="3">
        <f t="shared" si="1"/>
        <v>1</v>
      </c>
      <c r="J14" s="3">
        <f t="shared" si="2"/>
        <v>1</v>
      </c>
      <c r="K14" s="3">
        <f t="shared" si="3"/>
        <v>1</v>
      </c>
      <c r="L14" s="3">
        <f t="shared" si="4"/>
        <v>3</v>
      </c>
    </row>
    <row r="15" spans="1:12" x14ac:dyDescent="0.25">
      <c r="A15" t="s">
        <v>136</v>
      </c>
      <c r="B15" t="s">
        <v>249</v>
      </c>
      <c r="C15" s="7" t="s">
        <v>364</v>
      </c>
      <c r="D15" t="s">
        <v>137</v>
      </c>
      <c r="I15" s="3">
        <f t="shared" si="1"/>
        <v>0</v>
      </c>
      <c r="J15" s="3">
        <f t="shared" si="2"/>
        <v>0</v>
      </c>
      <c r="K15" s="3">
        <f t="shared" si="3"/>
        <v>0</v>
      </c>
      <c r="L15" s="3">
        <f t="shared" si="4"/>
        <v>0</v>
      </c>
    </row>
    <row r="16" spans="1:12" x14ac:dyDescent="0.25">
      <c r="A16" t="s">
        <v>138</v>
      </c>
      <c r="B16" t="s">
        <v>295</v>
      </c>
      <c r="C16" s="7" t="s">
        <v>383</v>
      </c>
      <c r="D16" t="s">
        <v>139</v>
      </c>
      <c r="I16" s="3">
        <f t="shared" si="1"/>
        <v>0</v>
      </c>
      <c r="J16" s="3">
        <f t="shared" si="2"/>
        <v>0</v>
      </c>
      <c r="K16" s="3">
        <f t="shared" si="3"/>
        <v>0</v>
      </c>
      <c r="L16" s="3">
        <f t="shared" si="4"/>
        <v>0</v>
      </c>
    </row>
    <row r="17" spans="1:12" x14ac:dyDescent="0.25">
      <c r="A17" t="s">
        <v>140</v>
      </c>
      <c r="B17" t="s">
        <v>259</v>
      </c>
      <c r="C17" s="7" t="s">
        <v>408</v>
      </c>
      <c r="D17" t="s">
        <v>141</v>
      </c>
      <c r="I17" s="3">
        <f t="shared" si="1"/>
        <v>0</v>
      </c>
      <c r="J17" s="3">
        <f t="shared" si="2"/>
        <v>0</v>
      </c>
      <c r="K17" s="3">
        <f t="shared" si="3"/>
        <v>0</v>
      </c>
      <c r="L17" s="3">
        <f t="shared" si="4"/>
        <v>0</v>
      </c>
    </row>
    <row r="18" spans="1:12" x14ac:dyDescent="0.25">
      <c r="A18" t="s">
        <v>142</v>
      </c>
      <c r="B18" t="s">
        <v>282</v>
      </c>
      <c r="C18" s="7" t="s">
        <v>397</v>
      </c>
      <c r="D18" t="s">
        <v>143</v>
      </c>
      <c r="E18" t="s">
        <v>10</v>
      </c>
      <c r="I18" s="3">
        <f t="shared" si="1"/>
        <v>0</v>
      </c>
      <c r="J18" s="3">
        <f t="shared" si="2"/>
        <v>0</v>
      </c>
      <c r="K18" s="3">
        <f t="shared" si="3"/>
        <v>0</v>
      </c>
      <c r="L18" s="3">
        <f t="shared" si="4"/>
        <v>0</v>
      </c>
    </row>
    <row r="19" spans="1:12" x14ac:dyDescent="0.25">
      <c r="A19" t="s">
        <v>144</v>
      </c>
      <c r="B19" t="s">
        <v>308</v>
      </c>
      <c r="C19" s="7" t="s">
        <v>385</v>
      </c>
      <c r="D19" t="s">
        <v>145</v>
      </c>
      <c r="I19" s="3">
        <f t="shared" si="1"/>
        <v>0</v>
      </c>
      <c r="J19" s="3">
        <f t="shared" si="2"/>
        <v>0</v>
      </c>
      <c r="K19" s="3">
        <f t="shared" si="3"/>
        <v>0</v>
      </c>
      <c r="L19" s="3">
        <f t="shared" si="4"/>
        <v>0</v>
      </c>
    </row>
    <row r="20" spans="1:12" x14ac:dyDescent="0.25">
      <c r="A20" t="s">
        <v>27</v>
      </c>
      <c r="B20" t="s">
        <v>302</v>
      </c>
      <c r="C20" s="7" t="s">
        <v>409</v>
      </c>
      <c r="D20" t="s">
        <v>28</v>
      </c>
      <c r="E20" t="s">
        <v>29</v>
      </c>
      <c r="F20" t="s">
        <v>30</v>
      </c>
      <c r="G20" t="s">
        <v>31</v>
      </c>
      <c r="H20" t="s">
        <v>32</v>
      </c>
      <c r="I20" s="3">
        <f t="shared" si="1"/>
        <v>1</v>
      </c>
      <c r="J20" s="3">
        <f t="shared" si="2"/>
        <v>1</v>
      </c>
      <c r="K20" s="3">
        <f t="shared" si="3"/>
        <v>1</v>
      </c>
      <c r="L20" s="3">
        <f t="shared" si="4"/>
        <v>3</v>
      </c>
    </row>
    <row r="21" spans="1:12" x14ac:dyDescent="0.25">
      <c r="A21" t="s">
        <v>146</v>
      </c>
      <c r="B21" t="s">
        <v>287</v>
      </c>
      <c r="C21" s="7" t="s">
        <v>384</v>
      </c>
      <c r="D21" t="s">
        <v>147</v>
      </c>
      <c r="I21" s="3">
        <f t="shared" si="1"/>
        <v>0</v>
      </c>
      <c r="J21" s="3">
        <f t="shared" si="2"/>
        <v>0</v>
      </c>
      <c r="K21" s="3">
        <f t="shared" si="3"/>
        <v>0</v>
      </c>
      <c r="L21" s="3">
        <f t="shared" si="4"/>
        <v>0</v>
      </c>
    </row>
    <row r="22" spans="1:12" x14ac:dyDescent="0.25">
      <c r="A22" t="s">
        <v>148</v>
      </c>
      <c r="B22" t="s">
        <v>322</v>
      </c>
      <c r="C22" s="7" t="s">
        <v>366</v>
      </c>
      <c r="D22" t="s">
        <v>149</v>
      </c>
      <c r="I22" s="3">
        <f t="shared" si="1"/>
        <v>0</v>
      </c>
      <c r="J22" s="3">
        <f t="shared" si="2"/>
        <v>0</v>
      </c>
      <c r="K22" s="3">
        <f t="shared" si="3"/>
        <v>0</v>
      </c>
      <c r="L22" s="3">
        <f t="shared" si="4"/>
        <v>0</v>
      </c>
    </row>
    <row r="23" spans="1:12" x14ac:dyDescent="0.25">
      <c r="A23" t="s">
        <v>150</v>
      </c>
      <c r="B23" t="s">
        <v>264</v>
      </c>
      <c r="C23" s="7" t="s">
        <v>386</v>
      </c>
      <c r="D23" t="s">
        <v>151</v>
      </c>
      <c r="I23" s="3">
        <f t="shared" si="1"/>
        <v>0</v>
      </c>
      <c r="J23" s="3">
        <f t="shared" si="2"/>
        <v>0</v>
      </c>
      <c r="K23" s="3">
        <f t="shared" si="3"/>
        <v>0</v>
      </c>
      <c r="L23" s="3">
        <f t="shared" si="4"/>
        <v>0</v>
      </c>
    </row>
    <row r="24" spans="1:12" x14ac:dyDescent="0.25">
      <c r="A24" t="s">
        <v>152</v>
      </c>
      <c r="B24" t="s">
        <v>317</v>
      </c>
      <c r="C24" s="7" t="s">
        <v>387</v>
      </c>
      <c r="D24" t="s">
        <v>153</v>
      </c>
      <c r="I24" s="3">
        <f t="shared" si="1"/>
        <v>0</v>
      </c>
      <c r="J24" s="3">
        <f t="shared" si="2"/>
        <v>0</v>
      </c>
      <c r="K24" s="3">
        <f t="shared" si="3"/>
        <v>0</v>
      </c>
      <c r="L24" s="3">
        <f t="shared" si="4"/>
        <v>0</v>
      </c>
    </row>
    <row r="25" spans="1:12" x14ac:dyDescent="0.25">
      <c r="A25" t="s">
        <v>154</v>
      </c>
      <c r="B25" t="s">
        <v>320</v>
      </c>
      <c r="C25" s="7" t="s">
        <v>364</v>
      </c>
      <c r="D25" t="s">
        <v>155</v>
      </c>
      <c r="I25" s="3">
        <f t="shared" si="1"/>
        <v>0</v>
      </c>
      <c r="J25" s="3">
        <f t="shared" si="2"/>
        <v>0</v>
      </c>
      <c r="K25" s="3">
        <f t="shared" si="3"/>
        <v>0</v>
      </c>
      <c r="L25" s="3">
        <f t="shared" si="4"/>
        <v>0</v>
      </c>
    </row>
    <row r="26" spans="1:12" x14ac:dyDescent="0.25">
      <c r="A26" t="s">
        <v>77</v>
      </c>
      <c r="B26" t="s">
        <v>271</v>
      </c>
      <c r="C26" s="7" t="s">
        <v>381</v>
      </c>
      <c r="D26" t="s">
        <v>78</v>
      </c>
      <c r="G26" t="s">
        <v>79</v>
      </c>
      <c r="I26" s="3">
        <f t="shared" si="1"/>
        <v>0</v>
      </c>
      <c r="J26" s="3">
        <f t="shared" si="2"/>
        <v>1</v>
      </c>
      <c r="K26" s="3">
        <f t="shared" si="3"/>
        <v>0</v>
      </c>
      <c r="L26" s="3">
        <f t="shared" si="4"/>
        <v>1</v>
      </c>
    </row>
    <row r="27" spans="1:12" x14ac:dyDescent="0.25">
      <c r="A27" t="s">
        <v>156</v>
      </c>
      <c r="B27" t="s">
        <v>291</v>
      </c>
      <c r="C27" s="7" t="s">
        <v>366</v>
      </c>
      <c r="I27" s="3">
        <f t="shared" si="1"/>
        <v>0</v>
      </c>
      <c r="J27" s="3">
        <f t="shared" si="2"/>
        <v>0</v>
      </c>
      <c r="K27" s="3">
        <f t="shared" si="3"/>
        <v>0</v>
      </c>
      <c r="L27" s="3">
        <f t="shared" si="4"/>
        <v>0</v>
      </c>
    </row>
    <row r="28" spans="1:12" x14ac:dyDescent="0.25">
      <c r="A28" t="s">
        <v>157</v>
      </c>
      <c r="B28" t="s">
        <v>305</v>
      </c>
      <c r="C28" s="7" t="s">
        <v>374</v>
      </c>
      <c r="D28" t="s">
        <v>158</v>
      </c>
      <c r="I28" s="3">
        <f t="shared" si="1"/>
        <v>0</v>
      </c>
      <c r="J28" s="3">
        <f t="shared" si="2"/>
        <v>0</v>
      </c>
      <c r="K28" s="3">
        <f t="shared" si="3"/>
        <v>0</v>
      </c>
      <c r="L28" s="3">
        <f t="shared" si="4"/>
        <v>0</v>
      </c>
    </row>
    <row r="29" spans="1:12" x14ac:dyDescent="0.25">
      <c r="A29" t="s">
        <v>159</v>
      </c>
      <c r="B29" t="s">
        <v>274</v>
      </c>
      <c r="C29" s="7" t="s">
        <v>366</v>
      </c>
      <c r="D29" t="s">
        <v>160</v>
      </c>
      <c r="I29" s="3">
        <f t="shared" si="1"/>
        <v>0</v>
      </c>
      <c r="J29" s="3">
        <f t="shared" si="2"/>
        <v>0</v>
      </c>
      <c r="K29" s="3">
        <f t="shared" si="3"/>
        <v>0</v>
      </c>
      <c r="L29" s="3">
        <f t="shared" si="4"/>
        <v>0</v>
      </c>
    </row>
    <row r="30" spans="1:12" x14ac:dyDescent="0.25">
      <c r="A30" t="s">
        <v>161</v>
      </c>
      <c r="B30" t="s">
        <v>275</v>
      </c>
      <c r="C30" s="7" t="s">
        <v>410</v>
      </c>
      <c r="D30" t="s">
        <v>162</v>
      </c>
      <c r="E30" t="s">
        <v>10</v>
      </c>
      <c r="I30" s="3">
        <f t="shared" si="1"/>
        <v>0</v>
      </c>
      <c r="J30" s="3">
        <f t="shared" si="2"/>
        <v>0</v>
      </c>
      <c r="K30" s="3">
        <f t="shared" si="3"/>
        <v>0</v>
      </c>
      <c r="L30" s="3">
        <f t="shared" si="4"/>
        <v>0</v>
      </c>
    </row>
    <row r="31" spans="1:12" x14ac:dyDescent="0.25">
      <c r="A31" t="s">
        <v>163</v>
      </c>
      <c r="B31" t="s">
        <v>277</v>
      </c>
      <c r="C31" s="7" t="s">
        <v>389</v>
      </c>
      <c r="D31" t="s">
        <v>164</v>
      </c>
      <c r="I31" s="3">
        <f t="shared" si="1"/>
        <v>0</v>
      </c>
      <c r="J31" s="3">
        <f t="shared" si="2"/>
        <v>0</v>
      </c>
      <c r="K31" s="3">
        <f t="shared" si="3"/>
        <v>0</v>
      </c>
      <c r="L31" s="3">
        <f t="shared" si="4"/>
        <v>0</v>
      </c>
    </row>
    <row r="32" spans="1:12" x14ac:dyDescent="0.25">
      <c r="A32" t="s">
        <v>165</v>
      </c>
      <c r="B32" t="s">
        <v>252</v>
      </c>
      <c r="C32" s="7" t="s">
        <v>411</v>
      </c>
      <c r="D32" t="s">
        <v>166</v>
      </c>
      <c r="I32" s="3">
        <f t="shared" si="1"/>
        <v>0</v>
      </c>
      <c r="J32" s="3">
        <f t="shared" si="2"/>
        <v>0</v>
      </c>
      <c r="K32" s="3">
        <f t="shared" si="3"/>
        <v>0</v>
      </c>
      <c r="L32" s="3">
        <f t="shared" si="4"/>
        <v>0</v>
      </c>
    </row>
    <row r="33" spans="1:12" x14ac:dyDescent="0.25">
      <c r="A33" t="s">
        <v>167</v>
      </c>
      <c r="B33" t="s">
        <v>267</v>
      </c>
      <c r="C33" s="7" t="s">
        <v>382</v>
      </c>
      <c r="D33" t="s">
        <v>168</v>
      </c>
      <c r="E33" t="s">
        <v>169</v>
      </c>
      <c r="I33" s="3">
        <f t="shared" si="1"/>
        <v>0</v>
      </c>
      <c r="J33" s="3">
        <f t="shared" si="2"/>
        <v>0</v>
      </c>
      <c r="K33" s="3">
        <f t="shared" si="3"/>
        <v>0</v>
      </c>
      <c r="L33" s="3">
        <f t="shared" si="4"/>
        <v>0</v>
      </c>
    </row>
    <row r="34" spans="1:12" x14ac:dyDescent="0.25">
      <c r="A34" t="s">
        <v>33</v>
      </c>
      <c r="B34" t="s">
        <v>328</v>
      </c>
      <c r="C34" s="7" t="s">
        <v>368</v>
      </c>
      <c r="D34" t="s">
        <v>34</v>
      </c>
      <c r="F34" t="s">
        <v>35</v>
      </c>
      <c r="G34" t="s">
        <v>36</v>
      </c>
      <c r="I34" s="3">
        <f t="shared" si="1"/>
        <v>1</v>
      </c>
      <c r="J34" s="3">
        <f t="shared" si="2"/>
        <v>1</v>
      </c>
      <c r="K34" s="3">
        <f t="shared" si="3"/>
        <v>0</v>
      </c>
      <c r="L34" s="3">
        <f t="shared" si="4"/>
        <v>2</v>
      </c>
    </row>
    <row r="35" spans="1:12" x14ac:dyDescent="0.25">
      <c r="A35" t="s">
        <v>170</v>
      </c>
      <c r="B35" t="s">
        <v>319</v>
      </c>
      <c r="C35" s="7" t="s">
        <v>364</v>
      </c>
      <c r="D35" t="s">
        <v>171</v>
      </c>
      <c r="I35" s="3">
        <f t="shared" si="1"/>
        <v>0</v>
      </c>
      <c r="J35" s="3">
        <f t="shared" si="2"/>
        <v>0</v>
      </c>
      <c r="K35" s="3">
        <f t="shared" si="3"/>
        <v>0</v>
      </c>
      <c r="L35" s="3">
        <f t="shared" si="4"/>
        <v>0</v>
      </c>
    </row>
    <row r="36" spans="1:12" x14ac:dyDescent="0.25">
      <c r="A36" t="s">
        <v>172</v>
      </c>
      <c r="B36" t="s">
        <v>303</v>
      </c>
      <c r="C36" s="7" t="s">
        <v>367</v>
      </c>
      <c r="D36" t="s">
        <v>173</v>
      </c>
      <c r="I36" s="3">
        <f t="shared" si="1"/>
        <v>0</v>
      </c>
      <c r="J36" s="3">
        <f t="shared" si="2"/>
        <v>0</v>
      </c>
      <c r="K36" s="3">
        <f t="shared" si="3"/>
        <v>0</v>
      </c>
      <c r="L36" s="3">
        <f t="shared" si="4"/>
        <v>0</v>
      </c>
    </row>
    <row r="37" spans="1:12" x14ac:dyDescent="0.25">
      <c r="A37" t="s">
        <v>174</v>
      </c>
      <c r="B37" t="s">
        <v>266</v>
      </c>
      <c r="C37" s="7" t="s">
        <v>364</v>
      </c>
      <c r="D37" t="s">
        <v>175</v>
      </c>
      <c r="I37" s="3">
        <f t="shared" si="1"/>
        <v>0</v>
      </c>
      <c r="J37" s="3">
        <f t="shared" si="2"/>
        <v>0</v>
      </c>
      <c r="K37" s="3">
        <f t="shared" si="3"/>
        <v>0</v>
      </c>
      <c r="L37" s="3">
        <f t="shared" si="4"/>
        <v>0</v>
      </c>
    </row>
    <row r="38" spans="1:12" x14ac:dyDescent="0.25">
      <c r="A38" t="s">
        <v>176</v>
      </c>
      <c r="B38" t="s">
        <v>318</v>
      </c>
      <c r="C38" s="7" t="s">
        <v>398</v>
      </c>
      <c r="D38" t="s">
        <v>177</v>
      </c>
      <c r="I38" s="3">
        <f t="shared" si="1"/>
        <v>0</v>
      </c>
      <c r="J38" s="3">
        <f t="shared" si="2"/>
        <v>0</v>
      </c>
      <c r="K38" s="3">
        <f t="shared" si="3"/>
        <v>0</v>
      </c>
      <c r="L38" s="3">
        <f t="shared" si="4"/>
        <v>0</v>
      </c>
    </row>
    <row r="39" spans="1:12" x14ac:dyDescent="0.25">
      <c r="A39" t="s">
        <v>178</v>
      </c>
      <c r="B39" t="s">
        <v>294</v>
      </c>
      <c r="C39" s="7" t="s">
        <v>364</v>
      </c>
      <c r="D39" t="s">
        <v>179</v>
      </c>
      <c r="I39" s="3">
        <f t="shared" si="1"/>
        <v>0</v>
      </c>
      <c r="J39" s="3">
        <f t="shared" si="2"/>
        <v>0</v>
      </c>
      <c r="K39" s="3">
        <f t="shared" si="3"/>
        <v>0</v>
      </c>
      <c r="L39" s="3">
        <f t="shared" si="4"/>
        <v>0</v>
      </c>
    </row>
    <row r="40" spans="1:12" x14ac:dyDescent="0.25">
      <c r="A40" t="s">
        <v>180</v>
      </c>
      <c r="B40" t="s">
        <v>290</v>
      </c>
      <c r="C40" s="7" t="s">
        <v>366</v>
      </c>
      <c r="D40" t="s">
        <v>181</v>
      </c>
      <c r="I40" s="3">
        <f t="shared" si="1"/>
        <v>0</v>
      </c>
      <c r="J40" s="3">
        <f t="shared" si="2"/>
        <v>0</v>
      </c>
      <c r="K40" s="3">
        <f t="shared" si="3"/>
        <v>0</v>
      </c>
      <c r="L40" s="3">
        <f t="shared" si="4"/>
        <v>0</v>
      </c>
    </row>
    <row r="41" spans="1:12" x14ac:dyDescent="0.25">
      <c r="A41" t="s">
        <v>37</v>
      </c>
      <c r="B41" t="s">
        <v>265</v>
      </c>
      <c r="C41" s="7" t="s">
        <v>412</v>
      </c>
      <c r="D41" t="s">
        <v>38</v>
      </c>
      <c r="F41" t="s">
        <v>39</v>
      </c>
      <c r="I41" s="3">
        <f t="shared" si="1"/>
        <v>1</v>
      </c>
      <c r="J41" s="3">
        <f t="shared" si="2"/>
        <v>0</v>
      </c>
      <c r="K41" s="3">
        <f t="shared" si="3"/>
        <v>0</v>
      </c>
      <c r="L41" s="3">
        <f t="shared" si="4"/>
        <v>1</v>
      </c>
    </row>
    <row r="42" spans="1:12" x14ac:dyDescent="0.25">
      <c r="A42" t="s">
        <v>80</v>
      </c>
      <c r="B42" t="s">
        <v>272</v>
      </c>
      <c r="C42" s="7" t="s">
        <v>366</v>
      </c>
      <c r="D42" t="s">
        <v>78</v>
      </c>
      <c r="G42" t="s">
        <v>79</v>
      </c>
      <c r="I42" s="3">
        <f t="shared" si="1"/>
        <v>0</v>
      </c>
      <c r="J42" s="3">
        <f t="shared" si="2"/>
        <v>1</v>
      </c>
      <c r="K42" s="3">
        <f t="shared" si="3"/>
        <v>0</v>
      </c>
      <c r="L42" s="3">
        <f t="shared" si="4"/>
        <v>1</v>
      </c>
    </row>
    <row r="43" spans="1:12" x14ac:dyDescent="0.25">
      <c r="A43" t="s">
        <v>182</v>
      </c>
      <c r="B43" t="s">
        <v>247</v>
      </c>
      <c r="C43" s="7" t="s">
        <v>375</v>
      </c>
      <c r="D43" t="s">
        <v>183</v>
      </c>
      <c r="I43" s="3">
        <f t="shared" si="1"/>
        <v>0</v>
      </c>
      <c r="J43" s="3">
        <f t="shared" si="2"/>
        <v>0</v>
      </c>
      <c r="K43" s="3">
        <f t="shared" si="3"/>
        <v>0</v>
      </c>
      <c r="L43" s="3">
        <f t="shared" si="4"/>
        <v>0</v>
      </c>
    </row>
    <row r="44" spans="1:12" x14ac:dyDescent="0.25">
      <c r="A44" t="s">
        <v>184</v>
      </c>
      <c r="B44" t="s">
        <v>324</v>
      </c>
      <c r="C44" s="7" t="s">
        <v>413</v>
      </c>
      <c r="D44" t="s">
        <v>185</v>
      </c>
      <c r="I44" s="3">
        <f t="shared" si="1"/>
        <v>0</v>
      </c>
      <c r="J44" s="3">
        <f t="shared" si="2"/>
        <v>0</v>
      </c>
      <c r="K44" s="3">
        <f t="shared" si="3"/>
        <v>0</v>
      </c>
      <c r="L44" s="3">
        <f t="shared" si="4"/>
        <v>0</v>
      </c>
    </row>
    <row r="45" spans="1:12" x14ac:dyDescent="0.25">
      <c r="A45" t="s">
        <v>186</v>
      </c>
      <c r="B45" t="s">
        <v>286</v>
      </c>
      <c r="C45" s="7" t="s">
        <v>373</v>
      </c>
      <c r="D45" t="s">
        <v>187</v>
      </c>
      <c r="I45" s="3">
        <f t="shared" si="1"/>
        <v>0</v>
      </c>
      <c r="J45" s="3">
        <f t="shared" si="2"/>
        <v>0</v>
      </c>
      <c r="K45" s="3">
        <f t="shared" si="3"/>
        <v>0</v>
      </c>
      <c r="L45" s="3">
        <f t="shared" si="4"/>
        <v>0</v>
      </c>
    </row>
    <row r="46" spans="1:12" x14ac:dyDescent="0.25">
      <c r="A46" t="s">
        <v>40</v>
      </c>
      <c r="B46" t="s">
        <v>300</v>
      </c>
      <c r="C46" s="7" t="s">
        <v>404</v>
      </c>
      <c r="D46" t="s">
        <v>41</v>
      </c>
      <c r="F46" t="s">
        <v>42</v>
      </c>
      <c r="G46" t="s">
        <v>43</v>
      </c>
      <c r="H46" t="s">
        <v>44</v>
      </c>
      <c r="I46" s="3">
        <f t="shared" si="1"/>
        <v>1</v>
      </c>
      <c r="J46" s="3">
        <f t="shared" si="2"/>
        <v>1</v>
      </c>
      <c r="K46" s="3">
        <f t="shared" si="3"/>
        <v>1</v>
      </c>
      <c r="L46" s="3">
        <f t="shared" si="4"/>
        <v>3</v>
      </c>
    </row>
    <row r="47" spans="1:12" x14ac:dyDescent="0.25">
      <c r="A47" t="s">
        <v>188</v>
      </c>
      <c r="B47" t="s">
        <v>301</v>
      </c>
      <c r="C47" s="7" t="s">
        <v>390</v>
      </c>
      <c r="D47" t="s">
        <v>189</v>
      </c>
      <c r="I47" s="3">
        <f t="shared" si="1"/>
        <v>0</v>
      </c>
      <c r="J47" s="3">
        <f t="shared" si="2"/>
        <v>0</v>
      </c>
      <c r="K47" s="3">
        <f t="shared" si="3"/>
        <v>0</v>
      </c>
      <c r="L47" s="3">
        <f t="shared" si="4"/>
        <v>0</v>
      </c>
    </row>
    <row r="48" spans="1:12" x14ac:dyDescent="0.25">
      <c r="A48" t="s">
        <v>190</v>
      </c>
      <c r="B48" t="s">
        <v>250</v>
      </c>
      <c r="C48" s="7" t="s">
        <v>391</v>
      </c>
      <c r="D48" t="s">
        <v>191</v>
      </c>
      <c r="I48" s="3">
        <f t="shared" si="1"/>
        <v>0</v>
      </c>
      <c r="J48" s="3">
        <f t="shared" si="2"/>
        <v>0</v>
      </c>
      <c r="K48" s="3">
        <f t="shared" si="3"/>
        <v>0</v>
      </c>
      <c r="L48" s="3">
        <f t="shared" si="4"/>
        <v>0</v>
      </c>
    </row>
    <row r="49" spans="1:12" x14ac:dyDescent="0.25">
      <c r="A49" t="s">
        <v>192</v>
      </c>
      <c r="B49" t="s">
        <v>248</v>
      </c>
      <c r="C49" s="7" t="s">
        <v>388</v>
      </c>
      <c r="D49" t="s">
        <v>193</v>
      </c>
      <c r="I49" s="3">
        <f t="shared" si="1"/>
        <v>0</v>
      </c>
      <c r="J49" s="3">
        <f t="shared" si="2"/>
        <v>0</v>
      </c>
      <c r="K49" s="3">
        <f t="shared" si="3"/>
        <v>0</v>
      </c>
      <c r="L49" s="3">
        <f t="shared" si="4"/>
        <v>0</v>
      </c>
    </row>
    <row r="50" spans="1:12" x14ac:dyDescent="0.25">
      <c r="A50" t="s">
        <v>194</v>
      </c>
      <c r="B50" t="s">
        <v>251</v>
      </c>
      <c r="C50" s="7" t="s">
        <v>366</v>
      </c>
      <c r="D50" t="s">
        <v>195</v>
      </c>
      <c r="I50" s="3">
        <f t="shared" si="1"/>
        <v>0</v>
      </c>
      <c r="J50" s="3">
        <f t="shared" si="2"/>
        <v>0</v>
      </c>
      <c r="K50" s="3">
        <f t="shared" si="3"/>
        <v>0</v>
      </c>
      <c r="L50" s="3">
        <f t="shared" si="4"/>
        <v>0</v>
      </c>
    </row>
    <row r="51" spans="1:12" x14ac:dyDescent="0.25">
      <c r="A51" t="s">
        <v>196</v>
      </c>
      <c r="B51" t="s">
        <v>297</v>
      </c>
      <c r="C51" s="7" t="s">
        <v>369</v>
      </c>
      <c r="D51" t="s">
        <v>197</v>
      </c>
      <c r="I51" s="3">
        <f t="shared" si="1"/>
        <v>0</v>
      </c>
      <c r="J51" s="3">
        <f t="shared" si="2"/>
        <v>0</v>
      </c>
      <c r="K51" s="3">
        <f t="shared" si="3"/>
        <v>0</v>
      </c>
      <c r="L51" s="3">
        <f t="shared" si="4"/>
        <v>0</v>
      </c>
    </row>
    <row r="52" spans="1:12" x14ac:dyDescent="0.25">
      <c r="A52" t="s">
        <v>198</v>
      </c>
      <c r="B52" t="s">
        <v>325</v>
      </c>
      <c r="C52" s="7" t="s">
        <v>372</v>
      </c>
      <c r="D52" t="s">
        <v>141</v>
      </c>
      <c r="I52" s="3">
        <f t="shared" si="1"/>
        <v>0</v>
      </c>
      <c r="J52" s="3">
        <f t="shared" si="2"/>
        <v>0</v>
      </c>
      <c r="K52" s="3">
        <f t="shared" si="3"/>
        <v>0</v>
      </c>
      <c r="L52" s="3">
        <f t="shared" si="4"/>
        <v>0</v>
      </c>
    </row>
    <row r="53" spans="1:12" x14ac:dyDescent="0.25">
      <c r="A53" t="s">
        <v>199</v>
      </c>
      <c r="B53" t="s">
        <v>299</v>
      </c>
      <c r="C53" s="7" t="s">
        <v>393</v>
      </c>
      <c r="D53" t="s">
        <v>200</v>
      </c>
      <c r="I53" s="3">
        <f t="shared" si="1"/>
        <v>0</v>
      </c>
      <c r="J53" s="3">
        <f t="shared" si="2"/>
        <v>0</v>
      </c>
      <c r="K53" s="3">
        <f t="shared" si="3"/>
        <v>0</v>
      </c>
      <c r="L53" s="3">
        <f t="shared" si="4"/>
        <v>0</v>
      </c>
    </row>
    <row r="54" spans="1:12" x14ac:dyDescent="0.25">
      <c r="A54" t="s">
        <v>201</v>
      </c>
      <c r="B54" t="s">
        <v>281</v>
      </c>
      <c r="C54" s="7" t="s">
        <v>366</v>
      </c>
      <c r="D54" t="s">
        <v>181</v>
      </c>
      <c r="I54" s="3">
        <f t="shared" si="1"/>
        <v>0</v>
      </c>
      <c r="J54" s="3">
        <f t="shared" si="2"/>
        <v>0</v>
      </c>
      <c r="K54" s="3">
        <f t="shared" si="3"/>
        <v>0</v>
      </c>
      <c r="L54" s="3">
        <f t="shared" si="4"/>
        <v>0</v>
      </c>
    </row>
    <row r="55" spans="1:12" x14ac:dyDescent="0.25">
      <c r="A55" t="s">
        <v>89</v>
      </c>
      <c r="B55" t="s">
        <v>327</v>
      </c>
      <c r="C55" s="7" t="s">
        <v>395</v>
      </c>
      <c r="D55" t="s">
        <v>90</v>
      </c>
      <c r="H55" t="s">
        <v>44</v>
      </c>
      <c r="I55" s="3">
        <f t="shared" si="1"/>
        <v>0</v>
      </c>
      <c r="J55" s="3">
        <f t="shared" si="2"/>
        <v>0</v>
      </c>
      <c r="K55" s="3">
        <f t="shared" si="3"/>
        <v>1</v>
      </c>
      <c r="L55" s="3">
        <f t="shared" si="4"/>
        <v>1</v>
      </c>
    </row>
    <row r="56" spans="1:12" x14ac:dyDescent="0.25">
      <c r="A56" t="s">
        <v>202</v>
      </c>
      <c r="B56" t="s">
        <v>288</v>
      </c>
      <c r="C56" s="7" t="s">
        <v>364</v>
      </c>
      <c r="I56" s="3">
        <f t="shared" si="1"/>
        <v>0</v>
      </c>
      <c r="J56" s="3">
        <f t="shared" si="2"/>
        <v>0</v>
      </c>
      <c r="K56" s="3">
        <f t="shared" si="3"/>
        <v>0</v>
      </c>
      <c r="L56" s="3">
        <f t="shared" si="4"/>
        <v>0</v>
      </c>
    </row>
    <row r="57" spans="1:12" x14ac:dyDescent="0.25">
      <c r="A57" t="s">
        <v>203</v>
      </c>
      <c r="B57" t="s">
        <v>310</v>
      </c>
      <c r="C57" s="7" t="s">
        <v>364</v>
      </c>
      <c r="I57" s="3">
        <f t="shared" si="1"/>
        <v>0</v>
      </c>
      <c r="J57" s="3">
        <f t="shared" si="2"/>
        <v>0</v>
      </c>
      <c r="K57" s="3">
        <f t="shared" si="3"/>
        <v>0</v>
      </c>
      <c r="L57" s="3">
        <f t="shared" si="4"/>
        <v>0</v>
      </c>
    </row>
    <row r="58" spans="1:12" x14ac:dyDescent="0.25">
      <c r="A58" t="s">
        <v>57</v>
      </c>
      <c r="B58" t="s">
        <v>312</v>
      </c>
      <c r="C58" s="7" t="s">
        <v>366</v>
      </c>
      <c r="D58" t="s">
        <v>58</v>
      </c>
      <c r="F58" t="s">
        <v>59</v>
      </c>
      <c r="H58" t="s">
        <v>32</v>
      </c>
      <c r="I58" s="3">
        <f t="shared" si="1"/>
        <v>1</v>
      </c>
      <c r="J58" s="3">
        <f t="shared" si="2"/>
        <v>0</v>
      </c>
      <c r="K58" s="3">
        <f t="shared" si="3"/>
        <v>1</v>
      </c>
      <c r="L58" s="3">
        <f t="shared" si="4"/>
        <v>2</v>
      </c>
    </row>
    <row r="59" spans="1:12" x14ac:dyDescent="0.25">
      <c r="A59" t="s">
        <v>204</v>
      </c>
      <c r="B59" t="s">
        <v>283</v>
      </c>
      <c r="C59" s="7" t="s">
        <v>366</v>
      </c>
      <c r="D59" t="s">
        <v>205</v>
      </c>
      <c r="I59" s="3">
        <f t="shared" si="1"/>
        <v>0</v>
      </c>
      <c r="J59" s="3">
        <f t="shared" si="2"/>
        <v>0</v>
      </c>
      <c r="K59" s="3">
        <f t="shared" si="3"/>
        <v>0</v>
      </c>
      <c r="L59" s="3">
        <f t="shared" si="4"/>
        <v>0</v>
      </c>
    </row>
    <row r="60" spans="1:12" x14ac:dyDescent="0.25">
      <c r="A60" t="s">
        <v>206</v>
      </c>
      <c r="B60" t="s">
        <v>329</v>
      </c>
      <c r="C60" s="7" t="s">
        <v>370</v>
      </c>
      <c r="D60" t="s">
        <v>207</v>
      </c>
      <c r="I60" s="3">
        <f t="shared" si="1"/>
        <v>0</v>
      </c>
      <c r="J60" s="3">
        <f t="shared" si="2"/>
        <v>0</v>
      </c>
      <c r="K60" s="3">
        <f t="shared" si="3"/>
        <v>0</v>
      </c>
      <c r="L60" s="3">
        <f t="shared" si="4"/>
        <v>0</v>
      </c>
    </row>
    <row r="61" spans="1:12" x14ac:dyDescent="0.25">
      <c r="A61" t="s">
        <v>45</v>
      </c>
      <c r="B61" t="s">
        <v>253</v>
      </c>
      <c r="C61" s="7" t="s">
        <v>399</v>
      </c>
      <c r="D61" t="s">
        <v>46</v>
      </c>
      <c r="E61" t="s">
        <v>47</v>
      </c>
      <c r="F61" t="s">
        <v>48</v>
      </c>
      <c r="G61" t="s">
        <v>49</v>
      </c>
      <c r="H61" t="s">
        <v>50</v>
      </c>
      <c r="I61" s="3">
        <f t="shared" si="1"/>
        <v>1</v>
      </c>
      <c r="J61" s="3">
        <f t="shared" si="2"/>
        <v>1</v>
      </c>
      <c r="K61" s="3">
        <f t="shared" si="3"/>
        <v>1</v>
      </c>
      <c r="L61" s="3">
        <f t="shared" si="4"/>
        <v>3</v>
      </c>
    </row>
    <row r="62" spans="1:12" x14ac:dyDescent="0.25">
      <c r="A62" t="s">
        <v>208</v>
      </c>
      <c r="B62" t="s">
        <v>321</v>
      </c>
      <c r="C62" s="7" t="s">
        <v>366</v>
      </c>
      <c r="D62" t="s">
        <v>209</v>
      </c>
      <c r="I62" s="3">
        <f t="shared" si="1"/>
        <v>0</v>
      </c>
      <c r="J62" s="3">
        <f t="shared" si="2"/>
        <v>0</v>
      </c>
      <c r="K62" s="3">
        <f t="shared" si="3"/>
        <v>0</v>
      </c>
      <c r="L62" s="3">
        <f t="shared" si="4"/>
        <v>0</v>
      </c>
    </row>
    <row r="63" spans="1:12" x14ac:dyDescent="0.25">
      <c r="A63" t="s">
        <v>210</v>
      </c>
      <c r="B63" t="s">
        <v>278</v>
      </c>
      <c r="C63" s="7" t="s">
        <v>400</v>
      </c>
      <c r="D63" t="s">
        <v>211</v>
      </c>
      <c r="E63" t="s">
        <v>10</v>
      </c>
      <c r="I63" s="3">
        <f t="shared" si="1"/>
        <v>0</v>
      </c>
      <c r="J63" s="3">
        <f t="shared" si="2"/>
        <v>0</v>
      </c>
      <c r="K63" s="3">
        <f t="shared" si="3"/>
        <v>0</v>
      </c>
      <c r="L63" s="3">
        <f t="shared" si="4"/>
        <v>0</v>
      </c>
    </row>
    <row r="64" spans="1:12" x14ac:dyDescent="0.25">
      <c r="A64" t="s">
        <v>212</v>
      </c>
      <c r="B64" t="s">
        <v>304</v>
      </c>
      <c r="C64" s="7" t="s">
        <v>371</v>
      </c>
      <c r="D64" t="s">
        <v>213</v>
      </c>
      <c r="I64" s="3">
        <f t="shared" si="1"/>
        <v>0</v>
      </c>
      <c r="J64" s="3">
        <f t="shared" si="2"/>
        <v>0</v>
      </c>
      <c r="K64" s="3">
        <f t="shared" si="3"/>
        <v>0</v>
      </c>
      <c r="L64" s="3">
        <f t="shared" si="4"/>
        <v>0</v>
      </c>
    </row>
    <row r="65" spans="1:12" x14ac:dyDescent="0.25">
      <c r="A65" t="s">
        <v>214</v>
      </c>
      <c r="B65" t="s">
        <v>309</v>
      </c>
      <c r="C65" s="7" t="s">
        <v>366</v>
      </c>
      <c r="I65" s="3">
        <f t="shared" si="1"/>
        <v>0</v>
      </c>
      <c r="J65" s="3">
        <f t="shared" si="2"/>
        <v>0</v>
      </c>
      <c r="K65" s="3">
        <f t="shared" si="3"/>
        <v>0</v>
      </c>
      <c r="L65" s="3">
        <f t="shared" si="4"/>
        <v>0</v>
      </c>
    </row>
    <row r="66" spans="1:12" x14ac:dyDescent="0.25">
      <c r="A66" t="s">
        <v>215</v>
      </c>
      <c r="B66" t="s">
        <v>331</v>
      </c>
      <c r="C66" s="7" t="s">
        <v>402</v>
      </c>
      <c r="D66" t="s">
        <v>216</v>
      </c>
      <c r="I66" s="3">
        <f t="shared" si="1"/>
        <v>0</v>
      </c>
      <c r="J66" s="3">
        <f t="shared" si="2"/>
        <v>0</v>
      </c>
      <c r="K66" s="3">
        <f t="shared" si="3"/>
        <v>0</v>
      </c>
      <c r="L66" s="3">
        <f t="shared" si="4"/>
        <v>0</v>
      </c>
    </row>
    <row r="67" spans="1:12" x14ac:dyDescent="0.25">
      <c r="A67" t="s">
        <v>217</v>
      </c>
      <c r="B67" t="s">
        <v>254</v>
      </c>
      <c r="C67" s="7" t="s">
        <v>364</v>
      </c>
      <c r="D67" t="s">
        <v>218</v>
      </c>
      <c r="I67" s="3">
        <f t="shared" ref="I67:I82" si="5">IF(F67&gt;0,1,0)</f>
        <v>0</v>
      </c>
      <c r="J67" s="3">
        <f t="shared" ref="J67:J82" si="6">IF(G67&gt;0,1,0)</f>
        <v>0</v>
      </c>
      <c r="K67" s="3">
        <f t="shared" ref="K67:K82" si="7">IF(H67&gt;0,1,0)</f>
        <v>0</v>
      </c>
      <c r="L67" s="3">
        <f t="shared" ref="L67:L83" si="8">SUM(I67:K67)</f>
        <v>0</v>
      </c>
    </row>
    <row r="68" spans="1:12" x14ac:dyDescent="0.25">
      <c r="A68" t="s">
        <v>219</v>
      </c>
      <c r="B68" t="s">
        <v>256</v>
      </c>
      <c r="C68" s="7" t="s">
        <v>403</v>
      </c>
      <c r="D68" t="s">
        <v>220</v>
      </c>
      <c r="I68" s="3">
        <f t="shared" si="5"/>
        <v>0</v>
      </c>
      <c r="J68" s="3">
        <f t="shared" si="6"/>
        <v>0</v>
      </c>
      <c r="K68" s="3">
        <f t="shared" si="7"/>
        <v>0</v>
      </c>
      <c r="L68" s="3">
        <f t="shared" si="8"/>
        <v>0</v>
      </c>
    </row>
    <row r="69" spans="1:12" x14ac:dyDescent="0.25">
      <c r="A69" t="s">
        <v>221</v>
      </c>
      <c r="B69" t="s">
        <v>262</v>
      </c>
      <c r="C69" s="7" t="s">
        <v>394</v>
      </c>
      <c r="D69" t="s">
        <v>222</v>
      </c>
      <c r="E69" t="s">
        <v>223</v>
      </c>
      <c r="I69" s="3">
        <f t="shared" si="5"/>
        <v>0</v>
      </c>
      <c r="J69" s="3">
        <f t="shared" si="6"/>
        <v>0</v>
      </c>
      <c r="K69" s="3">
        <f t="shared" si="7"/>
        <v>0</v>
      </c>
      <c r="L69" s="3">
        <f t="shared" si="8"/>
        <v>0</v>
      </c>
    </row>
    <row r="70" spans="1:12" x14ac:dyDescent="0.25">
      <c r="A70" t="s">
        <v>66</v>
      </c>
      <c r="B70" t="s">
        <v>296</v>
      </c>
      <c r="C70" s="7" t="s">
        <v>405</v>
      </c>
      <c r="D70" t="s">
        <v>67</v>
      </c>
      <c r="F70" t="s">
        <v>68</v>
      </c>
      <c r="G70" t="s">
        <v>69</v>
      </c>
      <c r="H70" t="s">
        <v>44</v>
      </c>
      <c r="I70" s="3">
        <f t="shared" si="5"/>
        <v>1</v>
      </c>
      <c r="J70" s="3">
        <f t="shared" si="6"/>
        <v>1</v>
      </c>
      <c r="K70" s="3">
        <f t="shared" si="7"/>
        <v>1</v>
      </c>
      <c r="L70" s="3">
        <f t="shared" si="8"/>
        <v>3</v>
      </c>
    </row>
    <row r="71" spans="1:12" x14ac:dyDescent="0.25">
      <c r="A71" t="s">
        <v>224</v>
      </c>
      <c r="B71" t="s">
        <v>279</v>
      </c>
      <c r="C71" s="7" t="s">
        <v>366</v>
      </c>
      <c r="D71" t="s">
        <v>225</v>
      </c>
      <c r="I71" s="3">
        <f t="shared" si="5"/>
        <v>0</v>
      </c>
      <c r="J71" s="3">
        <f t="shared" si="6"/>
        <v>0</v>
      </c>
      <c r="K71" s="3">
        <f t="shared" si="7"/>
        <v>0</v>
      </c>
      <c r="L71" s="3">
        <f t="shared" si="8"/>
        <v>0</v>
      </c>
    </row>
    <row r="72" spans="1:12" x14ac:dyDescent="0.25">
      <c r="A72" t="s">
        <v>226</v>
      </c>
      <c r="B72" t="s">
        <v>263</v>
      </c>
      <c r="C72" s="7" t="s">
        <v>401</v>
      </c>
      <c r="D72" t="s">
        <v>227</v>
      </c>
      <c r="I72" s="3">
        <f t="shared" si="5"/>
        <v>0</v>
      </c>
      <c r="J72" s="3">
        <f t="shared" si="6"/>
        <v>0</v>
      </c>
      <c r="K72" s="3">
        <f t="shared" si="7"/>
        <v>0</v>
      </c>
      <c r="L72" s="3">
        <f t="shared" si="8"/>
        <v>0</v>
      </c>
    </row>
    <row r="73" spans="1:12" x14ac:dyDescent="0.25">
      <c r="A73" t="s">
        <v>93</v>
      </c>
      <c r="B73" t="s">
        <v>292</v>
      </c>
      <c r="C73" s="7" t="s">
        <v>366</v>
      </c>
      <c r="D73" t="s">
        <v>94</v>
      </c>
      <c r="E73" t="s">
        <v>95</v>
      </c>
      <c r="H73" t="s">
        <v>96</v>
      </c>
      <c r="I73" s="3">
        <f t="shared" si="5"/>
        <v>0</v>
      </c>
      <c r="J73" s="3">
        <f t="shared" si="6"/>
        <v>0</v>
      </c>
      <c r="K73" s="3">
        <f t="shared" si="7"/>
        <v>1</v>
      </c>
      <c r="L73" s="3">
        <f t="shared" si="8"/>
        <v>1</v>
      </c>
    </row>
    <row r="74" spans="1:12" x14ac:dyDescent="0.25">
      <c r="A74" t="s">
        <v>60</v>
      </c>
      <c r="B74" t="s">
        <v>255</v>
      </c>
      <c r="C74" s="7" t="s">
        <v>392</v>
      </c>
      <c r="D74" t="s">
        <v>61</v>
      </c>
      <c r="F74" t="s">
        <v>62</v>
      </c>
      <c r="G74" t="s">
        <v>63</v>
      </c>
      <c r="H74" t="s">
        <v>32</v>
      </c>
      <c r="I74" s="3">
        <f t="shared" si="5"/>
        <v>1</v>
      </c>
      <c r="J74" s="3">
        <f t="shared" si="6"/>
        <v>1</v>
      </c>
      <c r="K74" s="3">
        <f t="shared" si="7"/>
        <v>1</v>
      </c>
      <c r="L74" s="3">
        <f t="shared" si="8"/>
        <v>3</v>
      </c>
    </row>
    <row r="75" spans="1:12" x14ac:dyDescent="0.25">
      <c r="A75" t="s">
        <v>228</v>
      </c>
      <c r="B75" t="s">
        <v>306</v>
      </c>
      <c r="C75" s="7" t="s">
        <v>387</v>
      </c>
      <c r="D75" t="s">
        <v>153</v>
      </c>
      <c r="I75" s="3">
        <f t="shared" si="5"/>
        <v>0</v>
      </c>
      <c r="J75" s="3">
        <f t="shared" si="6"/>
        <v>0</v>
      </c>
      <c r="K75" s="3">
        <f t="shared" si="7"/>
        <v>0</v>
      </c>
      <c r="L75" s="3">
        <f t="shared" si="8"/>
        <v>0</v>
      </c>
    </row>
    <row r="76" spans="1:12" x14ac:dyDescent="0.25">
      <c r="A76" t="s">
        <v>229</v>
      </c>
      <c r="B76" t="s">
        <v>257</v>
      </c>
      <c r="C76" s="7" t="s">
        <v>372</v>
      </c>
      <c r="D76" t="s">
        <v>141</v>
      </c>
      <c r="I76" s="3">
        <f t="shared" si="5"/>
        <v>0</v>
      </c>
      <c r="J76" s="3">
        <f t="shared" si="6"/>
        <v>0</v>
      </c>
      <c r="K76" s="3">
        <f t="shared" si="7"/>
        <v>0</v>
      </c>
      <c r="L76" s="3">
        <f t="shared" si="8"/>
        <v>0</v>
      </c>
    </row>
    <row r="77" spans="1:12" x14ac:dyDescent="0.25">
      <c r="A77" t="s">
        <v>230</v>
      </c>
      <c r="B77" t="s">
        <v>285</v>
      </c>
      <c r="C77" s="7" t="s">
        <v>364</v>
      </c>
      <c r="D77" t="s">
        <v>231</v>
      </c>
      <c r="I77" s="3">
        <f t="shared" si="5"/>
        <v>0</v>
      </c>
      <c r="J77" s="3">
        <f t="shared" si="6"/>
        <v>0</v>
      </c>
      <c r="K77" s="3">
        <f t="shared" si="7"/>
        <v>0</v>
      </c>
      <c r="L77" s="3">
        <f t="shared" si="8"/>
        <v>0</v>
      </c>
    </row>
    <row r="78" spans="1:12" x14ac:dyDescent="0.25">
      <c r="A78" t="s">
        <v>232</v>
      </c>
      <c r="B78" t="s">
        <v>316</v>
      </c>
      <c r="C78" s="7" t="s">
        <v>366</v>
      </c>
      <c r="I78" s="3">
        <f t="shared" si="5"/>
        <v>0</v>
      </c>
      <c r="J78" s="3">
        <f t="shared" si="6"/>
        <v>0</v>
      </c>
      <c r="K78" s="3">
        <f t="shared" si="7"/>
        <v>0</v>
      </c>
      <c r="L78" s="3">
        <f t="shared" si="8"/>
        <v>0</v>
      </c>
    </row>
    <row r="79" spans="1:12" x14ac:dyDescent="0.25">
      <c r="A79" t="s">
        <v>233</v>
      </c>
      <c r="B79" t="s">
        <v>313</v>
      </c>
      <c r="C79" s="7" t="s">
        <v>376</v>
      </c>
      <c r="D79" t="s">
        <v>234</v>
      </c>
      <c r="E79" t="s">
        <v>235</v>
      </c>
      <c r="I79" s="3">
        <f t="shared" si="5"/>
        <v>0</v>
      </c>
      <c r="J79" s="3">
        <f t="shared" si="6"/>
        <v>0</v>
      </c>
      <c r="K79" s="3">
        <f t="shared" si="7"/>
        <v>0</v>
      </c>
      <c r="L79" s="3">
        <f t="shared" si="8"/>
        <v>0</v>
      </c>
    </row>
    <row r="80" spans="1:12" x14ac:dyDescent="0.25">
      <c r="A80" t="s">
        <v>51</v>
      </c>
      <c r="B80" t="s">
        <v>273</v>
      </c>
      <c r="C80" s="7" t="s">
        <v>377</v>
      </c>
      <c r="D80" t="s">
        <v>52</v>
      </c>
      <c r="F80" t="s">
        <v>53</v>
      </c>
      <c r="G80" t="s">
        <v>54</v>
      </c>
      <c r="H80" t="s">
        <v>55</v>
      </c>
      <c r="I80" s="3">
        <f t="shared" si="5"/>
        <v>1</v>
      </c>
      <c r="J80" s="3">
        <f t="shared" si="6"/>
        <v>1</v>
      </c>
      <c r="K80" s="3">
        <f t="shared" si="7"/>
        <v>1</v>
      </c>
      <c r="L80" s="3">
        <f t="shared" si="8"/>
        <v>3</v>
      </c>
    </row>
    <row r="81" spans="1:12" x14ac:dyDescent="0.25">
      <c r="A81" t="s">
        <v>236</v>
      </c>
      <c r="B81" t="s">
        <v>260</v>
      </c>
      <c r="C81" s="7" t="s">
        <v>378</v>
      </c>
      <c r="D81" t="s">
        <v>237</v>
      </c>
      <c r="I81" s="3">
        <f t="shared" si="5"/>
        <v>0</v>
      </c>
      <c r="J81" s="3">
        <f t="shared" si="6"/>
        <v>0</v>
      </c>
      <c r="K81" s="3">
        <f t="shared" si="7"/>
        <v>0</v>
      </c>
      <c r="L81" s="3">
        <f t="shared" si="8"/>
        <v>0</v>
      </c>
    </row>
    <row r="82" spans="1:12" x14ac:dyDescent="0.25">
      <c r="A82" t="s">
        <v>238</v>
      </c>
      <c r="B82" t="s">
        <v>269</v>
      </c>
      <c r="C82" s="7" t="s">
        <v>366</v>
      </c>
      <c r="D82" t="s">
        <v>239</v>
      </c>
      <c r="I82" s="3">
        <f t="shared" si="5"/>
        <v>0</v>
      </c>
      <c r="J82" s="3">
        <f t="shared" si="6"/>
        <v>0</v>
      </c>
      <c r="K82" s="3">
        <f t="shared" si="7"/>
        <v>0</v>
      </c>
      <c r="L82" s="3">
        <f t="shared" si="8"/>
        <v>0</v>
      </c>
    </row>
    <row r="83" spans="1:12" x14ac:dyDescent="0.25">
      <c r="A83" s="9" t="s">
        <v>338</v>
      </c>
      <c r="B83" s="9" t="s">
        <v>268</v>
      </c>
      <c r="D83" s="4" t="s">
        <v>337</v>
      </c>
      <c r="E83" s="4" t="s">
        <v>337</v>
      </c>
      <c r="F83" s="4"/>
      <c r="G83" s="4"/>
      <c r="H83" s="4"/>
      <c r="I83" s="3">
        <f t="shared" ref="I83" si="9">IF(F83&gt;0,1,0)</f>
        <v>0</v>
      </c>
      <c r="J83" s="3">
        <f t="shared" ref="J83" si="10">IF(G83&gt;0,1,0)</f>
        <v>0</v>
      </c>
      <c r="K83" s="3">
        <f t="shared" ref="K83" si="11">IF(H83&gt;0,1,0)</f>
        <v>0</v>
      </c>
      <c r="L83" s="3">
        <f t="shared" si="8"/>
        <v>0</v>
      </c>
    </row>
  </sheetData>
  <autoFilter ref="A1:L3211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9"/>
  <sheetViews>
    <sheetView workbookViewId="0">
      <selection activeCell="B1" sqref="B1:B1048576"/>
    </sheetView>
  </sheetViews>
  <sheetFormatPr baseColWidth="10" defaultRowHeight="15.75" x14ac:dyDescent="0.25"/>
  <cols>
    <col min="1" max="1" width="60" bestFit="1" customWidth="1"/>
    <col min="2" max="2" width="15.125" bestFit="1" customWidth="1"/>
    <col min="3" max="3" width="72.375" bestFit="1" customWidth="1"/>
    <col min="4" max="4" width="24.125" bestFit="1" customWidth="1"/>
    <col min="5" max="5" width="39.625" bestFit="1" customWidth="1"/>
    <col min="6" max="6" width="134" bestFit="1" customWidth="1"/>
  </cols>
  <sheetData>
    <row r="1" spans="1:6" s="9" customFormat="1" x14ac:dyDescent="0.25">
      <c r="A1" s="9" t="s">
        <v>71</v>
      </c>
      <c r="B1" s="9" t="s">
        <v>72</v>
      </c>
      <c r="C1" s="9" t="s">
        <v>73</v>
      </c>
      <c r="D1" s="9" t="s">
        <v>74</v>
      </c>
      <c r="E1" s="9" t="s">
        <v>357</v>
      </c>
      <c r="F1" s="9" t="s">
        <v>358</v>
      </c>
    </row>
    <row r="2" spans="1:6" x14ac:dyDescent="0.25">
      <c r="A2" t="s">
        <v>0</v>
      </c>
      <c r="B2" t="s">
        <v>276</v>
      </c>
      <c r="C2" t="s">
        <v>1</v>
      </c>
      <c r="E2" t="s">
        <v>56</v>
      </c>
      <c r="F2" t="s">
        <v>2</v>
      </c>
    </row>
    <row r="3" spans="1:6" x14ac:dyDescent="0.25">
      <c r="A3" t="s">
        <v>3</v>
      </c>
      <c r="B3" t="s">
        <v>284</v>
      </c>
      <c r="C3" t="s">
        <v>4</v>
      </c>
      <c r="D3" t="s">
        <v>5</v>
      </c>
      <c r="E3" t="s">
        <v>56</v>
      </c>
      <c r="F3" t="s">
        <v>6</v>
      </c>
    </row>
    <row r="4" spans="1:6" x14ac:dyDescent="0.25">
      <c r="A4" t="s">
        <v>8</v>
      </c>
      <c r="B4" t="s">
        <v>314</v>
      </c>
      <c r="C4" t="s">
        <v>9</v>
      </c>
      <c r="D4" t="s">
        <v>10</v>
      </c>
      <c r="E4" t="s">
        <v>56</v>
      </c>
      <c r="F4" t="s">
        <v>11</v>
      </c>
    </row>
    <row r="5" spans="1:6" x14ac:dyDescent="0.25">
      <c r="A5" t="s">
        <v>13</v>
      </c>
      <c r="B5" t="s">
        <v>326</v>
      </c>
      <c r="C5" t="s">
        <v>14</v>
      </c>
      <c r="D5" t="s">
        <v>15</v>
      </c>
      <c r="E5" t="s">
        <v>56</v>
      </c>
      <c r="F5" t="s">
        <v>16</v>
      </c>
    </row>
    <row r="6" spans="1:6" x14ac:dyDescent="0.25">
      <c r="A6" t="s">
        <v>18</v>
      </c>
      <c r="B6" t="s">
        <v>323</v>
      </c>
      <c r="C6" t="s">
        <v>19</v>
      </c>
      <c r="E6" t="s">
        <v>56</v>
      </c>
      <c r="F6" t="s">
        <v>20</v>
      </c>
    </row>
    <row r="7" spans="1:6" x14ac:dyDescent="0.25">
      <c r="A7" t="s">
        <v>23</v>
      </c>
      <c r="B7" t="s">
        <v>293</v>
      </c>
      <c r="C7" t="s">
        <v>24</v>
      </c>
      <c r="D7" t="s">
        <v>15</v>
      </c>
      <c r="E7" t="s">
        <v>56</v>
      </c>
      <c r="F7" t="s">
        <v>16</v>
      </c>
    </row>
    <row r="8" spans="1:6" x14ac:dyDescent="0.25">
      <c r="A8" t="s">
        <v>27</v>
      </c>
      <c r="B8" t="s">
        <v>302</v>
      </c>
      <c r="C8" t="s">
        <v>28</v>
      </c>
      <c r="D8" t="s">
        <v>29</v>
      </c>
      <c r="E8" t="s">
        <v>56</v>
      </c>
      <c r="F8" t="s">
        <v>30</v>
      </c>
    </row>
    <row r="9" spans="1:6" x14ac:dyDescent="0.25">
      <c r="A9" t="s">
        <v>33</v>
      </c>
      <c r="B9" t="s">
        <v>328</v>
      </c>
      <c r="C9" t="s">
        <v>34</v>
      </c>
      <c r="E9" t="s">
        <v>56</v>
      </c>
      <c r="F9" t="s">
        <v>35</v>
      </c>
    </row>
    <row r="10" spans="1:6" x14ac:dyDescent="0.25">
      <c r="A10" t="s">
        <v>37</v>
      </c>
      <c r="B10" t="s">
        <v>265</v>
      </c>
      <c r="C10" t="s">
        <v>38</v>
      </c>
      <c r="E10" t="s">
        <v>56</v>
      </c>
      <c r="F10" t="s">
        <v>39</v>
      </c>
    </row>
    <row r="11" spans="1:6" x14ac:dyDescent="0.25">
      <c r="A11" t="s">
        <v>40</v>
      </c>
      <c r="B11" t="s">
        <v>300</v>
      </c>
      <c r="C11" t="s">
        <v>41</v>
      </c>
      <c r="E11" t="s">
        <v>56</v>
      </c>
      <c r="F11" t="s">
        <v>42</v>
      </c>
    </row>
    <row r="12" spans="1:6" x14ac:dyDescent="0.25">
      <c r="A12" t="s">
        <v>45</v>
      </c>
      <c r="B12" t="s">
        <v>253</v>
      </c>
      <c r="C12" t="s">
        <v>46</v>
      </c>
      <c r="D12" t="s">
        <v>47</v>
      </c>
      <c r="E12" t="s">
        <v>56</v>
      </c>
      <c r="F12" t="s">
        <v>48</v>
      </c>
    </row>
    <row r="13" spans="1:6" x14ac:dyDescent="0.25">
      <c r="A13" t="s">
        <v>51</v>
      </c>
      <c r="B13" t="s">
        <v>273</v>
      </c>
      <c r="C13" t="s">
        <v>52</v>
      </c>
      <c r="E13" t="s">
        <v>56</v>
      </c>
      <c r="F13" t="s">
        <v>53</v>
      </c>
    </row>
    <row r="14" spans="1:6" x14ac:dyDescent="0.25">
      <c r="A14" t="s">
        <v>27</v>
      </c>
      <c r="B14" t="s">
        <v>302</v>
      </c>
      <c r="C14" t="s">
        <v>28</v>
      </c>
      <c r="D14" t="s">
        <v>29</v>
      </c>
      <c r="E14" t="s">
        <v>64</v>
      </c>
      <c r="F14" t="s">
        <v>30</v>
      </c>
    </row>
    <row r="15" spans="1:6" x14ac:dyDescent="0.25">
      <c r="A15" t="s">
        <v>57</v>
      </c>
      <c r="B15" t="s">
        <v>312</v>
      </c>
      <c r="C15" t="s">
        <v>58</v>
      </c>
      <c r="E15" t="s">
        <v>64</v>
      </c>
      <c r="F15" t="s">
        <v>59</v>
      </c>
    </row>
    <row r="16" spans="1:6" x14ac:dyDescent="0.25">
      <c r="A16" t="s">
        <v>60</v>
      </c>
      <c r="B16" t="s">
        <v>255</v>
      </c>
      <c r="C16" t="s">
        <v>61</v>
      </c>
      <c r="E16" t="s">
        <v>64</v>
      </c>
      <c r="F16" t="s">
        <v>62</v>
      </c>
    </row>
    <row r="17" spans="1:6" x14ac:dyDescent="0.25">
      <c r="A17" t="s">
        <v>57</v>
      </c>
      <c r="B17" t="s">
        <v>312</v>
      </c>
      <c r="C17" t="s">
        <v>58</v>
      </c>
      <c r="E17" t="s">
        <v>65</v>
      </c>
      <c r="F17" t="s">
        <v>59</v>
      </c>
    </row>
    <row r="18" spans="1:6" x14ac:dyDescent="0.25">
      <c r="A18" t="s">
        <v>60</v>
      </c>
      <c r="B18" t="s">
        <v>255</v>
      </c>
      <c r="C18" t="s">
        <v>61</v>
      </c>
      <c r="E18" t="s">
        <v>65</v>
      </c>
      <c r="F18" t="s">
        <v>62</v>
      </c>
    </row>
    <row r="19" spans="1:6" x14ac:dyDescent="0.25">
      <c r="A19" t="s">
        <v>66</v>
      </c>
      <c r="B19" t="s">
        <v>296</v>
      </c>
      <c r="C19" t="s">
        <v>67</v>
      </c>
      <c r="E19" s="1" t="s">
        <v>70</v>
      </c>
      <c r="F19" t="s">
        <v>68</v>
      </c>
    </row>
  </sheetData>
  <pageMargins left="0.75" right="0.75" top="1" bottom="1" header="0.5" footer="0.5"/>
  <pageSetup paperSize="9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8"/>
  <sheetViews>
    <sheetView workbookViewId="0">
      <selection activeCell="B1" sqref="B1:B1048576"/>
    </sheetView>
  </sheetViews>
  <sheetFormatPr baseColWidth="10" defaultRowHeight="15.75" x14ac:dyDescent="0.25"/>
  <cols>
    <col min="1" max="1" width="60" bestFit="1" customWidth="1"/>
    <col min="2" max="2" width="15.125" bestFit="1" customWidth="1"/>
    <col min="3" max="3" width="67.375" bestFit="1" customWidth="1"/>
    <col min="4" max="4" width="24.125" bestFit="1" customWidth="1"/>
    <col min="5" max="5" width="52" bestFit="1" customWidth="1"/>
    <col min="6" max="6" width="147" bestFit="1" customWidth="1"/>
    <col min="7" max="7" width="134" bestFit="1" customWidth="1"/>
    <col min="8" max="8" width="53.125" bestFit="1" customWidth="1"/>
    <col min="9" max="9" width="36" bestFit="1" customWidth="1"/>
  </cols>
  <sheetData>
    <row r="1" spans="1:9" s="9" customFormat="1" x14ac:dyDescent="0.25">
      <c r="A1" s="9" t="s">
        <v>71</v>
      </c>
      <c r="B1" s="9" t="s">
        <v>72</v>
      </c>
      <c r="C1" s="9" t="s">
        <v>73</v>
      </c>
      <c r="D1" s="9" t="s">
        <v>74</v>
      </c>
      <c r="E1" s="15" t="s">
        <v>357</v>
      </c>
      <c r="F1" s="15" t="s">
        <v>75</v>
      </c>
      <c r="I1" s="9" t="s">
        <v>75</v>
      </c>
    </row>
    <row r="2" spans="1:9" x14ac:dyDescent="0.25">
      <c r="A2" t="s">
        <v>18</v>
      </c>
      <c r="B2" t="s">
        <v>323</v>
      </c>
      <c r="C2" t="s">
        <v>19</v>
      </c>
      <c r="E2" t="s">
        <v>81</v>
      </c>
      <c r="F2" t="s">
        <v>21</v>
      </c>
    </row>
    <row r="3" spans="1:9" x14ac:dyDescent="0.25">
      <c r="A3" t="s">
        <v>77</v>
      </c>
      <c r="B3" t="s">
        <v>271</v>
      </c>
      <c r="C3" t="s">
        <v>78</v>
      </c>
      <c r="E3" t="s">
        <v>81</v>
      </c>
      <c r="F3" t="s">
        <v>79</v>
      </c>
    </row>
    <row r="4" spans="1:9" x14ac:dyDescent="0.25">
      <c r="A4" t="s">
        <v>80</v>
      </c>
      <c r="B4" t="s">
        <v>272</v>
      </c>
      <c r="C4" t="s">
        <v>78</v>
      </c>
      <c r="E4" t="s">
        <v>81</v>
      </c>
      <c r="F4" t="s">
        <v>79</v>
      </c>
    </row>
    <row r="5" spans="1:9" x14ac:dyDescent="0.25">
      <c r="A5" t="s">
        <v>60</v>
      </c>
      <c r="B5" t="s">
        <v>255</v>
      </c>
      <c r="C5" t="s">
        <v>61</v>
      </c>
      <c r="E5" t="s">
        <v>81</v>
      </c>
      <c r="F5" t="s">
        <v>63</v>
      </c>
    </row>
    <row r="6" spans="1:9" x14ac:dyDescent="0.25">
      <c r="A6" t="s">
        <v>27</v>
      </c>
      <c r="B6" t="s">
        <v>302</v>
      </c>
      <c r="C6" t="s">
        <v>28</v>
      </c>
      <c r="D6" t="s">
        <v>29</v>
      </c>
      <c r="E6" t="s">
        <v>82</v>
      </c>
      <c r="F6" t="s">
        <v>31</v>
      </c>
    </row>
    <row r="7" spans="1:9" x14ac:dyDescent="0.25">
      <c r="A7" t="s">
        <v>13</v>
      </c>
      <c r="B7" t="s">
        <v>326</v>
      </c>
      <c r="C7" t="s">
        <v>14</v>
      </c>
      <c r="D7" t="s">
        <v>15</v>
      </c>
      <c r="E7" t="s">
        <v>83</v>
      </c>
      <c r="F7" t="s">
        <v>17</v>
      </c>
    </row>
    <row r="8" spans="1:9" x14ac:dyDescent="0.25">
      <c r="A8" t="s">
        <v>23</v>
      </c>
      <c r="B8" t="s">
        <v>293</v>
      </c>
      <c r="C8" t="s">
        <v>24</v>
      </c>
      <c r="D8" t="s">
        <v>15</v>
      </c>
      <c r="E8" t="s">
        <v>83</v>
      </c>
      <c r="F8" t="s">
        <v>25</v>
      </c>
    </row>
    <row r="9" spans="1:9" x14ac:dyDescent="0.25">
      <c r="A9" t="s">
        <v>27</v>
      </c>
      <c r="B9" t="s">
        <v>302</v>
      </c>
      <c r="C9" t="s">
        <v>28</v>
      </c>
      <c r="D9" t="s">
        <v>29</v>
      </c>
      <c r="E9" t="s">
        <v>83</v>
      </c>
      <c r="F9" t="s">
        <v>31</v>
      </c>
    </row>
    <row r="10" spans="1:9" x14ac:dyDescent="0.25">
      <c r="A10" t="s">
        <v>33</v>
      </c>
      <c r="B10" t="s">
        <v>328</v>
      </c>
      <c r="C10" t="s">
        <v>34</v>
      </c>
      <c r="E10" t="s">
        <v>83</v>
      </c>
      <c r="F10" t="s">
        <v>36</v>
      </c>
    </row>
    <row r="11" spans="1:9" x14ac:dyDescent="0.25">
      <c r="A11" t="s">
        <v>40</v>
      </c>
      <c r="B11" t="s">
        <v>300</v>
      </c>
      <c r="C11" t="s">
        <v>41</v>
      </c>
      <c r="E11" t="s">
        <v>83</v>
      </c>
      <c r="F11" t="s">
        <v>43</v>
      </c>
    </row>
    <row r="12" spans="1:9" x14ac:dyDescent="0.25">
      <c r="A12" t="s">
        <v>45</v>
      </c>
      <c r="B12" t="s">
        <v>253</v>
      </c>
      <c r="C12" t="s">
        <v>46</v>
      </c>
      <c r="D12" t="s">
        <v>47</v>
      </c>
      <c r="E12" t="s">
        <v>83</v>
      </c>
      <c r="F12" t="s">
        <v>49</v>
      </c>
    </row>
    <row r="13" spans="1:9" x14ac:dyDescent="0.25">
      <c r="A13" t="s">
        <v>66</v>
      </c>
      <c r="B13" t="s">
        <v>296</v>
      </c>
      <c r="C13" t="s">
        <v>67</v>
      </c>
      <c r="E13" t="s">
        <v>83</v>
      </c>
      <c r="F13" t="s">
        <v>69</v>
      </c>
    </row>
    <row r="14" spans="1:9" x14ac:dyDescent="0.25">
      <c r="A14" t="s">
        <v>60</v>
      </c>
      <c r="B14" t="s">
        <v>255</v>
      </c>
      <c r="C14" t="s">
        <v>61</v>
      </c>
      <c r="E14" t="s">
        <v>83</v>
      </c>
      <c r="F14" t="s">
        <v>63</v>
      </c>
    </row>
    <row r="15" spans="1:9" x14ac:dyDescent="0.25">
      <c r="A15" t="s">
        <v>51</v>
      </c>
      <c r="B15" t="s">
        <v>273</v>
      </c>
      <c r="C15" t="s">
        <v>52</v>
      </c>
      <c r="E15" t="s">
        <v>83</v>
      </c>
      <c r="F15" t="s">
        <v>54</v>
      </c>
    </row>
    <row r="16" spans="1:9" x14ac:dyDescent="0.25">
      <c r="A16" t="s">
        <v>8</v>
      </c>
      <c r="B16" t="s">
        <v>314</v>
      </c>
      <c r="C16" t="s">
        <v>9</v>
      </c>
      <c r="D16" t="s">
        <v>10</v>
      </c>
      <c r="E16" t="s">
        <v>84</v>
      </c>
      <c r="F16" t="s">
        <v>12</v>
      </c>
    </row>
    <row r="17" spans="1:6" x14ac:dyDescent="0.25">
      <c r="A17" t="s">
        <v>13</v>
      </c>
      <c r="B17" t="s">
        <v>326</v>
      </c>
      <c r="C17" t="s">
        <v>14</v>
      </c>
      <c r="D17" t="s">
        <v>15</v>
      </c>
      <c r="E17" t="s">
        <v>84</v>
      </c>
      <c r="F17" t="s">
        <v>17</v>
      </c>
    </row>
    <row r="18" spans="1:6" x14ac:dyDescent="0.25">
      <c r="A18" t="s">
        <v>23</v>
      </c>
      <c r="B18" t="s">
        <v>293</v>
      </c>
      <c r="C18" t="s">
        <v>24</v>
      </c>
      <c r="D18" t="s">
        <v>15</v>
      </c>
      <c r="E18" t="s">
        <v>84</v>
      </c>
      <c r="F18" t="s">
        <v>25</v>
      </c>
    </row>
    <row r="19" spans="1:6" x14ac:dyDescent="0.25">
      <c r="A19" t="s">
        <v>27</v>
      </c>
      <c r="B19" t="s">
        <v>302</v>
      </c>
      <c r="C19" t="s">
        <v>28</v>
      </c>
      <c r="D19" t="s">
        <v>29</v>
      </c>
      <c r="E19" t="s">
        <v>84</v>
      </c>
      <c r="F19" t="s">
        <v>31</v>
      </c>
    </row>
    <row r="20" spans="1:6" x14ac:dyDescent="0.25">
      <c r="A20" t="s">
        <v>33</v>
      </c>
      <c r="B20" t="s">
        <v>328</v>
      </c>
      <c r="C20" t="s">
        <v>34</v>
      </c>
      <c r="E20" t="s">
        <v>84</v>
      </c>
      <c r="F20" t="s">
        <v>36</v>
      </c>
    </row>
    <row r="21" spans="1:6" x14ac:dyDescent="0.25">
      <c r="A21" t="s">
        <v>40</v>
      </c>
      <c r="B21" t="s">
        <v>300</v>
      </c>
      <c r="C21" t="s">
        <v>41</v>
      </c>
      <c r="E21" t="s">
        <v>84</v>
      </c>
      <c r="F21" t="s">
        <v>43</v>
      </c>
    </row>
    <row r="22" spans="1:6" x14ac:dyDescent="0.25">
      <c r="A22" t="s">
        <v>45</v>
      </c>
      <c r="B22" t="s">
        <v>253</v>
      </c>
      <c r="C22" t="s">
        <v>46</v>
      </c>
      <c r="D22" t="s">
        <v>47</v>
      </c>
      <c r="E22" t="s">
        <v>84</v>
      </c>
      <c r="F22" t="s">
        <v>49</v>
      </c>
    </row>
    <row r="23" spans="1:6" x14ac:dyDescent="0.25">
      <c r="A23" t="s">
        <v>60</v>
      </c>
      <c r="B23" t="s">
        <v>255</v>
      </c>
      <c r="C23" t="s">
        <v>61</v>
      </c>
      <c r="E23" t="s">
        <v>84</v>
      </c>
      <c r="F23" t="s">
        <v>63</v>
      </c>
    </row>
    <row r="24" spans="1:6" x14ac:dyDescent="0.25">
      <c r="A24" t="s">
        <v>51</v>
      </c>
      <c r="B24" t="s">
        <v>273</v>
      </c>
      <c r="C24" t="s">
        <v>52</v>
      </c>
      <c r="E24" t="s">
        <v>84</v>
      </c>
      <c r="F24" t="s">
        <v>54</v>
      </c>
    </row>
    <row r="25" spans="1:6" x14ac:dyDescent="0.25">
      <c r="A25" t="s">
        <v>18</v>
      </c>
      <c r="B25" t="s">
        <v>323</v>
      </c>
      <c r="C25" t="s">
        <v>19</v>
      </c>
      <c r="E25" s="1" t="s">
        <v>85</v>
      </c>
      <c r="F25" t="s">
        <v>21</v>
      </c>
    </row>
    <row r="26" spans="1:6" x14ac:dyDescent="0.25">
      <c r="A26" t="s">
        <v>77</v>
      </c>
      <c r="B26" t="s">
        <v>271</v>
      </c>
      <c r="C26" t="s">
        <v>78</v>
      </c>
      <c r="E26" s="1" t="s">
        <v>85</v>
      </c>
      <c r="F26" t="s">
        <v>79</v>
      </c>
    </row>
    <row r="27" spans="1:6" x14ac:dyDescent="0.25">
      <c r="A27" t="s">
        <v>80</v>
      </c>
      <c r="B27" t="s">
        <v>272</v>
      </c>
      <c r="C27" t="s">
        <v>78</v>
      </c>
      <c r="E27" s="1" t="s">
        <v>85</v>
      </c>
      <c r="F27" t="s">
        <v>79</v>
      </c>
    </row>
    <row r="28" spans="1:6" x14ac:dyDescent="0.25">
      <c r="A28" t="s">
        <v>60</v>
      </c>
      <c r="B28" t="s">
        <v>255</v>
      </c>
      <c r="C28" t="s">
        <v>61</v>
      </c>
      <c r="E28" s="1" t="s">
        <v>85</v>
      </c>
      <c r="F28" t="s">
        <v>63</v>
      </c>
    </row>
  </sheetData>
  <autoFilter ref="A1:F28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7"/>
  <sheetViews>
    <sheetView workbookViewId="0">
      <selection activeCell="B1" sqref="B1:B1048576"/>
    </sheetView>
  </sheetViews>
  <sheetFormatPr baseColWidth="10" defaultColWidth="10.625" defaultRowHeight="15.75" x14ac:dyDescent="0.25"/>
  <cols>
    <col min="1" max="1" width="60" bestFit="1" customWidth="1"/>
    <col min="2" max="2" width="15.125" bestFit="1" customWidth="1"/>
    <col min="3" max="3" width="37.5" bestFit="1" customWidth="1"/>
    <col min="4" max="4" width="24.125" bestFit="1" customWidth="1"/>
    <col min="5" max="5" width="34.5" bestFit="1" customWidth="1"/>
    <col min="6" max="6" width="53.125" bestFit="1" customWidth="1"/>
    <col min="7" max="7" width="10.875" customWidth="1"/>
  </cols>
  <sheetData>
    <row r="1" spans="1:6" s="9" customFormat="1" x14ac:dyDescent="0.25">
      <c r="A1" s="9" t="s">
        <v>71</v>
      </c>
      <c r="B1" s="9" t="s">
        <v>72</v>
      </c>
      <c r="C1" s="9" t="s">
        <v>73</v>
      </c>
      <c r="D1" s="9" t="s">
        <v>74</v>
      </c>
      <c r="E1" s="9" t="s">
        <v>357</v>
      </c>
      <c r="F1" s="9" t="s">
        <v>359</v>
      </c>
    </row>
    <row r="2" spans="1:6" x14ac:dyDescent="0.25">
      <c r="A2" t="s">
        <v>18</v>
      </c>
      <c r="B2" t="s">
        <v>323</v>
      </c>
      <c r="C2" t="s">
        <v>19</v>
      </c>
      <c r="E2" t="s">
        <v>87</v>
      </c>
      <c r="F2" t="s">
        <v>22</v>
      </c>
    </row>
    <row r="3" spans="1:6" x14ac:dyDescent="0.25">
      <c r="A3" t="s">
        <v>3</v>
      </c>
      <c r="B3" t="s">
        <v>284</v>
      </c>
      <c r="C3" t="s">
        <v>4</v>
      </c>
      <c r="D3" t="s">
        <v>5</v>
      </c>
      <c r="E3" t="s">
        <v>91</v>
      </c>
      <c r="F3" t="s">
        <v>7</v>
      </c>
    </row>
    <row r="4" spans="1:6" x14ac:dyDescent="0.25">
      <c r="A4" t="s">
        <v>18</v>
      </c>
      <c r="B4" t="s">
        <v>323</v>
      </c>
      <c r="C4" t="s">
        <v>19</v>
      </c>
      <c r="E4" t="s">
        <v>91</v>
      </c>
      <c r="F4" t="s">
        <v>22</v>
      </c>
    </row>
    <row r="5" spans="1:6" x14ac:dyDescent="0.25">
      <c r="A5" t="s">
        <v>23</v>
      </c>
      <c r="B5" t="s">
        <v>293</v>
      </c>
      <c r="C5" t="s">
        <v>24</v>
      </c>
      <c r="D5" t="s">
        <v>15</v>
      </c>
      <c r="E5" t="s">
        <v>91</v>
      </c>
      <c r="F5" t="s">
        <v>26</v>
      </c>
    </row>
    <row r="6" spans="1:6" x14ac:dyDescent="0.25">
      <c r="A6" t="s">
        <v>27</v>
      </c>
      <c r="B6" t="s">
        <v>302</v>
      </c>
      <c r="C6" t="s">
        <v>28</v>
      </c>
      <c r="D6" t="s">
        <v>29</v>
      </c>
      <c r="E6" t="s">
        <v>91</v>
      </c>
      <c r="F6" t="s">
        <v>32</v>
      </c>
    </row>
    <row r="7" spans="1:6" x14ac:dyDescent="0.25">
      <c r="A7" t="s">
        <v>40</v>
      </c>
      <c r="B7" t="s">
        <v>300</v>
      </c>
      <c r="C7" t="s">
        <v>41</v>
      </c>
      <c r="E7" t="s">
        <v>91</v>
      </c>
      <c r="F7" t="s">
        <v>44</v>
      </c>
    </row>
    <row r="8" spans="1:6" x14ac:dyDescent="0.25">
      <c r="A8" t="s">
        <v>89</v>
      </c>
      <c r="B8" t="s">
        <v>327</v>
      </c>
      <c r="C8" t="s">
        <v>90</v>
      </c>
      <c r="E8" t="s">
        <v>91</v>
      </c>
      <c r="F8" t="s">
        <v>44</v>
      </c>
    </row>
    <row r="9" spans="1:6" x14ac:dyDescent="0.25">
      <c r="A9" t="s">
        <v>57</v>
      </c>
      <c r="B9" t="s">
        <v>312</v>
      </c>
      <c r="C9" t="s">
        <v>58</v>
      </c>
      <c r="E9" t="s">
        <v>91</v>
      </c>
      <c r="F9" t="s">
        <v>32</v>
      </c>
    </row>
    <row r="10" spans="1:6" x14ac:dyDescent="0.25">
      <c r="A10" t="s">
        <v>45</v>
      </c>
      <c r="B10" t="s">
        <v>253</v>
      </c>
      <c r="C10" t="s">
        <v>46</v>
      </c>
      <c r="D10" t="s">
        <v>47</v>
      </c>
      <c r="E10" t="s">
        <v>91</v>
      </c>
      <c r="F10" t="s">
        <v>50</v>
      </c>
    </row>
    <row r="11" spans="1:6" x14ac:dyDescent="0.25">
      <c r="A11" t="s">
        <v>66</v>
      </c>
      <c r="B11" t="s">
        <v>296</v>
      </c>
      <c r="C11" t="s">
        <v>67</v>
      </c>
      <c r="E11" t="s">
        <v>91</v>
      </c>
      <c r="F11" t="s">
        <v>44</v>
      </c>
    </row>
    <row r="12" spans="1:6" x14ac:dyDescent="0.25">
      <c r="A12" t="s">
        <v>60</v>
      </c>
      <c r="B12" t="s">
        <v>255</v>
      </c>
      <c r="C12" t="s">
        <v>61</v>
      </c>
      <c r="E12" t="s">
        <v>91</v>
      </c>
      <c r="F12" t="s">
        <v>32</v>
      </c>
    </row>
    <row r="13" spans="1:6" x14ac:dyDescent="0.25">
      <c r="A13" t="s">
        <v>51</v>
      </c>
      <c r="B13" t="s">
        <v>273</v>
      </c>
      <c r="C13" t="s">
        <v>52</v>
      </c>
      <c r="E13" t="s">
        <v>91</v>
      </c>
      <c r="F13" t="s">
        <v>55</v>
      </c>
    </row>
    <row r="14" spans="1:6" x14ac:dyDescent="0.25">
      <c r="A14" t="s">
        <v>3</v>
      </c>
      <c r="B14" t="s">
        <v>284</v>
      </c>
      <c r="C14" t="s">
        <v>4</v>
      </c>
      <c r="D14" t="s">
        <v>5</v>
      </c>
      <c r="E14" t="s">
        <v>92</v>
      </c>
      <c r="F14" t="s">
        <v>7</v>
      </c>
    </row>
    <row r="15" spans="1:6" x14ac:dyDescent="0.25">
      <c r="A15" t="s">
        <v>18</v>
      </c>
      <c r="B15" t="s">
        <v>323</v>
      </c>
      <c r="C15" t="s">
        <v>19</v>
      </c>
      <c r="E15" t="s">
        <v>92</v>
      </c>
      <c r="F15" t="s">
        <v>22</v>
      </c>
    </row>
    <row r="16" spans="1:6" x14ac:dyDescent="0.25">
      <c r="A16" t="s">
        <v>23</v>
      </c>
      <c r="B16" t="s">
        <v>293</v>
      </c>
      <c r="C16" t="s">
        <v>24</v>
      </c>
      <c r="D16" t="s">
        <v>15</v>
      </c>
      <c r="E16" t="s">
        <v>92</v>
      </c>
      <c r="F16" t="s">
        <v>26</v>
      </c>
    </row>
    <row r="17" spans="1:6" x14ac:dyDescent="0.25">
      <c r="A17" t="s">
        <v>27</v>
      </c>
      <c r="B17" t="s">
        <v>302</v>
      </c>
      <c r="C17" t="s">
        <v>28</v>
      </c>
      <c r="D17" t="s">
        <v>29</v>
      </c>
      <c r="E17" t="s">
        <v>92</v>
      </c>
      <c r="F17" t="s">
        <v>32</v>
      </c>
    </row>
    <row r="18" spans="1:6" x14ac:dyDescent="0.25">
      <c r="A18" t="s">
        <v>40</v>
      </c>
      <c r="B18" t="s">
        <v>300</v>
      </c>
      <c r="C18" t="s">
        <v>41</v>
      </c>
      <c r="E18" t="s">
        <v>92</v>
      </c>
      <c r="F18" t="s">
        <v>44</v>
      </c>
    </row>
    <row r="19" spans="1:6" x14ac:dyDescent="0.25">
      <c r="A19" t="s">
        <v>89</v>
      </c>
      <c r="B19" t="s">
        <v>327</v>
      </c>
      <c r="C19" t="s">
        <v>90</v>
      </c>
      <c r="E19" t="s">
        <v>92</v>
      </c>
      <c r="F19" t="s">
        <v>44</v>
      </c>
    </row>
    <row r="20" spans="1:6" x14ac:dyDescent="0.25">
      <c r="A20" t="s">
        <v>57</v>
      </c>
      <c r="B20" t="s">
        <v>312</v>
      </c>
      <c r="C20" t="s">
        <v>58</v>
      </c>
      <c r="E20" t="s">
        <v>92</v>
      </c>
      <c r="F20" t="s">
        <v>32</v>
      </c>
    </row>
    <row r="21" spans="1:6" x14ac:dyDescent="0.25">
      <c r="A21" t="s">
        <v>45</v>
      </c>
      <c r="B21" t="s">
        <v>253</v>
      </c>
      <c r="C21" t="s">
        <v>46</v>
      </c>
      <c r="D21" t="s">
        <v>47</v>
      </c>
      <c r="E21" t="s">
        <v>92</v>
      </c>
      <c r="F21" t="s">
        <v>50</v>
      </c>
    </row>
    <row r="22" spans="1:6" x14ac:dyDescent="0.25">
      <c r="A22" t="s">
        <v>66</v>
      </c>
      <c r="B22" t="s">
        <v>296</v>
      </c>
      <c r="C22" t="s">
        <v>67</v>
      </c>
      <c r="E22" t="s">
        <v>92</v>
      </c>
      <c r="F22" t="s">
        <v>44</v>
      </c>
    </row>
    <row r="23" spans="1:6" x14ac:dyDescent="0.25">
      <c r="A23" t="s">
        <v>60</v>
      </c>
      <c r="B23" t="s">
        <v>255</v>
      </c>
      <c r="C23" t="s">
        <v>61</v>
      </c>
      <c r="E23" t="s">
        <v>92</v>
      </c>
      <c r="F23" t="s">
        <v>32</v>
      </c>
    </row>
    <row r="24" spans="1:6" x14ac:dyDescent="0.25">
      <c r="A24" t="s">
        <v>51</v>
      </c>
      <c r="B24" t="s">
        <v>273</v>
      </c>
      <c r="C24" t="s">
        <v>52</v>
      </c>
      <c r="E24" t="s">
        <v>92</v>
      </c>
      <c r="F24" t="s">
        <v>55</v>
      </c>
    </row>
    <row r="25" spans="1:6" x14ac:dyDescent="0.25">
      <c r="A25" t="s">
        <v>23</v>
      </c>
      <c r="B25" t="s">
        <v>293</v>
      </c>
      <c r="C25" t="s">
        <v>24</v>
      </c>
      <c r="D25" t="s">
        <v>15</v>
      </c>
      <c r="E25" t="s">
        <v>97</v>
      </c>
      <c r="F25" t="s">
        <v>26</v>
      </c>
    </row>
    <row r="26" spans="1:6" x14ac:dyDescent="0.25">
      <c r="A26" t="s">
        <v>93</v>
      </c>
      <c r="B26" t="s">
        <v>292</v>
      </c>
      <c r="C26" t="s">
        <v>94</v>
      </c>
      <c r="D26" t="s">
        <v>95</v>
      </c>
      <c r="E26" t="s">
        <v>97</v>
      </c>
      <c r="F26" t="s">
        <v>96</v>
      </c>
    </row>
    <row r="27" spans="1:6" x14ac:dyDescent="0.25">
      <c r="A27" t="s">
        <v>23</v>
      </c>
      <c r="B27" t="s">
        <v>293</v>
      </c>
      <c r="C27" t="s">
        <v>24</v>
      </c>
      <c r="D27" t="s">
        <v>15</v>
      </c>
      <c r="E27" t="s">
        <v>98</v>
      </c>
      <c r="F27" t="s">
        <v>26</v>
      </c>
    </row>
    <row r="28" spans="1:6" x14ac:dyDescent="0.25">
      <c r="A28" t="s">
        <v>93</v>
      </c>
      <c r="B28" t="s">
        <v>292</v>
      </c>
      <c r="C28" t="s">
        <v>94</v>
      </c>
      <c r="D28" t="s">
        <v>95</v>
      </c>
      <c r="E28" t="s">
        <v>98</v>
      </c>
      <c r="F28" t="s">
        <v>96</v>
      </c>
    </row>
    <row r="29" spans="1:6" x14ac:dyDescent="0.25">
      <c r="A29" t="s">
        <v>40</v>
      </c>
      <c r="B29" t="s">
        <v>300</v>
      </c>
      <c r="C29" t="s">
        <v>41</v>
      </c>
      <c r="E29" t="s">
        <v>99</v>
      </c>
      <c r="F29" t="s">
        <v>44</v>
      </c>
    </row>
    <row r="30" spans="1:6" x14ac:dyDescent="0.25">
      <c r="A30" t="s">
        <v>89</v>
      </c>
      <c r="B30" t="s">
        <v>327</v>
      </c>
      <c r="C30" t="s">
        <v>90</v>
      </c>
      <c r="E30" t="s">
        <v>99</v>
      </c>
      <c r="F30" t="s">
        <v>44</v>
      </c>
    </row>
    <row r="31" spans="1:6" x14ac:dyDescent="0.25">
      <c r="A31" t="s">
        <v>66</v>
      </c>
      <c r="B31" t="s">
        <v>296</v>
      </c>
      <c r="C31" t="s">
        <v>67</v>
      </c>
      <c r="E31" t="s">
        <v>99</v>
      </c>
      <c r="F31" t="s">
        <v>44</v>
      </c>
    </row>
    <row r="32" spans="1:6" x14ac:dyDescent="0.25">
      <c r="A32" t="s">
        <v>23</v>
      </c>
      <c r="B32" t="s">
        <v>293</v>
      </c>
      <c r="C32" t="s">
        <v>24</v>
      </c>
      <c r="D32" t="s">
        <v>15</v>
      </c>
      <c r="E32" t="s">
        <v>100</v>
      </c>
      <c r="F32" t="s">
        <v>26</v>
      </c>
    </row>
    <row r="33" spans="1:6" x14ac:dyDescent="0.25">
      <c r="A33" t="s">
        <v>27</v>
      </c>
      <c r="B33" t="s">
        <v>302</v>
      </c>
      <c r="C33" t="s">
        <v>28</v>
      </c>
      <c r="D33" t="s">
        <v>29</v>
      </c>
      <c r="E33" t="s">
        <v>100</v>
      </c>
      <c r="F33" t="s">
        <v>32</v>
      </c>
    </row>
    <row r="34" spans="1:6" x14ac:dyDescent="0.25">
      <c r="A34" t="s">
        <v>57</v>
      </c>
      <c r="B34" t="s">
        <v>312</v>
      </c>
      <c r="C34" t="s">
        <v>58</v>
      </c>
      <c r="E34" t="s">
        <v>100</v>
      </c>
      <c r="F34" t="s">
        <v>32</v>
      </c>
    </row>
    <row r="35" spans="1:6" x14ac:dyDescent="0.25">
      <c r="A35" t="s">
        <v>60</v>
      </c>
      <c r="B35" t="s">
        <v>255</v>
      </c>
      <c r="C35" t="s">
        <v>61</v>
      </c>
      <c r="E35" t="s">
        <v>100</v>
      </c>
      <c r="F35" t="s">
        <v>32</v>
      </c>
    </row>
    <row r="36" spans="1:6" x14ac:dyDescent="0.25">
      <c r="A36" t="s">
        <v>51</v>
      </c>
      <c r="B36" t="s">
        <v>273</v>
      </c>
      <c r="C36" t="s">
        <v>52</v>
      </c>
      <c r="E36" t="s">
        <v>100</v>
      </c>
      <c r="F36" t="s">
        <v>55</v>
      </c>
    </row>
    <row r="37" spans="1:6" x14ac:dyDescent="0.25">
      <c r="A37" t="s">
        <v>18</v>
      </c>
      <c r="B37" t="s">
        <v>323</v>
      </c>
      <c r="C37" t="s">
        <v>19</v>
      </c>
      <c r="E37" s="1" t="s">
        <v>101</v>
      </c>
      <c r="F37" t="s">
        <v>22</v>
      </c>
    </row>
  </sheetData>
  <autoFilter ref="A1:F37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E9"/>
  <sheetViews>
    <sheetView workbookViewId="0">
      <selection activeCell="C16" sqref="C16"/>
    </sheetView>
  </sheetViews>
  <sheetFormatPr baseColWidth="10" defaultRowHeight="15.75" x14ac:dyDescent="0.25"/>
  <cols>
    <col min="1" max="1" width="38.875" bestFit="1" customWidth="1"/>
    <col min="2" max="2" width="35.5" bestFit="1" customWidth="1"/>
  </cols>
  <sheetData>
    <row r="3" spans="1:5" x14ac:dyDescent="0.25">
      <c r="A3" s="11" t="s">
        <v>360</v>
      </c>
      <c r="B3" t="s">
        <v>361</v>
      </c>
      <c r="D3" t="s">
        <v>356</v>
      </c>
      <c r="E3" t="s">
        <v>354</v>
      </c>
    </row>
    <row r="4" spans="1:5" x14ac:dyDescent="0.25">
      <c r="A4" s="12" t="s">
        <v>64</v>
      </c>
      <c r="B4" s="13">
        <v>3</v>
      </c>
      <c r="C4">
        <v>3</v>
      </c>
      <c r="D4">
        <f>(C4*100)/81</f>
        <v>3.7037037037037037</v>
      </c>
      <c r="E4" s="7">
        <f>(C4*100)/18</f>
        <v>16.666666666666668</v>
      </c>
    </row>
    <row r="5" spans="1:5" x14ac:dyDescent="0.25">
      <c r="A5" s="12" t="s">
        <v>56</v>
      </c>
      <c r="B5" s="13">
        <v>12</v>
      </c>
      <c r="C5">
        <v>12</v>
      </c>
      <c r="D5" s="7">
        <f t="shared" ref="D5:D7" si="0">(C5*100)/81</f>
        <v>14.814814814814815</v>
      </c>
      <c r="E5" s="7">
        <f t="shared" ref="E5:E7" si="1">(C5*100)/18</f>
        <v>66.666666666666671</v>
      </c>
    </row>
    <row r="6" spans="1:5" x14ac:dyDescent="0.25">
      <c r="A6" s="12" t="s">
        <v>65</v>
      </c>
      <c r="B6" s="13">
        <v>2</v>
      </c>
      <c r="C6">
        <v>2</v>
      </c>
      <c r="D6" s="7">
        <f t="shared" si="0"/>
        <v>2.4691358024691357</v>
      </c>
      <c r="E6" s="7">
        <f t="shared" si="1"/>
        <v>11.111111111111111</v>
      </c>
    </row>
    <row r="7" spans="1:5" x14ac:dyDescent="0.25">
      <c r="A7" s="12" t="s">
        <v>70</v>
      </c>
      <c r="B7" s="13">
        <v>1</v>
      </c>
      <c r="C7">
        <v>1</v>
      </c>
      <c r="D7" s="7">
        <f t="shared" si="0"/>
        <v>1.2345679012345678</v>
      </c>
      <c r="E7" s="7">
        <f t="shared" si="1"/>
        <v>5.5555555555555554</v>
      </c>
    </row>
    <row r="8" spans="1:5" x14ac:dyDescent="0.25">
      <c r="A8" s="12" t="s">
        <v>350</v>
      </c>
      <c r="B8" s="13"/>
    </row>
    <row r="9" spans="1:5" x14ac:dyDescent="0.25">
      <c r="A9" s="12" t="s">
        <v>351</v>
      </c>
      <c r="B9" s="13">
        <v>18</v>
      </c>
      <c r="D9">
        <f>SUM(D4:D7)</f>
        <v>22.222222222222221</v>
      </c>
      <c r="E9" s="7">
        <f>SUM(E4:E7)</f>
        <v>100.00000000000001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E11"/>
  <sheetViews>
    <sheetView workbookViewId="0">
      <selection activeCell="D17" sqref="D17"/>
    </sheetView>
  </sheetViews>
  <sheetFormatPr baseColWidth="10" defaultRowHeight="15.75" x14ac:dyDescent="0.25"/>
  <cols>
    <col min="1" max="1" width="51" bestFit="1" customWidth="1"/>
    <col min="2" max="2" width="35.5" bestFit="1" customWidth="1"/>
  </cols>
  <sheetData>
    <row r="3" spans="1:5" x14ac:dyDescent="0.25">
      <c r="A3" s="11" t="s">
        <v>362</v>
      </c>
      <c r="B3" t="s">
        <v>361</v>
      </c>
      <c r="D3" t="s">
        <v>356</v>
      </c>
      <c r="E3" t="s">
        <v>353</v>
      </c>
    </row>
    <row r="4" spans="1:5" x14ac:dyDescent="0.25">
      <c r="A4" s="12" t="s">
        <v>81</v>
      </c>
      <c r="B4" s="13">
        <v>4</v>
      </c>
      <c r="C4">
        <v>4</v>
      </c>
      <c r="D4">
        <f>(C4*100)/81</f>
        <v>4.9382716049382713</v>
      </c>
      <c r="E4" s="7">
        <f>(C4*100)/27</f>
        <v>14.814814814814815</v>
      </c>
    </row>
    <row r="5" spans="1:5" x14ac:dyDescent="0.25">
      <c r="A5" s="12" t="s">
        <v>82</v>
      </c>
      <c r="B5" s="13">
        <v>1</v>
      </c>
      <c r="C5">
        <v>1</v>
      </c>
      <c r="D5" s="7">
        <f t="shared" ref="D5:D8" si="0">(C5*100)/81</f>
        <v>1.2345679012345678</v>
      </c>
      <c r="E5" s="7">
        <f t="shared" ref="E5:E8" si="1">(C5*100)/27</f>
        <v>3.7037037037037037</v>
      </c>
    </row>
    <row r="6" spans="1:5" x14ac:dyDescent="0.25">
      <c r="A6" s="12" t="s">
        <v>83</v>
      </c>
      <c r="B6" s="13">
        <v>9</v>
      </c>
      <c r="C6">
        <v>9</v>
      </c>
      <c r="D6" s="7">
        <f t="shared" si="0"/>
        <v>11.111111111111111</v>
      </c>
      <c r="E6" s="7">
        <f t="shared" si="1"/>
        <v>33.333333333333336</v>
      </c>
    </row>
    <row r="7" spans="1:5" x14ac:dyDescent="0.25">
      <c r="A7" s="12" t="s">
        <v>84</v>
      </c>
      <c r="B7" s="13">
        <v>9</v>
      </c>
      <c r="C7">
        <v>9</v>
      </c>
      <c r="D7" s="7">
        <f t="shared" si="0"/>
        <v>11.111111111111111</v>
      </c>
      <c r="E7" s="7">
        <f t="shared" si="1"/>
        <v>33.333333333333336</v>
      </c>
    </row>
    <row r="8" spans="1:5" x14ac:dyDescent="0.25">
      <c r="A8" s="12" t="s">
        <v>85</v>
      </c>
      <c r="B8" s="13">
        <v>4</v>
      </c>
      <c r="C8">
        <v>4</v>
      </c>
      <c r="D8" s="7">
        <f t="shared" si="0"/>
        <v>4.9382716049382713</v>
      </c>
      <c r="E8" s="7">
        <f t="shared" si="1"/>
        <v>14.814814814814815</v>
      </c>
    </row>
    <row r="9" spans="1:5" x14ac:dyDescent="0.25">
      <c r="A9" s="12" t="s">
        <v>350</v>
      </c>
      <c r="B9" s="13"/>
    </row>
    <row r="10" spans="1:5" x14ac:dyDescent="0.25">
      <c r="A10" s="12" t="s">
        <v>351</v>
      </c>
      <c r="B10" s="13">
        <v>27</v>
      </c>
    </row>
    <row r="11" spans="1:5" x14ac:dyDescent="0.25">
      <c r="D11">
        <f>SUM(D4:D8)</f>
        <v>33.333333333333329</v>
      </c>
      <c r="E11" s="7">
        <f>SUM(E4:E8)</f>
        <v>100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E14"/>
  <sheetViews>
    <sheetView workbookViewId="0">
      <selection activeCell="B4" sqref="B4"/>
    </sheetView>
  </sheetViews>
  <sheetFormatPr baseColWidth="10" defaultRowHeight="15.75" x14ac:dyDescent="0.25"/>
  <cols>
    <col min="1" max="1" width="33.75" bestFit="1" customWidth="1"/>
    <col min="2" max="2" width="35.5" bestFit="1" customWidth="1"/>
  </cols>
  <sheetData>
    <row r="3" spans="1:5" x14ac:dyDescent="0.25">
      <c r="A3" s="11" t="s">
        <v>360</v>
      </c>
      <c r="B3" t="s">
        <v>361</v>
      </c>
      <c r="D3" t="s">
        <v>356</v>
      </c>
      <c r="E3" t="s">
        <v>352</v>
      </c>
    </row>
    <row r="4" spans="1:5" x14ac:dyDescent="0.25">
      <c r="A4" s="12" t="s">
        <v>92</v>
      </c>
      <c r="B4" s="13">
        <v>11</v>
      </c>
      <c r="C4">
        <v>11</v>
      </c>
      <c r="D4">
        <f>(C4*100)/81</f>
        <v>13.580246913580247</v>
      </c>
      <c r="E4" s="7">
        <f>(C4*100)/36</f>
        <v>30.555555555555557</v>
      </c>
    </row>
    <row r="5" spans="1:5" x14ac:dyDescent="0.25">
      <c r="A5" s="12" t="s">
        <v>87</v>
      </c>
      <c r="B5" s="13">
        <v>1</v>
      </c>
      <c r="C5">
        <v>1</v>
      </c>
      <c r="D5" s="7">
        <f t="shared" ref="D5:D11" si="0">(C5*100)/81</f>
        <v>1.2345679012345678</v>
      </c>
      <c r="E5" s="7">
        <f t="shared" ref="E5:E11" si="1">(C5*100)/36</f>
        <v>2.7777777777777777</v>
      </c>
    </row>
    <row r="6" spans="1:5" x14ac:dyDescent="0.25">
      <c r="A6" s="12" t="s">
        <v>91</v>
      </c>
      <c r="B6" s="13">
        <v>11</v>
      </c>
      <c r="C6">
        <v>11</v>
      </c>
      <c r="D6" s="7">
        <f t="shared" si="0"/>
        <v>13.580246913580247</v>
      </c>
      <c r="E6" s="7">
        <f t="shared" si="1"/>
        <v>30.555555555555557</v>
      </c>
    </row>
    <row r="7" spans="1:5" x14ac:dyDescent="0.25">
      <c r="A7" s="12" t="s">
        <v>98</v>
      </c>
      <c r="B7" s="13">
        <v>2</v>
      </c>
      <c r="C7">
        <v>2</v>
      </c>
      <c r="D7" s="7">
        <f t="shared" si="0"/>
        <v>2.4691358024691357</v>
      </c>
      <c r="E7" s="7">
        <f t="shared" si="1"/>
        <v>5.5555555555555554</v>
      </c>
    </row>
    <row r="8" spans="1:5" x14ac:dyDescent="0.25">
      <c r="A8" s="12" t="s">
        <v>97</v>
      </c>
      <c r="B8" s="13">
        <v>2</v>
      </c>
      <c r="C8">
        <v>2</v>
      </c>
      <c r="D8" s="7">
        <f t="shared" si="0"/>
        <v>2.4691358024691357</v>
      </c>
      <c r="E8" s="7">
        <f t="shared" si="1"/>
        <v>5.5555555555555554</v>
      </c>
    </row>
    <row r="9" spans="1:5" x14ac:dyDescent="0.25">
      <c r="A9" s="12" t="s">
        <v>99</v>
      </c>
      <c r="B9" s="13">
        <v>3</v>
      </c>
      <c r="C9">
        <v>3</v>
      </c>
      <c r="D9" s="7">
        <f t="shared" si="0"/>
        <v>3.7037037037037037</v>
      </c>
      <c r="E9" s="7">
        <f t="shared" si="1"/>
        <v>8.3333333333333339</v>
      </c>
    </row>
    <row r="10" spans="1:5" x14ac:dyDescent="0.25">
      <c r="A10" s="12" t="s">
        <v>100</v>
      </c>
      <c r="B10" s="13">
        <v>5</v>
      </c>
      <c r="C10">
        <v>5</v>
      </c>
      <c r="D10" s="7">
        <f t="shared" si="0"/>
        <v>6.1728395061728394</v>
      </c>
      <c r="E10" s="7">
        <f t="shared" si="1"/>
        <v>13.888888888888889</v>
      </c>
    </row>
    <row r="11" spans="1:5" x14ac:dyDescent="0.25">
      <c r="A11" s="12" t="s">
        <v>101</v>
      </c>
      <c r="B11" s="13">
        <v>1</v>
      </c>
      <c r="C11">
        <v>1</v>
      </c>
      <c r="D11" s="7">
        <f t="shared" si="0"/>
        <v>1.2345679012345678</v>
      </c>
      <c r="E11" s="7">
        <f t="shared" si="1"/>
        <v>2.7777777777777777</v>
      </c>
    </row>
    <row r="12" spans="1:5" x14ac:dyDescent="0.25">
      <c r="A12" s="12" t="s">
        <v>350</v>
      </c>
      <c r="B12" s="13"/>
      <c r="D12" s="7"/>
    </row>
    <row r="13" spans="1:5" x14ac:dyDescent="0.25">
      <c r="A13" s="12" t="s">
        <v>351</v>
      </c>
      <c r="B13" s="13">
        <v>36</v>
      </c>
      <c r="D13" s="7"/>
    </row>
    <row r="14" spans="1:5" x14ac:dyDescent="0.25">
      <c r="D14">
        <f>SUM(D4:D11)</f>
        <v>44.44444444444445</v>
      </c>
      <c r="E14" s="7">
        <f>SUM(E4:E11)</f>
        <v>99.999999999999986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H8"/>
  <sheetViews>
    <sheetView workbookViewId="0">
      <selection activeCell="F28" sqref="F28"/>
    </sheetView>
  </sheetViews>
  <sheetFormatPr baseColWidth="10" defaultRowHeight="15.75" x14ac:dyDescent="0.25"/>
  <cols>
    <col min="1" max="1" width="33.375" bestFit="1" customWidth="1"/>
    <col min="2" max="2" width="47.5" bestFit="1" customWidth="1"/>
    <col min="3" max="3" width="21.75" bestFit="1" customWidth="1"/>
    <col min="4" max="4" width="27.25" bestFit="1" customWidth="1"/>
  </cols>
  <sheetData>
    <row r="2" spans="1:8" x14ac:dyDescent="0.25">
      <c r="A2" t="s">
        <v>105</v>
      </c>
      <c r="B2" t="s">
        <v>106</v>
      </c>
    </row>
    <row r="3" spans="1:8" x14ac:dyDescent="0.25">
      <c r="A3" t="s">
        <v>107</v>
      </c>
      <c r="B3" t="s">
        <v>108</v>
      </c>
    </row>
    <row r="4" spans="1:8" x14ac:dyDescent="0.25">
      <c r="A4" t="s">
        <v>109</v>
      </c>
      <c r="B4" t="s">
        <v>110</v>
      </c>
    </row>
    <row r="5" spans="1:8" x14ac:dyDescent="0.25">
      <c r="A5" t="s">
        <v>111</v>
      </c>
      <c r="B5" t="s">
        <v>112</v>
      </c>
    </row>
    <row r="6" spans="1:8" x14ac:dyDescent="0.25">
      <c r="A6" t="s">
        <v>113</v>
      </c>
      <c r="B6" t="s">
        <v>102</v>
      </c>
    </row>
    <row r="7" spans="1:8" x14ac:dyDescent="0.25">
      <c r="A7" t="s">
        <v>103</v>
      </c>
      <c r="B7" t="s">
        <v>104</v>
      </c>
    </row>
    <row r="8" spans="1:8" x14ac:dyDescent="0.25">
      <c r="A8" t="s">
        <v>114</v>
      </c>
      <c r="B8" t="s">
        <v>115</v>
      </c>
      <c r="C8" t="s">
        <v>116</v>
      </c>
      <c r="D8" t="s">
        <v>117</v>
      </c>
      <c r="E8" t="s">
        <v>118</v>
      </c>
      <c r="F8" t="s">
        <v>119</v>
      </c>
      <c r="G8" t="s">
        <v>120</v>
      </c>
      <c r="H8" t="s">
        <v>121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H8"/>
  <sheetViews>
    <sheetView workbookViewId="0">
      <selection activeCell="C11" sqref="C11"/>
    </sheetView>
  </sheetViews>
  <sheetFormatPr baseColWidth="10" defaultRowHeight="15.75" x14ac:dyDescent="0.25"/>
  <cols>
    <col min="1" max="1" width="32.875" bestFit="1" customWidth="1"/>
    <col min="2" max="2" width="47.5" bestFit="1" customWidth="1"/>
    <col min="3" max="3" width="21.75" bestFit="1" customWidth="1"/>
    <col min="4" max="4" width="27.25" bestFit="1" customWidth="1"/>
    <col min="5" max="5" width="28.75" bestFit="1" customWidth="1"/>
  </cols>
  <sheetData>
    <row r="2" spans="1:8" x14ac:dyDescent="0.25">
      <c r="A2" t="s">
        <v>105</v>
      </c>
      <c r="B2" t="s">
        <v>106</v>
      </c>
    </row>
    <row r="3" spans="1:8" x14ac:dyDescent="0.25">
      <c r="A3" t="s">
        <v>107</v>
      </c>
      <c r="B3" t="s">
        <v>108</v>
      </c>
    </row>
    <row r="4" spans="1:8" x14ac:dyDescent="0.25">
      <c r="A4" t="s">
        <v>109</v>
      </c>
      <c r="B4" t="s">
        <v>110</v>
      </c>
    </row>
    <row r="5" spans="1:8" x14ac:dyDescent="0.25">
      <c r="A5" t="s">
        <v>111</v>
      </c>
      <c r="B5" t="s">
        <v>112</v>
      </c>
    </row>
    <row r="6" spans="1:8" x14ac:dyDescent="0.25">
      <c r="A6" t="s">
        <v>113</v>
      </c>
      <c r="B6" t="s">
        <v>102</v>
      </c>
    </row>
    <row r="7" spans="1:8" x14ac:dyDescent="0.25">
      <c r="A7" t="s">
        <v>103</v>
      </c>
      <c r="B7" t="s">
        <v>104</v>
      </c>
    </row>
    <row r="8" spans="1:8" x14ac:dyDescent="0.25">
      <c r="A8" t="s">
        <v>355</v>
      </c>
      <c r="B8" t="s">
        <v>115</v>
      </c>
      <c r="C8" t="s">
        <v>116</v>
      </c>
      <c r="D8" t="s">
        <v>117</v>
      </c>
      <c r="E8" t="s">
        <v>118</v>
      </c>
      <c r="F8" t="s">
        <v>119</v>
      </c>
      <c r="G8" t="s">
        <v>120</v>
      </c>
      <c r="H8" t="s">
        <v>121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H8"/>
  <sheetViews>
    <sheetView workbookViewId="0">
      <selection activeCell="B14" sqref="B14"/>
    </sheetView>
  </sheetViews>
  <sheetFormatPr baseColWidth="10" defaultRowHeight="15.75" x14ac:dyDescent="0.25"/>
  <cols>
    <col min="1" max="1" width="32.875" bestFit="1" customWidth="1"/>
    <col min="2" max="2" width="48.375" bestFit="1" customWidth="1"/>
    <col min="3" max="3" width="22.125" bestFit="1" customWidth="1"/>
    <col min="4" max="4" width="27.625" bestFit="1" customWidth="1"/>
    <col min="5" max="5" width="29.375" bestFit="1" customWidth="1"/>
    <col min="6" max="6" width="33.5" bestFit="1" customWidth="1"/>
    <col min="7" max="7" width="30" bestFit="1" customWidth="1"/>
    <col min="8" max="8" width="23.5" bestFit="1" customWidth="1"/>
  </cols>
  <sheetData>
    <row r="2" spans="1:8" x14ac:dyDescent="0.25">
      <c r="A2" t="s">
        <v>105</v>
      </c>
      <c r="B2" t="s">
        <v>106</v>
      </c>
    </row>
    <row r="3" spans="1:8" x14ac:dyDescent="0.25">
      <c r="A3" t="s">
        <v>107</v>
      </c>
      <c r="B3" t="s">
        <v>108</v>
      </c>
    </row>
    <row r="4" spans="1:8" x14ac:dyDescent="0.25">
      <c r="A4" t="s">
        <v>109</v>
      </c>
      <c r="B4" t="s">
        <v>110</v>
      </c>
    </row>
    <row r="5" spans="1:8" x14ac:dyDescent="0.25">
      <c r="A5" t="s">
        <v>111</v>
      </c>
      <c r="B5" t="s">
        <v>112</v>
      </c>
    </row>
    <row r="6" spans="1:8" x14ac:dyDescent="0.25">
      <c r="A6" t="s">
        <v>113</v>
      </c>
      <c r="B6" t="s">
        <v>102</v>
      </c>
    </row>
    <row r="7" spans="1:8" x14ac:dyDescent="0.25">
      <c r="A7" t="s">
        <v>103</v>
      </c>
      <c r="B7" t="s">
        <v>104</v>
      </c>
    </row>
    <row r="8" spans="1:8" x14ac:dyDescent="0.25">
      <c r="A8" t="s">
        <v>336</v>
      </c>
      <c r="B8" t="s">
        <v>115</v>
      </c>
      <c r="C8" t="s">
        <v>116</v>
      </c>
      <c r="D8" t="s">
        <v>117</v>
      </c>
      <c r="E8" t="s">
        <v>118</v>
      </c>
      <c r="F8" t="s">
        <v>119</v>
      </c>
      <c r="G8" t="s">
        <v>120</v>
      </c>
      <c r="H8" t="s">
        <v>121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N83"/>
  <sheetViews>
    <sheetView workbookViewId="0">
      <selection activeCell="G19" sqref="G19"/>
    </sheetView>
  </sheetViews>
  <sheetFormatPr baseColWidth="10" defaultRowHeight="15.75" x14ac:dyDescent="0.25"/>
  <cols>
    <col min="1" max="1" width="6.5" bestFit="1" customWidth="1"/>
    <col min="2" max="2" width="4.625" bestFit="1" customWidth="1"/>
    <col min="3" max="3" width="14.25" bestFit="1" customWidth="1"/>
    <col min="4" max="4" width="39.625" customWidth="1"/>
    <col min="5" max="5" width="21.375" customWidth="1"/>
    <col min="6" max="6" width="20.375" customWidth="1"/>
    <col min="8" max="8" width="14.5" bestFit="1" customWidth="1"/>
    <col min="9" max="9" width="16.25" customWidth="1"/>
    <col min="10" max="10" width="17.75" style="7" bestFit="1" customWidth="1"/>
    <col min="11" max="11" width="14.375" style="8" bestFit="1" customWidth="1"/>
    <col min="12" max="12" width="18.25" style="8" customWidth="1"/>
    <col min="13" max="13" width="13.375" style="8" customWidth="1"/>
    <col min="14" max="14" width="11.5" style="7" customWidth="1"/>
  </cols>
  <sheetData>
    <row r="1" spans="1:13" x14ac:dyDescent="0.25">
      <c r="A1" s="9" t="s">
        <v>240</v>
      </c>
      <c r="B1" s="9" t="s">
        <v>241</v>
      </c>
      <c r="C1" s="9" t="s">
        <v>242</v>
      </c>
      <c r="D1" s="9" t="s">
        <v>243</v>
      </c>
      <c r="E1" s="9" t="s">
        <v>244</v>
      </c>
      <c r="F1" s="9" t="s">
        <v>245</v>
      </c>
      <c r="G1" s="9" t="s">
        <v>349</v>
      </c>
      <c r="H1" s="9" t="s">
        <v>348</v>
      </c>
      <c r="I1" s="9" t="s">
        <v>347</v>
      </c>
      <c r="J1" s="9" t="s">
        <v>346</v>
      </c>
      <c r="K1" s="10" t="s">
        <v>342</v>
      </c>
      <c r="L1" s="10" t="s">
        <v>341</v>
      </c>
      <c r="M1" s="10" t="s">
        <v>343</v>
      </c>
    </row>
    <row r="2" spans="1:13" x14ac:dyDescent="0.25">
      <c r="A2" t="s">
        <v>246</v>
      </c>
      <c r="B2">
        <v>14</v>
      </c>
      <c r="C2" t="s">
        <v>247</v>
      </c>
      <c r="G2" t="s">
        <v>246</v>
      </c>
      <c r="H2" s="2">
        <v>0</v>
      </c>
      <c r="I2" s="5">
        <v>2.6001599999999998</v>
      </c>
      <c r="J2" s="6" t="s">
        <v>345</v>
      </c>
      <c r="K2" s="2">
        <v>0</v>
      </c>
      <c r="L2" s="5">
        <v>2.59836</v>
      </c>
      <c r="M2" s="6" t="s">
        <v>339</v>
      </c>
    </row>
    <row r="3" spans="1:13" x14ac:dyDescent="0.25">
      <c r="C3" t="s">
        <v>248</v>
      </c>
      <c r="G3" s="7" t="s">
        <v>246</v>
      </c>
      <c r="H3" s="2">
        <v>33.998399999999997</v>
      </c>
      <c r="I3" s="5">
        <v>1564.39</v>
      </c>
      <c r="J3" s="6">
        <v>5.5239900000000004</v>
      </c>
      <c r="K3" s="2">
        <v>71.166499999999999</v>
      </c>
      <c r="L3" s="5">
        <v>1563.17</v>
      </c>
      <c r="M3" s="6">
        <v>4.4571300000000003</v>
      </c>
    </row>
    <row r="4" spans="1:13" x14ac:dyDescent="0.25">
      <c r="C4" t="s">
        <v>249</v>
      </c>
      <c r="G4" s="7" t="s">
        <v>246</v>
      </c>
      <c r="H4" s="2">
        <v>9.0826200000000004</v>
      </c>
      <c r="I4" s="5">
        <v>495.47300000000001</v>
      </c>
      <c r="J4" s="6">
        <v>5.7695499999999997</v>
      </c>
      <c r="K4" s="2">
        <v>6.86334</v>
      </c>
      <c r="L4" s="5">
        <v>495.13299999999998</v>
      </c>
      <c r="M4" s="6">
        <v>6.1727600000000002</v>
      </c>
    </row>
    <row r="5" spans="1:13" x14ac:dyDescent="0.25">
      <c r="C5" t="s">
        <v>250</v>
      </c>
      <c r="G5" s="7" t="s">
        <v>246</v>
      </c>
      <c r="H5" s="2">
        <v>0</v>
      </c>
      <c r="I5" s="5">
        <v>3.6477200000000001</v>
      </c>
      <c r="J5" s="6" t="s">
        <v>345</v>
      </c>
      <c r="K5" s="2">
        <v>1.9334400000000002E-2</v>
      </c>
      <c r="L5" s="5">
        <v>3.6451899999999999</v>
      </c>
      <c r="M5" s="6">
        <v>7.5586799999999998</v>
      </c>
    </row>
    <row r="6" spans="1:13" x14ac:dyDescent="0.25">
      <c r="C6" t="s">
        <v>251</v>
      </c>
      <c r="G6" s="7" t="s">
        <v>246</v>
      </c>
      <c r="H6" s="2">
        <v>4.2654699999999997</v>
      </c>
      <c r="I6" s="5">
        <v>0</v>
      </c>
      <c r="J6" s="6" t="s">
        <v>344</v>
      </c>
      <c r="K6" s="2">
        <v>4.4447799999999997</v>
      </c>
      <c r="L6" s="5">
        <v>0</v>
      </c>
      <c r="M6" s="6" t="s">
        <v>340</v>
      </c>
    </row>
    <row r="7" spans="1:13" x14ac:dyDescent="0.25">
      <c r="C7" t="s">
        <v>252</v>
      </c>
      <c r="G7" s="7" t="s">
        <v>246</v>
      </c>
      <c r="H7" s="2">
        <v>10.266</v>
      </c>
      <c r="I7" s="5">
        <v>238.59200000000001</v>
      </c>
      <c r="J7" s="6">
        <v>4.5386100000000003</v>
      </c>
      <c r="K7" s="2">
        <v>10.793799999999999</v>
      </c>
      <c r="L7" s="5">
        <v>238.42699999999999</v>
      </c>
      <c r="M7" s="6">
        <v>4.4652700000000003</v>
      </c>
    </row>
    <row r="8" spans="1:13" x14ac:dyDescent="0.25">
      <c r="C8" t="s">
        <v>253</v>
      </c>
      <c r="D8" t="s">
        <v>48</v>
      </c>
      <c r="E8" t="s">
        <v>49</v>
      </c>
      <c r="F8" t="s">
        <v>50</v>
      </c>
      <c r="G8" s="7" t="s">
        <v>246</v>
      </c>
      <c r="H8" s="2">
        <v>12.1668</v>
      </c>
      <c r="I8" s="5">
        <v>183.28200000000001</v>
      </c>
      <c r="J8" s="6">
        <v>3.9130500000000001</v>
      </c>
      <c r="K8" s="2">
        <v>7.70357</v>
      </c>
      <c r="L8" s="5">
        <v>176.554</v>
      </c>
      <c r="M8" s="6">
        <v>4.51844</v>
      </c>
    </row>
    <row r="9" spans="1:13" x14ac:dyDescent="0.25">
      <c r="C9" t="s">
        <v>254</v>
      </c>
      <c r="G9" s="7" t="s">
        <v>246</v>
      </c>
      <c r="H9" s="2">
        <v>0</v>
      </c>
      <c r="I9" s="5">
        <v>2.2867299999999999</v>
      </c>
      <c r="J9" s="6" t="s">
        <v>345</v>
      </c>
      <c r="K9" s="2">
        <v>0</v>
      </c>
      <c r="L9" s="5">
        <v>2.2850799999999998</v>
      </c>
      <c r="M9" s="6" t="s">
        <v>339</v>
      </c>
    </row>
    <row r="10" spans="1:13" x14ac:dyDescent="0.25">
      <c r="C10" t="s">
        <v>255</v>
      </c>
      <c r="D10" t="s">
        <v>62</v>
      </c>
      <c r="E10" t="s">
        <v>63</v>
      </c>
      <c r="F10" t="s">
        <v>32</v>
      </c>
      <c r="G10" s="7" t="s">
        <v>246</v>
      </c>
      <c r="H10" s="2">
        <v>0</v>
      </c>
      <c r="I10" s="5">
        <v>1.2786900000000001</v>
      </c>
      <c r="J10" s="6" t="s">
        <v>345</v>
      </c>
      <c r="K10" s="2">
        <v>4.7901600000000003E-2</v>
      </c>
      <c r="L10" s="5">
        <v>1.2778</v>
      </c>
      <c r="M10" s="6">
        <v>4.7374499999999999</v>
      </c>
    </row>
    <row r="11" spans="1:13" x14ac:dyDescent="0.25">
      <c r="C11" t="s">
        <v>256</v>
      </c>
      <c r="G11" s="7" t="s">
        <v>246</v>
      </c>
      <c r="H11" s="2">
        <v>0</v>
      </c>
      <c r="I11" s="5">
        <v>0.92823699999999998</v>
      </c>
      <c r="J11" s="6" t="s">
        <v>345</v>
      </c>
      <c r="K11" s="2">
        <v>0</v>
      </c>
      <c r="L11" s="5">
        <v>0.92760299999999996</v>
      </c>
      <c r="M11" s="6" t="s">
        <v>339</v>
      </c>
    </row>
    <row r="12" spans="1:13" x14ac:dyDescent="0.25">
      <c r="C12" t="s">
        <v>257</v>
      </c>
      <c r="G12" s="7" t="s">
        <v>246</v>
      </c>
      <c r="H12" s="2">
        <v>0</v>
      </c>
      <c r="I12" s="5">
        <v>5.1583500000000004</v>
      </c>
      <c r="J12" s="6" t="s">
        <v>345</v>
      </c>
      <c r="K12" s="2">
        <v>0</v>
      </c>
      <c r="L12" s="5">
        <v>5.1546900000000004</v>
      </c>
      <c r="M12" s="6" t="s">
        <v>339</v>
      </c>
    </row>
    <row r="13" spans="1:13" x14ac:dyDescent="0.25">
      <c r="C13" t="s">
        <v>258</v>
      </c>
      <c r="G13" s="7" t="s">
        <v>246</v>
      </c>
      <c r="H13" s="2">
        <v>1.4529399999999999</v>
      </c>
      <c r="I13" s="5">
        <v>0</v>
      </c>
      <c r="J13" s="6" t="s">
        <v>344</v>
      </c>
      <c r="K13" s="2">
        <v>1.9333800000000001</v>
      </c>
      <c r="L13" s="5">
        <v>0</v>
      </c>
      <c r="M13" s="6" t="s">
        <v>340</v>
      </c>
    </row>
    <row r="14" spans="1:13" x14ac:dyDescent="0.25">
      <c r="C14" t="s">
        <v>259</v>
      </c>
      <c r="G14" s="7" t="s">
        <v>246</v>
      </c>
      <c r="H14" s="2">
        <v>0</v>
      </c>
      <c r="I14" s="5">
        <v>2.9751699999999999</v>
      </c>
      <c r="J14" s="6" t="s">
        <v>345</v>
      </c>
      <c r="K14" s="2">
        <v>0</v>
      </c>
      <c r="L14" s="5">
        <v>2.97309</v>
      </c>
      <c r="M14" s="6" t="s">
        <v>339</v>
      </c>
    </row>
    <row r="15" spans="1:13" x14ac:dyDescent="0.25">
      <c r="C15" t="s">
        <v>260</v>
      </c>
      <c r="G15" s="7" t="s">
        <v>246</v>
      </c>
      <c r="H15" s="2">
        <v>7.9071499999999997</v>
      </c>
      <c r="I15" s="5">
        <v>1353.8</v>
      </c>
      <c r="J15" s="6">
        <v>7.4196400000000002</v>
      </c>
      <c r="K15" s="2">
        <v>10.8157</v>
      </c>
      <c r="L15" s="5">
        <v>1352.85</v>
      </c>
      <c r="M15" s="6">
        <v>6.9667300000000001</v>
      </c>
    </row>
    <row r="16" spans="1:13" x14ac:dyDescent="0.25">
      <c r="A16" t="s">
        <v>261</v>
      </c>
      <c r="B16">
        <v>18</v>
      </c>
      <c r="C16" t="s">
        <v>262</v>
      </c>
    </row>
    <row r="17" spans="3:6" x14ac:dyDescent="0.25">
      <c r="C17" t="s">
        <v>263</v>
      </c>
    </row>
    <row r="18" spans="3:6" x14ac:dyDescent="0.25">
      <c r="C18" t="s">
        <v>264</v>
      </c>
    </row>
    <row r="19" spans="3:6" x14ac:dyDescent="0.25">
      <c r="C19" t="s">
        <v>265</v>
      </c>
      <c r="D19" t="s">
        <v>39</v>
      </c>
    </row>
    <row r="20" spans="3:6" x14ac:dyDescent="0.25">
      <c r="C20" t="s">
        <v>266</v>
      </c>
    </row>
    <row r="21" spans="3:6" x14ac:dyDescent="0.25">
      <c r="C21" t="s">
        <v>267</v>
      </c>
    </row>
    <row r="22" spans="3:6" x14ac:dyDescent="0.25">
      <c r="C22" t="s">
        <v>268</v>
      </c>
    </row>
    <row r="23" spans="3:6" x14ac:dyDescent="0.25">
      <c r="C23" t="s">
        <v>269</v>
      </c>
    </row>
    <row r="24" spans="3:6" x14ac:dyDescent="0.25">
      <c r="C24" t="s">
        <v>270</v>
      </c>
    </row>
    <row r="25" spans="3:6" x14ac:dyDescent="0.25">
      <c r="C25" t="s">
        <v>271</v>
      </c>
      <c r="E25" t="s">
        <v>79</v>
      </c>
    </row>
    <row r="26" spans="3:6" x14ac:dyDescent="0.25">
      <c r="C26" t="s">
        <v>272</v>
      </c>
      <c r="E26" t="s">
        <v>79</v>
      </c>
    </row>
    <row r="27" spans="3:6" x14ac:dyDescent="0.25">
      <c r="C27" t="s">
        <v>273</v>
      </c>
      <c r="D27" t="s">
        <v>53</v>
      </c>
      <c r="E27" t="s">
        <v>54</v>
      </c>
      <c r="F27" t="s">
        <v>55</v>
      </c>
    </row>
    <row r="28" spans="3:6" x14ac:dyDescent="0.25">
      <c r="C28" t="s">
        <v>274</v>
      </c>
    </row>
    <row r="29" spans="3:6" x14ac:dyDescent="0.25">
      <c r="C29" t="s">
        <v>275</v>
      </c>
    </row>
    <row r="30" spans="3:6" x14ac:dyDescent="0.25">
      <c r="C30" t="s">
        <v>276</v>
      </c>
      <c r="D30" t="s">
        <v>2</v>
      </c>
    </row>
    <row r="31" spans="3:6" x14ac:dyDescent="0.25">
      <c r="C31" t="s">
        <v>277</v>
      </c>
    </row>
    <row r="32" spans="3:6" x14ac:dyDescent="0.25">
      <c r="C32" t="s">
        <v>278</v>
      </c>
    </row>
    <row r="33" spans="1:6" x14ac:dyDescent="0.25">
      <c r="C33" t="s">
        <v>279</v>
      </c>
    </row>
    <row r="34" spans="1:6" x14ac:dyDescent="0.25">
      <c r="A34" t="s">
        <v>280</v>
      </c>
      <c r="B34">
        <v>17</v>
      </c>
      <c r="C34" t="s">
        <v>281</v>
      </c>
    </row>
    <row r="35" spans="1:6" x14ac:dyDescent="0.25">
      <c r="C35" t="s">
        <v>282</v>
      </c>
    </row>
    <row r="36" spans="1:6" x14ac:dyDescent="0.25">
      <c r="C36" t="s">
        <v>283</v>
      </c>
    </row>
    <row r="37" spans="1:6" x14ac:dyDescent="0.25">
      <c r="C37" t="s">
        <v>284</v>
      </c>
      <c r="D37" t="s">
        <v>6</v>
      </c>
      <c r="F37" t="s">
        <v>7</v>
      </c>
    </row>
    <row r="38" spans="1:6" x14ac:dyDescent="0.25">
      <c r="C38" t="s">
        <v>285</v>
      </c>
    </row>
    <row r="39" spans="1:6" x14ac:dyDescent="0.25">
      <c r="C39" t="s">
        <v>286</v>
      </c>
    </row>
    <row r="40" spans="1:6" x14ac:dyDescent="0.25">
      <c r="C40" t="s">
        <v>287</v>
      </c>
    </row>
    <row r="41" spans="1:6" x14ac:dyDescent="0.25">
      <c r="C41" t="s">
        <v>288</v>
      </c>
    </row>
    <row r="42" spans="1:6" x14ac:dyDescent="0.25">
      <c r="C42" t="s">
        <v>289</v>
      </c>
    </row>
    <row r="43" spans="1:6" x14ac:dyDescent="0.25">
      <c r="C43" t="s">
        <v>290</v>
      </c>
    </row>
    <row r="44" spans="1:6" x14ac:dyDescent="0.25">
      <c r="C44" t="s">
        <v>291</v>
      </c>
    </row>
    <row r="45" spans="1:6" x14ac:dyDescent="0.25">
      <c r="C45" t="s">
        <v>292</v>
      </c>
      <c r="F45" t="s">
        <v>96</v>
      </c>
    </row>
    <row r="46" spans="1:6" x14ac:dyDescent="0.25">
      <c r="C46" t="s">
        <v>293</v>
      </c>
      <c r="D46" t="s">
        <v>16</v>
      </c>
      <c r="E46" t="s">
        <v>25</v>
      </c>
      <c r="F46" t="s">
        <v>26</v>
      </c>
    </row>
    <row r="47" spans="1:6" x14ac:dyDescent="0.25">
      <c r="C47" t="s">
        <v>294</v>
      </c>
    </row>
    <row r="48" spans="1:6" x14ac:dyDescent="0.25">
      <c r="C48" t="s">
        <v>295</v>
      </c>
    </row>
    <row r="49" spans="1:6" x14ac:dyDescent="0.25">
      <c r="C49" t="s">
        <v>296</v>
      </c>
      <c r="D49" t="s">
        <v>68</v>
      </c>
      <c r="E49" t="s">
        <v>69</v>
      </c>
      <c r="F49" t="s">
        <v>44</v>
      </c>
    </row>
    <row r="50" spans="1:6" x14ac:dyDescent="0.25">
      <c r="C50" t="s">
        <v>297</v>
      </c>
    </row>
    <row r="51" spans="1:6" x14ac:dyDescent="0.25">
      <c r="A51" t="s">
        <v>298</v>
      </c>
      <c r="B51">
        <v>33</v>
      </c>
      <c r="C51" t="s">
        <v>299</v>
      </c>
    </row>
    <row r="52" spans="1:6" x14ac:dyDescent="0.25">
      <c r="C52" t="s">
        <v>300</v>
      </c>
      <c r="D52" t="s">
        <v>42</v>
      </c>
      <c r="E52" t="s">
        <v>43</v>
      </c>
      <c r="F52" t="s">
        <v>44</v>
      </c>
    </row>
    <row r="53" spans="1:6" x14ac:dyDescent="0.25">
      <c r="C53" t="s">
        <v>301</v>
      </c>
    </row>
    <row r="54" spans="1:6" x14ac:dyDescent="0.25">
      <c r="C54" t="s">
        <v>302</v>
      </c>
      <c r="D54" t="s">
        <v>30</v>
      </c>
      <c r="E54" t="s">
        <v>31</v>
      </c>
      <c r="F54" t="s">
        <v>32</v>
      </c>
    </row>
    <row r="55" spans="1:6" x14ac:dyDescent="0.25">
      <c r="C55" t="s">
        <v>303</v>
      </c>
    </row>
    <row r="56" spans="1:6" x14ac:dyDescent="0.25">
      <c r="C56" t="s">
        <v>304</v>
      </c>
    </row>
    <row r="57" spans="1:6" x14ac:dyDescent="0.25">
      <c r="C57" t="s">
        <v>305</v>
      </c>
    </row>
    <row r="58" spans="1:6" x14ac:dyDescent="0.25">
      <c r="C58" t="s">
        <v>306</v>
      </c>
    </row>
    <row r="59" spans="1:6" x14ac:dyDescent="0.25">
      <c r="C59" t="s">
        <v>307</v>
      </c>
    </row>
    <row r="60" spans="1:6" x14ac:dyDescent="0.25">
      <c r="C60" t="s">
        <v>308</v>
      </c>
    </row>
    <row r="61" spans="1:6" x14ac:dyDescent="0.25">
      <c r="C61" t="s">
        <v>309</v>
      </c>
    </row>
    <row r="62" spans="1:6" x14ac:dyDescent="0.25">
      <c r="C62" t="s">
        <v>310</v>
      </c>
    </row>
    <row r="63" spans="1:6" x14ac:dyDescent="0.25">
      <c r="C63" t="s">
        <v>311</v>
      </c>
    </row>
    <row r="64" spans="1:6" x14ac:dyDescent="0.25">
      <c r="C64" t="s">
        <v>312</v>
      </c>
      <c r="D64" t="s">
        <v>59</v>
      </c>
      <c r="F64" t="s">
        <v>32</v>
      </c>
    </row>
    <row r="65" spans="3:6" x14ac:dyDescent="0.25">
      <c r="C65" t="s">
        <v>313</v>
      </c>
    </row>
    <row r="66" spans="3:6" x14ac:dyDescent="0.25">
      <c r="C66" t="s">
        <v>314</v>
      </c>
      <c r="D66" t="s">
        <v>11</v>
      </c>
      <c r="E66" t="s">
        <v>12</v>
      </c>
    </row>
    <row r="67" spans="3:6" x14ac:dyDescent="0.25">
      <c r="C67" t="s">
        <v>315</v>
      </c>
    </row>
    <row r="68" spans="3:6" x14ac:dyDescent="0.25">
      <c r="C68" t="s">
        <v>316</v>
      </c>
    </row>
    <row r="69" spans="3:6" x14ac:dyDescent="0.25">
      <c r="C69" t="s">
        <v>317</v>
      </c>
    </row>
    <row r="70" spans="3:6" x14ac:dyDescent="0.25">
      <c r="C70" t="s">
        <v>318</v>
      </c>
    </row>
    <row r="71" spans="3:6" x14ac:dyDescent="0.25">
      <c r="C71" t="s">
        <v>319</v>
      </c>
    </row>
    <row r="72" spans="3:6" x14ac:dyDescent="0.25">
      <c r="C72" t="s">
        <v>320</v>
      </c>
    </row>
    <row r="73" spans="3:6" x14ac:dyDescent="0.25">
      <c r="C73" t="s">
        <v>321</v>
      </c>
    </row>
    <row r="74" spans="3:6" x14ac:dyDescent="0.25">
      <c r="C74" t="s">
        <v>322</v>
      </c>
    </row>
    <row r="75" spans="3:6" x14ac:dyDescent="0.25">
      <c r="C75" t="s">
        <v>323</v>
      </c>
      <c r="D75" t="s">
        <v>20</v>
      </c>
      <c r="E75" t="s">
        <v>21</v>
      </c>
      <c r="F75" t="s">
        <v>22</v>
      </c>
    </row>
    <row r="76" spans="3:6" x14ac:dyDescent="0.25">
      <c r="C76" t="s">
        <v>324</v>
      </c>
    </row>
    <row r="77" spans="3:6" x14ac:dyDescent="0.25">
      <c r="C77" t="s">
        <v>325</v>
      </c>
    </row>
    <row r="78" spans="3:6" x14ac:dyDescent="0.25">
      <c r="C78" t="s">
        <v>326</v>
      </c>
      <c r="D78" t="s">
        <v>16</v>
      </c>
      <c r="E78" t="s">
        <v>17</v>
      </c>
    </row>
    <row r="79" spans="3:6" x14ac:dyDescent="0.25">
      <c r="C79" t="s">
        <v>327</v>
      </c>
      <c r="F79" t="s">
        <v>44</v>
      </c>
    </row>
    <row r="80" spans="3:6" x14ac:dyDescent="0.25">
      <c r="C80" t="s">
        <v>328</v>
      </c>
      <c r="D80" t="s">
        <v>35</v>
      </c>
      <c r="E80" t="s">
        <v>36</v>
      </c>
    </row>
    <row r="81" spans="3:3" x14ac:dyDescent="0.25">
      <c r="C81" t="s">
        <v>329</v>
      </c>
    </row>
    <row r="82" spans="3:3" x14ac:dyDescent="0.25">
      <c r="C82" t="s">
        <v>330</v>
      </c>
    </row>
    <row r="83" spans="3:3" x14ac:dyDescent="0.25">
      <c r="C83" t="s">
        <v>331</v>
      </c>
    </row>
  </sheetData>
  <autoFilter ref="A1:F83"/>
  <pageMargins left="0.7" right="0.7" top="0.75" bottom="0.75" header="0.3" footer="0.3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12</vt:i4>
      </vt:variant>
    </vt:vector>
  </HeadingPairs>
  <TitlesOfParts>
    <vt:vector size="12" baseType="lpstr">
      <vt:lpstr>Table S12</vt:lpstr>
      <vt:lpstr>Complete_annotation_82_all</vt:lpstr>
      <vt:lpstr>hits_of_MF</vt:lpstr>
      <vt:lpstr>hits_of_BP</vt:lpstr>
      <vt:lpstr>hits_of_CC</vt:lpstr>
      <vt:lpstr>Percentage_total_MF</vt:lpstr>
      <vt:lpstr>Percentage_total_BP</vt:lpstr>
      <vt:lpstr>Percentage_total_CC</vt:lpstr>
      <vt:lpstr>Overrepresentation_MF</vt:lpstr>
      <vt:lpstr>Overrepresentation_BP</vt:lpstr>
      <vt:lpstr>Overrepresentation_CC</vt:lpstr>
      <vt:lpstr>Venn_diagram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Pedro-Martinez</cp:lastModifiedBy>
  <dcterms:created xsi:type="dcterms:W3CDTF">2020-06-27T19:00:37Z</dcterms:created>
  <dcterms:modified xsi:type="dcterms:W3CDTF">2021-01-14T08:40:53Z</dcterms:modified>
</cp:coreProperties>
</file>