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Dalton Muller Pessoa\Downloads\"/>
    </mc:Choice>
  </mc:AlternateContent>
  <xr:revisionPtr revIDLastSave="0" documentId="13_ncr:1_{6A0182AD-1F30-4F59-AAA4-6485C5074729}" xr6:coauthVersionLast="47" xr6:coauthVersionMax="47" xr10:uidLastSave="{00000000-0000-0000-0000-000000000000}"/>
  <bookViews>
    <workbookView xWindow="20370" yWindow="-120" windowWidth="29040" windowHeight="15840" xr2:uid="{00000000-000D-0000-FFFF-FFFF00000000}"/>
  </bookViews>
  <sheets>
    <sheet name="Planilha1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F29" i="3" l="1"/>
  <c r="BE29" i="3"/>
  <c r="BD29" i="3"/>
  <c r="AO29" i="3"/>
  <c r="AN29" i="3"/>
  <c r="AM29" i="3"/>
  <c r="AL29" i="3"/>
  <c r="AK29" i="3"/>
  <c r="AJ29" i="3"/>
  <c r="AE29" i="3"/>
  <c r="AC29" i="3"/>
  <c r="AA29" i="3"/>
  <c r="W29" i="3"/>
  <c r="V29" i="3"/>
  <c r="U29" i="3"/>
  <c r="T29" i="3"/>
  <c r="S29" i="3"/>
  <c r="R29" i="3"/>
  <c r="Q29" i="3"/>
  <c r="P29" i="3"/>
  <c r="O29" i="3"/>
  <c r="M29" i="3"/>
  <c r="K29" i="3"/>
  <c r="I29" i="3"/>
  <c r="G29" i="3"/>
  <c r="F29" i="3"/>
  <c r="D29" i="3"/>
  <c r="C29" i="3"/>
  <c r="BF28" i="3"/>
  <c r="BE28" i="3"/>
  <c r="BD28" i="3"/>
  <c r="AO28" i="3"/>
  <c r="AN28" i="3"/>
  <c r="AM28" i="3"/>
  <c r="AL28" i="3"/>
  <c r="AK28" i="3"/>
  <c r="AJ28" i="3"/>
  <c r="AE28" i="3"/>
  <c r="AE30" i="3" s="1"/>
  <c r="AC28" i="3"/>
  <c r="AA28" i="3"/>
  <c r="W28" i="3"/>
  <c r="V28" i="3"/>
  <c r="U28" i="3"/>
  <c r="T28" i="3"/>
  <c r="S28" i="3"/>
  <c r="R28" i="3"/>
  <c r="R30" i="3" s="1"/>
  <c r="Q28" i="3"/>
  <c r="P28" i="3"/>
  <c r="O28" i="3"/>
  <c r="M28" i="3"/>
  <c r="K28" i="3"/>
  <c r="I28" i="3"/>
  <c r="G28" i="3"/>
  <c r="F28" i="3"/>
  <c r="D28" i="3"/>
  <c r="C28" i="3"/>
  <c r="Z28" i="3"/>
  <c r="BF15" i="3"/>
  <c r="BE15" i="3"/>
  <c r="BD15" i="3"/>
  <c r="AO15" i="3"/>
  <c r="AN15" i="3"/>
  <c r="AM15" i="3"/>
  <c r="AL15" i="3"/>
  <c r="AK15" i="3"/>
  <c r="AJ15" i="3"/>
  <c r="AE15" i="3"/>
  <c r="AC15" i="3"/>
  <c r="AA15" i="3"/>
  <c r="W15" i="3"/>
  <c r="V15" i="3"/>
  <c r="U15" i="3"/>
  <c r="U16" i="3" s="1"/>
  <c r="T15" i="3"/>
  <c r="S15" i="3"/>
  <c r="R15" i="3"/>
  <c r="Q15" i="3"/>
  <c r="P15" i="3"/>
  <c r="O15" i="3"/>
  <c r="M15" i="3"/>
  <c r="K15" i="3"/>
  <c r="I15" i="3"/>
  <c r="G15" i="3"/>
  <c r="F15" i="3"/>
  <c r="D15" i="3"/>
  <c r="C15" i="3"/>
  <c r="BG14" i="3"/>
  <c r="BF14" i="3"/>
  <c r="BE14" i="3"/>
  <c r="BD14" i="3"/>
  <c r="AO14" i="3"/>
  <c r="AN14" i="3"/>
  <c r="AM14" i="3"/>
  <c r="AL14" i="3"/>
  <c r="AK14" i="3"/>
  <c r="AJ14" i="3"/>
  <c r="AE14" i="3"/>
  <c r="AC14" i="3"/>
  <c r="AA14" i="3"/>
  <c r="Y14" i="3"/>
  <c r="W14" i="3"/>
  <c r="V14" i="3"/>
  <c r="U14" i="3"/>
  <c r="T14" i="3"/>
  <c r="S14" i="3"/>
  <c r="R14" i="3"/>
  <c r="Q14" i="3"/>
  <c r="P14" i="3"/>
  <c r="O14" i="3"/>
  <c r="M14" i="3"/>
  <c r="K14" i="3"/>
  <c r="I14" i="3"/>
  <c r="G14" i="3"/>
  <c r="F14" i="3"/>
  <c r="D14" i="3"/>
  <c r="C14" i="3"/>
  <c r="AF14" i="3"/>
  <c r="Y15" i="3"/>
  <c r="BI14" i="3"/>
  <c r="BG15" i="3"/>
  <c r="AR14" i="3"/>
  <c r="AH14" i="3"/>
  <c r="AB15" i="3"/>
  <c r="N15" i="3"/>
  <c r="L15" i="3"/>
  <c r="D16" i="3" l="1"/>
  <c r="AN30" i="3"/>
  <c r="O16" i="3"/>
  <c r="K30" i="3"/>
  <c r="G30" i="3"/>
  <c r="AJ30" i="3"/>
  <c r="AM30" i="3"/>
  <c r="I30" i="3"/>
  <c r="T30" i="3"/>
  <c r="AK30" i="3"/>
  <c r="C30" i="3"/>
  <c r="AA30" i="3"/>
  <c r="P16" i="3"/>
  <c r="BD16" i="3"/>
  <c r="G16" i="3"/>
  <c r="BF16" i="3"/>
  <c r="AN16" i="3"/>
  <c r="M16" i="3"/>
  <c r="AM16" i="3"/>
  <c r="O30" i="3"/>
  <c r="W30" i="3"/>
  <c r="U30" i="3"/>
  <c r="AL30" i="3"/>
  <c r="M30" i="3"/>
  <c r="V30" i="3"/>
  <c r="P30" i="3"/>
  <c r="AO30" i="3"/>
  <c r="S30" i="3"/>
  <c r="BF30" i="3"/>
  <c r="D30" i="3"/>
  <c r="Q30" i="3"/>
  <c r="AC30" i="3"/>
  <c r="BD30" i="3"/>
  <c r="BE30" i="3"/>
  <c r="AC16" i="3"/>
  <c r="Y16" i="3"/>
  <c r="R16" i="3"/>
  <c r="AE16" i="3"/>
  <c r="BE16" i="3"/>
  <c r="I16" i="3"/>
  <c r="T16" i="3"/>
  <c r="AK16" i="3"/>
  <c r="C16" i="3"/>
  <c r="AO16" i="3"/>
  <c r="Z14" i="3"/>
  <c r="Z15" i="3"/>
  <c r="AQ15" i="3"/>
  <c r="AQ14" i="3"/>
  <c r="BG16" i="3"/>
  <c r="AI15" i="3"/>
  <c r="BH15" i="3"/>
  <c r="BH14" i="3"/>
  <c r="AP14" i="3"/>
  <c r="AP15" i="3"/>
  <c r="BI15" i="3"/>
  <c r="BI16" i="3" s="1"/>
  <c r="L28" i="3"/>
  <c r="L29" i="3"/>
  <c r="AG28" i="3"/>
  <c r="AG29" i="3"/>
  <c r="N28" i="3"/>
  <c r="H29" i="3"/>
  <c r="N29" i="3"/>
  <c r="AR15" i="3"/>
  <c r="AR16" i="3" s="1"/>
  <c r="AS29" i="3"/>
  <c r="AS28" i="3"/>
  <c r="AH15" i="3"/>
  <c r="AH16" i="3" s="1"/>
  <c r="X28" i="3"/>
  <c r="X29" i="3"/>
  <c r="AI29" i="3"/>
  <c r="AI28" i="3"/>
  <c r="AD28" i="3"/>
  <c r="AH28" i="3"/>
  <c r="J14" i="3"/>
  <c r="J15" i="3"/>
  <c r="AF15" i="3"/>
  <c r="AF16" i="3" s="1"/>
  <c r="AJ16" i="3"/>
  <c r="AD15" i="3"/>
  <c r="AD14" i="3"/>
  <c r="AB14" i="3"/>
  <c r="AB16" i="3" s="1"/>
  <c r="L14" i="3"/>
  <c r="L16" i="3" s="1"/>
  <c r="AG15" i="3"/>
  <c r="AG14" i="3"/>
  <c r="W16" i="3"/>
  <c r="AB28" i="3"/>
  <c r="AB29" i="3"/>
  <c r="X15" i="3"/>
  <c r="X14" i="3"/>
  <c r="N14" i="3"/>
  <c r="N16" i="3" s="1"/>
  <c r="AI14" i="3"/>
  <c r="F16" i="3"/>
  <c r="Q16" i="3"/>
  <c r="V16" i="3"/>
  <c r="J29" i="3"/>
  <c r="J28" i="3"/>
  <c r="AF29" i="3"/>
  <c r="AF28" i="3"/>
  <c r="AA16" i="3"/>
  <c r="AL16" i="3"/>
  <c r="AQ29" i="3"/>
  <c r="AP28" i="3"/>
  <c r="K16" i="3"/>
  <c r="S16" i="3"/>
  <c r="Z29" i="3"/>
  <c r="Z30" i="3" s="1"/>
  <c r="AQ28" i="3"/>
  <c r="E28" i="3"/>
  <c r="E29" i="3"/>
  <c r="AD29" i="3"/>
  <c r="BH29" i="3"/>
  <c r="BH28" i="3"/>
  <c r="F30" i="3"/>
  <c r="AH29" i="3"/>
  <c r="BG29" i="3"/>
  <c r="BG28" i="3"/>
  <c r="Y28" i="3"/>
  <c r="Y29" i="3"/>
  <c r="AP29" i="3"/>
  <c r="BI29" i="3"/>
  <c r="BI28" i="3"/>
  <c r="AD30" i="3" l="1"/>
  <c r="AD16" i="3"/>
  <c r="J30" i="3"/>
  <c r="L30" i="3"/>
  <c r="AP30" i="3"/>
  <c r="Z16" i="3"/>
  <c r="Y30" i="3"/>
  <c r="BH30" i="3"/>
  <c r="N30" i="3"/>
  <c r="AS30" i="3"/>
  <c r="BI30" i="3"/>
  <c r="E30" i="3"/>
  <c r="AQ30" i="3"/>
  <c r="X30" i="3"/>
  <c r="AP16" i="3"/>
  <c r="J16" i="3"/>
  <c r="BH16" i="3"/>
  <c r="X16" i="3"/>
  <c r="AQ16" i="3"/>
  <c r="AV28" i="3"/>
  <c r="AV29" i="3"/>
  <c r="AR29" i="3"/>
  <c r="AR28" i="3"/>
  <c r="BG30" i="3"/>
  <c r="AB30" i="3"/>
  <c r="AT15" i="3"/>
  <c r="AT14" i="3"/>
  <c r="CX28" i="3"/>
  <c r="CX29" i="3"/>
  <c r="E15" i="3"/>
  <c r="E14" i="3"/>
  <c r="AG30" i="3"/>
  <c r="AT29" i="3"/>
  <c r="AT28" i="3"/>
  <c r="AG16" i="3"/>
  <c r="AF30" i="3"/>
  <c r="H28" i="3"/>
  <c r="H30" i="3" s="1"/>
  <c r="AI16" i="3"/>
  <c r="H15" i="3"/>
  <c r="H14" i="3"/>
  <c r="AH30" i="3"/>
  <c r="AU15" i="3"/>
  <c r="AU14" i="3"/>
  <c r="AI30" i="3"/>
  <c r="CW15" i="3"/>
  <c r="CW14" i="3"/>
  <c r="AS14" i="3"/>
  <c r="AS15" i="3"/>
  <c r="E16" i="3" l="1"/>
  <c r="AS16" i="3"/>
  <c r="CX30" i="3"/>
  <c r="AV30" i="3"/>
  <c r="AR30" i="3"/>
  <c r="CW16" i="3"/>
  <c r="AU29" i="3"/>
  <c r="AU28" i="3"/>
  <c r="CY15" i="3"/>
  <c r="CY14" i="3"/>
  <c r="CW29" i="3"/>
  <c r="CW28" i="3"/>
  <c r="CX15" i="3"/>
  <c r="CX14" i="3"/>
  <c r="AT16" i="3"/>
  <c r="AY29" i="3"/>
  <c r="AY28" i="3"/>
  <c r="AV15" i="3"/>
  <c r="AV14" i="3"/>
  <c r="CY29" i="3"/>
  <c r="CY28" i="3"/>
  <c r="AX15" i="3"/>
  <c r="AX14" i="3"/>
  <c r="AW28" i="3"/>
  <c r="AW29" i="3"/>
  <c r="AW15" i="3"/>
  <c r="AW14" i="3"/>
  <c r="AT30" i="3"/>
  <c r="AU16" i="3"/>
  <c r="H16" i="3"/>
  <c r="AW30" i="3" l="1"/>
  <c r="CW30" i="3"/>
  <c r="AU30" i="3"/>
  <c r="BB29" i="3"/>
  <c r="BB28" i="3"/>
  <c r="AX16" i="3"/>
  <c r="CY30" i="3"/>
  <c r="BK29" i="3"/>
  <c r="BK28" i="3"/>
  <c r="CX16" i="3"/>
  <c r="AZ14" i="3"/>
  <c r="AZ15" i="3"/>
  <c r="AZ16" i="3" s="1"/>
  <c r="AZ29" i="3"/>
  <c r="AZ28" i="3"/>
  <c r="CY16" i="3"/>
  <c r="AY30" i="3"/>
  <c r="AX29" i="3"/>
  <c r="AX28" i="3"/>
  <c r="AY15" i="3"/>
  <c r="AY14" i="3"/>
  <c r="AW16" i="3"/>
  <c r="BJ15" i="3"/>
  <c r="BJ14" i="3"/>
  <c r="BA15" i="3"/>
  <c r="BA14" i="3"/>
  <c r="AV16" i="3"/>
  <c r="BM14" i="3"/>
  <c r="BM15" i="3"/>
  <c r="BN29" i="3"/>
  <c r="BN28" i="3"/>
  <c r="AZ30" i="3" l="1"/>
  <c r="BB30" i="3"/>
  <c r="AY16" i="3"/>
  <c r="BA16" i="3"/>
  <c r="BK15" i="3"/>
  <c r="BK14" i="3"/>
  <c r="BJ29" i="3"/>
  <c r="BJ28" i="3"/>
  <c r="BO29" i="3"/>
  <c r="BO28" i="3"/>
  <c r="BN14" i="3"/>
  <c r="BN15" i="3"/>
  <c r="BA29" i="3"/>
  <c r="BA28" i="3"/>
  <c r="AX30" i="3"/>
  <c r="BO15" i="3"/>
  <c r="BO14" i="3"/>
  <c r="BQ29" i="3"/>
  <c r="BQ28" i="3"/>
  <c r="BJ16" i="3"/>
  <c r="BL15" i="3"/>
  <c r="BL14" i="3"/>
  <c r="BC15" i="3"/>
  <c r="BC14" i="3"/>
  <c r="BZ29" i="3"/>
  <c r="BZ28" i="3"/>
  <c r="BN30" i="3"/>
  <c r="BP15" i="3"/>
  <c r="BP14" i="3"/>
  <c r="BY15" i="3"/>
  <c r="BY14" i="3"/>
  <c r="BC29" i="3"/>
  <c r="BC28" i="3"/>
  <c r="BK30" i="3"/>
  <c r="BM16" i="3"/>
  <c r="BB15" i="3"/>
  <c r="BB14" i="3"/>
  <c r="BM28" i="3"/>
  <c r="BM29" i="3"/>
  <c r="BL29" i="3"/>
  <c r="BL28" i="3"/>
  <c r="BJ30" i="3" l="1"/>
  <c r="BA30" i="3"/>
  <c r="BZ30" i="3"/>
  <c r="BN16" i="3"/>
  <c r="BK16" i="3"/>
  <c r="BP29" i="3"/>
  <c r="BP28" i="3"/>
  <c r="BZ14" i="3"/>
  <c r="BZ15" i="3"/>
  <c r="CZ15" i="3"/>
  <c r="CZ14" i="3"/>
  <c r="CA15" i="3"/>
  <c r="CA14" i="3"/>
  <c r="DA28" i="3"/>
  <c r="DA29" i="3"/>
  <c r="CC28" i="3"/>
  <c r="CC29" i="3"/>
  <c r="BC30" i="3"/>
  <c r="BR15" i="3"/>
  <c r="BR14" i="3"/>
  <c r="CB15" i="3"/>
  <c r="CB14" i="3"/>
  <c r="CT14" i="3"/>
  <c r="CT15" i="3"/>
  <c r="CF29" i="3"/>
  <c r="CF28" i="3"/>
  <c r="BO16" i="3"/>
  <c r="BR29" i="3"/>
  <c r="BR28" i="3"/>
  <c r="CK15" i="3"/>
  <c r="CK14" i="3"/>
  <c r="CL29" i="3"/>
  <c r="CL28" i="3"/>
  <c r="BB16" i="3"/>
  <c r="BY16" i="3"/>
  <c r="BC16" i="3"/>
  <c r="BT29" i="3"/>
  <c r="BT28" i="3"/>
  <c r="CH15" i="3"/>
  <c r="CH14" i="3"/>
  <c r="BP16" i="3"/>
  <c r="CU29" i="3"/>
  <c r="CU28" i="3"/>
  <c r="BY29" i="3"/>
  <c r="BY28" i="3"/>
  <c r="BO30" i="3"/>
  <c r="BL30" i="3"/>
  <c r="CE15" i="3"/>
  <c r="CE14" i="3"/>
  <c r="BL16" i="3"/>
  <c r="DM29" i="3"/>
  <c r="DM28" i="3"/>
  <c r="DL14" i="3"/>
  <c r="DL15" i="3"/>
  <c r="BM30" i="3"/>
  <c r="CA29" i="3"/>
  <c r="CA28" i="3"/>
  <c r="BS15" i="3"/>
  <c r="BS14" i="3"/>
  <c r="CI29" i="3"/>
  <c r="CI28" i="3"/>
  <c r="BQ30" i="3"/>
  <c r="BQ15" i="3"/>
  <c r="BQ14" i="3"/>
  <c r="DL16" i="3" l="1"/>
  <c r="BS16" i="3"/>
  <c r="BP30" i="3"/>
  <c r="CC30" i="3"/>
  <c r="CA16" i="3"/>
  <c r="BR16" i="3"/>
  <c r="BT30" i="3"/>
  <c r="DM30" i="3"/>
  <c r="BY30" i="3"/>
  <c r="BR30" i="3"/>
  <c r="DA30" i="3"/>
  <c r="CZ16" i="3"/>
  <c r="CT16" i="3"/>
  <c r="BZ16" i="3"/>
  <c r="CI15" i="3"/>
  <c r="CI14" i="3"/>
  <c r="BU28" i="3"/>
  <c r="BU29" i="3"/>
  <c r="DN14" i="3"/>
  <c r="DN15" i="3"/>
  <c r="CD14" i="3"/>
  <c r="CD15" i="3"/>
  <c r="DN29" i="3"/>
  <c r="DN28" i="3"/>
  <c r="CK28" i="3"/>
  <c r="CK29" i="3"/>
  <c r="CR28" i="3"/>
  <c r="CR29" i="3"/>
  <c r="DL29" i="3"/>
  <c r="DL28" i="3"/>
  <c r="BT15" i="3"/>
  <c r="BT14" i="3"/>
  <c r="CH16" i="3"/>
  <c r="DA14" i="3"/>
  <c r="DA15" i="3"/>
  <c r="DB29" i="3"/>
  <c r="DB28" i="3"/>
  <c r="CT29" i="3"/>
  <c r="CT28" i="3"/>
  <c r="CI30" i="3"/>
  <c r="CO29" i="3"/>
  <c r="CO28" i="3"/>
  <c r="CV14" i="3"/>
  <c r="CV15" i="3"/>
  <c r="CB28" i="3"/>
  <c r="CB29" i="3"/>
  <c r="BW29" i="3"/>
  <c r="BW28" i="3"/>
  <c r="CL14" i="3"/>
  <c r="CL15" i="3"/>
  <c r="BV14" i="3"/>
  <c r="BV15" i="3"/>
  <c r="CL30" i="3"/>
  <c r="CV29" i="3"/>
  <c r="CV28" i="3"/>
  <c r="CF30" i="3"/>
  <c r="CG15" i="3"/>
  <c r="CG14" i="3"/>
  <c r="DC15" i="3"/>
  <c r="DC14" i="3"/>
  <c r="CH28" i="3"/>
  <c r="CH29" i="3"/>
  <c r="CF15" i="3"/>
  <c r="CF14" i="3"/>
  <c r="CM29" i="3"/>
  <c r="CM28" i="3"/>
  <c r="BU15" i="3"/>
  <c r="BU14" i="3"/>
  <c r="CZ29" i="3"/>
  <c r="CZ28" i="3"/>
  <c r="BS29" i="3"/>
  <c r="BS28" i="3"/>
  <c r="BQ16" i="3"/>
  <c r="CU30" i="3"/>
  <c r="CN14" i="3"/>
  <c r="CN15" i="3"/>
  <c r="CG29" i="3"/>
  <c r="CG28" i="3"/>
  <c r="DB14" i="3"/>
  <c r="DB15" i="3"/>
  <c r="CC14" i="3"/>
  <c r="CC15" i="3"/>
  <c r="CE29" i="3"/>
  <c r="CE28" i="3"/>
  <c r="CJ28" i="3"/>
  <c r="CJ29" i="3"/>
  <c r="CJ15" i="3"/>
  <c r="CJ14" i="3"/>
  <c r="DD29" i="3"/>
  <c r="DD28" i="3"/>
  <c r="CQ15" i="3"/>
  <c r="CQ14" i="3"/>
  <c r="CU15" i="3"/>
  <c r="CU14" i="3"/>
  <c r="CD29" i="3"/>
  <c r="CD28" i="3"/>
  <c r="DM15" i="3"/>
  <c r="DM14" i="3"/>
  <c r="CA30" i="3"/>
  <c r="CE16" i="3"/>
  <c r="CK16" i="3"/>
  <c r="CB16" i="3"/>
  <c r="CM15" i="3"/>
  <c r="CM14" i="3"/>
  <c r="CJ30" i="3" l="1"/>
  <c r="DC16" i="3"/>
  <c r="CF16" i="3"/>
  <c r="CK30" i="3"/>
  <c r="BU30" i="3"/>
  <c r="DN30" i="3"/>
  <c r="DL30" i="3"/>
  <c r="DN16" i="3"/>
  <c r="CL16" i="3"/>
  <c r="CJ16" i="3"/>
  <c r="BT16" i="3"/>
  <c r="CV30" i="3"/>
  <c r="CG30" i="3"/>
  <c r="DD30" i="3"/>
  <c r="BU16" i="3"/>
  <c r="DB16" i="3"/>
  <c r="CV16" i="3"/>
  <c r="DA16" i="3"/>
  <c r="CQ16" i="3"/>
  <c r="CN16" i="3"/>
  <c r="BX29" i="3"/>
  <c r="BX28" i="3"/>
  <c r="CP15" i="3"/>
  <c r="CP14" i="3"/>
  <c r="DG29" i="3"/>
  <c r="DG28" i="3"/>
  <c r="CS15" i="3"/>
  <c r="CS14" i="3"/>
  <c r="DD14" i="3"/>
  <c r="DD15" i="3"/>
  <c r="CU16" i="3"/>
  <c r="BV29" i="3"/>
  <c r="BV28" i="3"/>
  <c r="CP29" i="3"/>
  <c r="CP28" i="3"/>
  <c r="DF14" i="3"/>
  <c r="DF15" i="3"/>
  <c r="BW30" i="3"/>
  <c r="CN29" i="3"/>
  <c r="CN28" i="3"/>
  <c r="BW15" i="3"/>
  <c r="BW14" i="3"/>
  <c r="BS30" i="3"/>
  <c r="CS28" i="3"/>
  <c r="CS29" i="3"/>
  <c r="BV16" i="3"/>
  <c r="CB30" i="3"/>
  <c r="CT30" i="3"/>
  <c r="CQ29" i="3"/>
  <c r="CQ28" i="3"/>
  <c r="DC29" i="3"/>
  <c r="DC28" i="3"/>
  <c r="CM30" i="3"/>
  <c r="CO15" i="3"/>
  <c r="CO14" i="3"/>
  <c r="DM16" i="3"/>
  <c r="CC16" i="3"/>
  <c r="CZ30" i="3"/>
  <c r="CG16" i="3"/>
  <c r="CR15" i="3"/>
  <c r="CR14" i="3"/>
  <c r="DB30" i="3"/>
  <c r="DE29" i="3"/>
  <c r="DE28" i="3"/>
  <c r="CE30" i="3"/>
  <c r="BX14" i="3"/>
  <c r="BX15" i="3"/>
  <c r="CM16" i="3"/>
  <c r="CD30" i="3"/>
  <c r="DE15" i="3"/>
  <c r="DE14" i="3"/>
  <c r="CH30" i="3"/>
  <c r="CO30" i="3"/>
  <c r="CR30" i="3"/>
  <c r="CD16" i="3"/>
  <c r="CI16" i="3"/>
  <c r="DF16" i="3" l="1"/>
  <c r="BX16" i="3"/>
  <c r="DE16" i="3"/>
  <c r="CR16" i="3"/>
  <c r="DE30" i="3"/>
  <c r="CS30" i="3"/>
  <c r="BX30" i="3"/>
  <c r="DD16" i="3"/>
  <c r="DH15" i="3"/>
  <c r="DH14" i="3"/>
  <c r="CQ30" i="3"/>
  <c r="BW16" i="3"/>
  <c r="CP30" i="3"/>
  <c r="CS16" i="3"/>
  <c r="CN30" i="3"/>
  <c r="BV30" i="3"/>
  <c r="CO16" i="3"/>
  <c r="DG30" i="3"/>
  <c r="DG15" i="3"/>
  <c r="DG14" i="3"/>
  <c r="DJ29" i="3"/>
  <c r="DJ28" i="3"/>
  <c r="DI15" i="3"/>
  <c r="DI14" i="3"/>
  <c r="CP16" i="3"/>
  <c r="DH29" i="3"/>
  <c r="DH28" i="3"/>
  <c r="DF29" i="3"/>
  <c r="DF28" i="3"/>
  <c r="DC30" i="3"/>
  <c r="DI16" i="3" l="1"/>
  <c r="DF30" i="3"/>
  <c r="DH16" i="3"/>
  <c r="DJ15" i="3"/>
  <c r="DJ14" i="3"/>
  <c r="DG16" i="3"/>
  <c r="DK14" i="3"/>
  <c r="DK15" i="3"/>
  <c r="DJ30" i="3"/>
  <c r="DK28" i="3"/>
  <c r="DK29" i="3"/>
  <c r="DH30" i="3"/>
  <c r="DI29" i="3"/>
  <c r="DI28" i="3"/>
  <c r="DJ16" i="3" l="1"/>
  <c r="DK16" i="3"/>
  <c r="DI30" i="3"/>
  <c r="DK30" i="3"/>
</calcChain>
</file>

<file path=xl/sharedStrings.xml><?xml version="1.0" encoding="utf-8"?>
<sst xmlns="http://schemas.openxmlformats.org/spreadsheetml/2006/main" count="177" uniqueCount="79">
  <si>
    <t>kg</t>
  </si>
  <si>
    <t>50m</t>
  </si>
  <si>
    <t>100m</t>
  </si>
  <si>
    <t>200m</t>
  </si>
  <si>
    <t>v50m</t>
  </si>
  <si>
    <t>v100m</t>
  </si>
  <si>
    <t>v200m</t>
  </si>
  <si>
    <r>
      <t>R</t>
    </r>
    <r>
      <rPr>
        <b/>
        <vertAlign val="superscript"/>
        <sz val="11"/>
        <color theme="1"/>
        <rFont val="Calibri"/>
        <family val="2"/>
        <scheme val="minor"/>
      </rPr>
      <t>2</t>
    </r>
  </si>
  <si>
    <t>R</t>
  </si>
  <si>
    <r>
      <t>R</t>
    </r>
    <r>
      <rPr>
        <b/>
        <vertAlign val="superscript"/>
        <sz val="11"/>
        <color theme="1"/>
        <rFont val="Calibri"/>
        <family val="2"/>
        <scheme val="minor"/>
      </rPr>
      <t xml:space="preserve">2 </t>
    </r>
    <r>
      <rPr>
        <b/>
        <sz val="11"/>
        <color theme="1"/>
        <rFont val="Calibri"/>
        <family val="2"/>
        <scheme val="minor"/>
      </rPr>
      <t>aj.</t>
    </r>
  </si>
  <si>
    <t>EPE</t>
  </si>
  <si>
    <t>Coef. Ang</t>
  </si>
  <si>
    <t>Intercepto-Y</t>
  </si>
  <si>
    <r>
      <t>mL</t>
    </r>
    <r>
      <rPr>
        <b/>
        <sz val="11"/>
        <color theme="1"/>
        <rFont val="Times New Roman"/>
        <family val="1"/>
      </rPr>
      <t>∙</t>
    </r>
    <r>
      <rPr>
        <b/>
        <sz val="11"/>
        <color theme="1"/>
        <rFont val="Calibri"/>
        <family val="2"/>
      </rPr>
      <t>s</t>
    </r>
    <r>
      <rPr>
        <b/>
        <vertAlign val="superscript"/>
        <sz val="11"/>
        <color theme="1"/>
        <rFont val="Calibri"/>
        <family val="2"/>
      </rPr>
      <t>-1</t>
    </r>
  </si>
  <si>
    <r>
      <t>mL</t>
    </r>
    <r>
      <rPr>
        <b/>
        <sz val="11"/>
        <color theme="1"/>
        <rFont val="Times New Roman"/>
        <family val="1"/>
      </rPr>
      <t>∙kg</t>
    </r>
    <r>
      <rPr>
        <b/>
        <vertAlign val="superscript"/>
        <sz val="11"/>
        <color theme="1"/>
        <rFont val="Times New Roman"/>
        <family val="1"/>
      </rPr>
      <t>-1</t>
    </r>
    <r>
      <rPr>
        <b/>
        <sz val="11"/>
        <color theme="1"/>
        <rFont val="Calibri"/>
        <family val="2"/>
      </rPr>
      <t>∙min</t>
    </r>
    <r>
      <rPr>
        <b/>
        <vertAlign val="superscript"/>
        <sz val="11"/>
        <color theme="1"/>
        <rFont val="Calibri"/>
        <family val="2"/>
      </rPr>
      <t>-1</t>
    </r>
  </si>
  <si>
    <r>
      <t>mL</t>
    </r>
    <r>
      <rPr>
        <b/>
        <sz val="10"/>
        <color theme="1"/>
        <rFont val="Calibri"/>
        <family val="2"/>
      </rPr>
      <t>∙kg</t>
    </r>
    <r>
      <rPr>
        <b/>
        <vertAlign val="superscript"/>
        <sz val="10"/>
        <color theme="1"/>
        <rFont val="Calibri"/>
        <family val="2"/>
      </rPr>
      <t>-1</t>
    </r>
    <r>
      <rPr>
        <b/>
        <sz val="10"/>
        <color theme="1"/>
        <rFont val="Times New Roman"/>
        <family val="1"/>
      </rPr>
      <t>∙</t>
    </r>
    <r>
      <rPr>
        <b/>
        <sz val="10"/>
        <color theme="1"/>
        <rFont val="Calibri"/>
        <family val="2"/>
      </rPr>
      <t>min</t>
    </r>
    <r>
      <rPr>
        <b/>
        <vertAlign val="superscript"/>
        <sz val="10"/>
        <color theme="1"/>
        <rFont val="Calibri"/>
        <family val="2"/>
      </rPr>
      <t>-1</t>
    </r>
  </si>
  <si>
    <r>
      <t>mL</t>
    </r>
    <r>
      <rPr>
        <b/>
        <sz val="10"/>
        <color theme="1"/>
        <rFont val="Calibri"/>
        <family val="2"/>
      </rPr>
      <t>∙kg</t>
    </r>
    <r>
      <rPr>
        <b/>
        <vertAlign val="superscript"/>
        <sz val="10"/>
        <color theme="1"/>
        <rFont val="Calibri"/>
        <family val="2"/>
      </rPr>
      <t>-1</t>
    </r>
    <r>
      <rPr>
        <b/>
        <sz val="10"/>
        <color theme="1"/>
        <rFont val="Times New Roman"/>
        <family val="1"/>
      </rPr>
      <t>∙s</t>
    </r>
    <r>
      <rPr>
        <b/>
        <vertAlign val="superscript"/>
        <sz val="10"/>
        <color theme="1"/>
        <rFont val="Calibri"/>
        <family val="2"/>
      </rPr>
      <t>-1</t>
    </r>
  </si>
  <si>
    <t>%</t>
  </si>
  <si>
    <r>
      <t>mLO</t>
    </r>
    <r>
      <rPr>
        <b/>
        <vertAlign val="subscript"/>
        <sz val="10"/>
        <color theme="1"/>
        <rFont val="Calibri"/>
        <family val="2"/>
        <scheme val="minor"/>
      </rPr>
      <t>2</t>
    </r>
    <r>
      <rPr>
        <b/>
        <sz val="10"/>
        <color theme="1"/>
        <rFont val="Times New Roman"/>
        <family val="1"/>
      </rPr>
      <t>∙</t>
    </r>
    <r>
      <rPr>
        <b/>
        <sz val="10"/>
        <color theme="1"/>
        <rFont val="Calibri"/>
        <family val="2"/>
      </rPr>
      <t>kg</t>
    </r>
    <r>
      <rPr>
        <b/>
        <vertAlign val="superscript"/>
        <sz val="10"/>
        <color theme="1"/>
        <rFont val="Calibri"/>
        <family val="2"/>
      </rPr>
      <t>1</t>
    </r>
  </si>
  <si>
    <r>
      <t>mLO</t>
    </r>
    <r>
      <rPr>
        <b/>
        <vertAlign val="subscript"/>
        <sz val="10"/>
        <color theme="1"/>
        <rFont val="Calibri"/>
        <family val="2"/>
        <scheme val="minor"/>
      </rPr>
      <t>2</t>
    </r>
    <r>
      <rPr>
        <b/>
        <sz val="10"/>
        <color theme="1"/>
        <rFont val="Times New Roman"/>
        <family val="1"/>
      </rPr>
      <t>∙</t>
    </r>
    <r>
      <rPr>
        <b/>
        <sz val="10"/>
        <color theme="1"/>
        <rFont val="Calibri"/>
        <family val="2"/>
      </rPr>
      <t>m</t>
    </r>
    <r>
      <rPr>
        <b/>
        <vertAlign val="superscript"/>
        <sz val="10"/>
        <color theme="1"/>
        <rFont val="Calibri"/>
        <family val="2"/>
      </rPr>
      <t>1</t>
    </r>
  </si>
  <si>
    <r>
      <t>mLO</t>
    </r>
    <r>
      <rPr>
        <b/>
        <vertAlign val="subscript"/>
        <sz val="10"/>
        <color theme="1"/>
        <rFont val="Calibri"/>
        <family val="2"/>
        <scheme val="minor"/>
      </rPr>
      <t>2</t>
    </r>
    <r>
      <rPr>
        <b/>
        <sz val="10"/>
        <color theme="1"/>
        <rFont val="Times New Roman"/>
        <family val="1"/>
      </rPr>
      <t>∙</t>
    </r>
    <r>
      <rPr>
        <b/>
        <sz val="10"/>
        <color theme="1"/>
        <rFont val="Calibri"/>
        <family val="2"/>
      </rPr>
      <t>s</t>
    </r>
    <r>
      <rPr>
        <b/>
        <vertAlign val="superscript"/>
        <sz val="10"/>
        <color theme="1"/>
        <rFont val="Calibri"/>
        <family val="2"/>
      </rPr>
      <t>1</t>
    </r>
  </si>
  <si>
    <r>
      <t>mLO</t>
    </r>
    <r>
      <rPr>
        <b/>
        <vertAlign val="subscript"/>
        <sz val="10"/>
        <color theme="1"/>
        <rFont val="Calibri"/>
        <family val="2"/>
        <scheme val="minor"/>
      </rPr>
      <t>2</t>
    </r>
    <r>
      <rPr>
        <b/>
        <sz val="10"/>
        <color theme="1"/>
        <rFont val="Times New Roman"/>
        <family val="1"/>
      </rPr>
      <t>∙30</t>
    </r>
    <r>
      <rPr>
        <b/>
        <sz val="10"/>
        <color theme="1"/>
        <rFont val="Calibri"/>
        <family val="2"/>
      </rPr>
      <t>s</t>
    </r>
    <r>
      <rPr>
        <b/>
        <vertAlign val="superscript"/>
        <sz val="10"/>
        <color theme="1"/>
        <rFont val="Calibri"/>
        <family val="2"/>
      </rPr>
      <t>1</t>
    </r>
  </si>
  <si>
    <r>
      <t>mLO</t>
    </r>
    <r>
      <rPr>
        <b/>
        <vertAlign val="subscript"/>
        <sz val="10"/>
        <color theme="1"/>
        <rFont val="Calibri"/>
        <family val="2"/>
        <scheme val="minor"/>
      </rPr>
      <t>2</t>
    </r>
    <r>
      <rPr>
        <b/>
        <sz val="10"/>
        <color theme="1"/>
        <rFont val="Times New Roman"/>
        <family val="1"/>
      </rPr>
      <t>∙10</t>
    </r>
    <r>
      <rPr>
        <b/>
        <sz val="10"/>
        <color theme="1"/>
        <rFont val="Calibri"/>
        <family val="2"/>
      </rPr>
      <t>s</t>
    </r>
    <r>
      <rPr>
        <b/>
        <vertAlign val="superscript"/>
        <sz val="10"/>
        <color theme="1"/>
        <rFont val="Calibri"/>
        <family val="2"/>
      </rPr>
      <t>1</t>
    </r>
  </si>
  <si>
    <r>
      <t>mL</t>
    </r>
    <r>
      <rPr>
        <b/>
        <sz val="10"/>
        <color theme="1"/>
        <rFont val="Calibri"/>
        <family val="2"/>
      </rPr>
      <t>∙kg</t>
    </r>
    <r>
      <rPr>
        <b/>
        <vertAlign val="superscript"/>
        <sz val="10"/>
        <color theme="1"/>
        <rFont val="Calibri"/>
        <family val="2"/>
      </rPr>
      <t xml:space="preserve">-1 </t>
    </r>
  </si>
  <si>
    <r>
      <t>V</t>
    </r>
    <r>
      <rPr>
        <b/>
        <sz val="11"/>
        <color theme="1"/>
        <rFont val="Calibri"/>
        <family val="2"/>
      </rPr>
      <t>̇</t>
    </r>
    <r>
      <rPr>
        <b/>
        <sz val="11"/>
        <color theme="1"/>
        <rFont val="Calibri"/>
        <family val="2"/>
        <scheme val="minor"/>
      </rPr>
      <t>O</t>
    </r>
    <r>
      <rPr>
        <b/>
        <vertAlign val="sub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max</t>
    </r>
  </si>
  <si>
    <r>
      <t>mL</t>
    </r>
    <r>
      <rPr>
        <b/>
        <sz val="8"/>
        <color theme="1"/>
        <rFont val="Times New Roman"/>
        <family val="1"/>
      </rPr>
      <t>∙kg</t>
    </r>
    <r>
      <rPr>
        <b/>
        <vertAlign val="superscript"/>
        <sz val="8"/>
        <color theme="1"/>
        <rFont val="Times New Roman"/>
        <family val="1"/>
      </rPr>
      <t>-1</t>
    </r>
    <r>
      <rPr>
        <b/>
        <sz val="8"/>
        <color theme="1"/>
        <rFont val="Calibri"/>
        <family val="2"/>
      </rPr>
      <t>∙min</t>
    </r>
    <r>
      <rPr>
        <b/>
        <vertAlign val="superscript"/>
        <sz val="8"/>
        <color theme="1"/>
        <rFont val="Calibri"/>
        <family val="2"/>
      </rPr>
      <t>-1</t>
    </r>
  </si>
  <si>
    <r>
      <t>mL</t>
    </r>
    <r>
      <rPr>
        <b/>
        <sz val="8"/>
        <color theme="1"/>
        <rFont val="Times New Roman"/>
        <family val="1"/>
      </rPr>
      <t>∙</t>
    </r>
    <r>
      <rPr>
        <b/>
        <sz val="8"/>
        <color theme="1"/>
        <rFont val="Calibri"/>
        <family val="2"/>
      </rPr>
      <t>min</t>
    </r>
    <r>
      <rPr>
        <b/>
        <vertAlign val="superscript"/>
        <sz val="8"/>
        <color theme="1"/>
        <rFont val="Calibri"/>
        <family val="2"/>
      </rPr>
      <t>-1</t>
    </r>
  </si>
  <si>
    <r>
      <t>Integrate (O</t>
    </r>
    <r>
      <rPr>
        <b/>
        <vertAlign val="subscript"/>
        <sz val="9"/>
        <color rgb="FFFF0000"/>
        <rFont val="Calibri Light"/>
        <family val="2"/>
        <scheme val="major"/>
      </rPr>
      <t xml:space="preserve">2 </t>
    </r>
    <r>
      <rPr>
        <b/>
        <sz val="9"/>
        <color rgb="FFFF0000"/>
        <rFont val="Calibri Light"/>
        <family val="2"/>
        <scheme val="major"/>
      </rPr>
      <t>Accumulated)</t>
    </r>
  </si>
  <si>
    <r>
      <t>Accumated O</t>
    </r>
    <r>
      <rPr>
        <b/>
        <vertAlign val="subscript"/>
        <sz val="10"/>
        <color theme="1"/>
        <rFont val="Calibri"/>
        <family val="2"/>
        <scheme val="minor"/>
      </rPr>
      <t>2</t>
    </r>
    <r>
      <rPr>
        <b/>
        <sz val="10"/>
        <color theme="1"/>
        <rFont val="Calibri"/>
        <family val="2"/>
        <scheme val="minor"/>
      </rPr>
      <t xml:space="preserve"> Demand %</t>
    </r>
  </si>
  <si>
    <t>J x kg-1</t>
  </si>
  <si>
    <t>W x kg-1</t>
  </si>
  <si>
    <t>kW</t>
  </si>
  <si>
    <t>kJ x m-1</t>
  </si>
  <si>
    <t>Age</t>
  </si>
  <si>
    <t>Height</t>
  </si>
  <si>
    <t>Years</t>
  </si>
  <si>
    <t>Meters</t>
  </si>
  <si>
    <r>
      <t>vV</t>
    </r>
    <r>
      <rPr>
        <b/>
        <sz val="11"/>
        <color theme="1"/>
        <rFont val="Calibri"/>
        <family val="2"/>
      </rPr>
      <t>̇</t>
    </r>
    <r>
      <rPr>
        <b/>
        <sz val="11"/>
        <color theme="1"/>
        <rFont val="Calibri"/>
        <family val="2"/>
        <scheme val="minor"/>
      </rPr>
      <t>O</t>
    </r>
    <r>
      <rPr>
        <b/>
        <vertAlign val="sub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max</t>
    </r>
  </si>
  <si>
    <r>
      <t>m</t>
    </r>
    <r>
      <rPr>
        <b/>
        <sz val="11"/>
        <color theme="1"/>
        <rFont val="Calibri"/>
        <family val="2"/>
      </rPr>
      <t>∙s</t>
    </r>
    <r>
      <rPr>
        <b/>
        <vertAlign val="superscript"/>
        <sz val="11"/>
        <color theme="1"/>
        <rFont val="Calibri"/>
        <family val="2"/>
      </rPr>
      <t>-1</t>
    </r>
  </si>
  <si>
    <r>
      <t>%vV</t>
    </r>
    <r>
      <rPr>
        <b/>
        <sz val="10"/>
        <color rgb="FFFF0000"/>
        <rFont val="Calibri"/>
        <family val="2"/>
      </rPr>
      <t>̇</t>
    </r>
    <r>
      <rPr>
        <b/>
        <sz val="10"/>
        <color rgb="FFFF0000"/>
        <rFont val="Calibri"/>
        <family val="2"/>
        <scheme val="minor"/>
      </rPr>
      <t>O</t>
    </r>
    <r>
      <rPr>
        <b/>
        <vertAlign val="subscript"/>
        <sz val="10"/>
        <color rgb="FFFF0000"/>
        <rFont val="Calibri"/>
        <family val="2"/>
        <scheme val="minor"/>
      </rPr>
      <t>2</t>
    </r>
    <r>
      <rPr>
        <b/>
        <sz val="10"/>
        <color rgb="FFFF0000"/>
        <rFont val="Calibri"/>
        <family val="2"/>
        <scheme val="minor"/>
      </rPr>
      <t>max</t>
    </r>
  </si>
  <si>
    <t>Intensity (2º and 6º stages)</t>
  </si>
  <si>
    <r>
      <t>%vV̇O</t>
    </r>
    <r>
      <rPr>
        <b/>
        <vertAlign val="sub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max</t>
    </r>
  </si>
  <si>
    <r>
      <t>V̇O</t>
    </r>
    <r>
      <rPr>
        <b/>
        <vertAlign val="subscript"/>
        <sz val="11"/>
        <color theme="1"/>
        <rFont val="Calibri"/>
        <family val="2"/>
        <scheme val="minor"/>
      </rPr>
      <t>2</t>
    </r>
  </si>
  <si>
    <r>
      <t>%V̇O</t>
    </r>
    <r>
      <rPr>
        <b/>
        <vertAlign val="sub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max</t>
    </r>
  </si>
  <si>
    <t>Stages</t>
  </si>
  <si>
    <t>2º (s)</t>
  </si>
  <si>
    <t>6º (s)</t>
  </si>
  <si>
    <t>Lean</t>
  </si>
  <si>
    <t>Mass</t>
  </si>
  <si>
    <t>Body</t>
  </si>
  <si>
    <t>% Demand</t>
  </si>
  <si>
    <r>
      <t>V̇O</t>
    </r>
    <r>
      <rPr>
        <b/>
        <vertAlign val="subscript"/>
        <sz val="9"/>
        <rFont val="Calibri Light"/>
        <family val="2"/>
        <scheme val="major"/>
      </rPr>
      <t>2</t>
    </r>
    <r>
      <rPr>
        <b/>
        <sz val="9"/>
        <rFont val="Calibri Light"/>
        <family val="2"/>
        <scheme val="major"/>
      </rPr>
      <t xml:space="preserve"> Demand</t>
    </r>
  </si>
  <si>
    <r>
      <t>LO</t>
    </r>
    <r>
      <rPr>
        <b/>
        <vertAlign val="subscript"/>
        <sz val="9"/>
        <rFont val="Calibri Light"/>
        <family val="2"/>
        <scheme val="major"/>
      </rPr>
      <t>2</t>
    </r>
  </si>
  <si>
    <r>
      <t>LO</t>
    </r>
    <r>
      <rPr>
        <b/>
        <vertAlign val="subscript"/>
        <sz val="10"/>
        <color theme="1"/>
        <rFont val="Calibri"/>
        <family val="2"/>
        <scheme val="minor"/>
      </rPr>
      <t>2</t>
    </r>
    <r>
      <rPr>
        <b/>
        <vertAlign val="superscript"/>
        <sz val="10"/>
        <color theme="1"/>
        <rFont val="Calibri"/>
        <family val="2"/>
      </rPr>
      <t xml:space="preserve"> </t>
    </r>
  </si>
  <si>
    <r>
      <t>Acumulated Deficit O</t>
    </r>
    <r>
      <rPr>
        <b/>
        <vertAlign val="subscript"/>
        <sz val="11"/>
        <color theme="0"/>
        <rFont val="Calibri"/>
        <family val="2"/>
        <scheme val="minor"/>
      </rPr>
      <t>2</t>
    </r>
  </si>
  <si>
    <r>
      <t>mLO</t>
    </r>
    <r>
      <rPr>
        <b/>
        <vertAlign val="subscript"/>
        <sz val="10"/>
        <color theme="0"/>
        <rFont val="Calibri"/>
        <family val="2"/>
        <scheme val="minor"/>
      </rPr>
      <t>2</t>
    </r>
    <r>
      <rPr>
        <b/>
        <sz val="10"/>
        <color theme="0"/>
        <rFont val="Times New Roman"/>
        <family val="1"/>
      </rPr>
      <t>∙</t>
    </r>
    <r>
      <rPr>
        <b/>
        <sz val="10"/>
        <color theme="0"/>
        <rFont val="Calibri"/>
        <family val="2"/>
      </rPr>
      <t>kg</t>
    </r>
    <r>
      <rPr>
        <b/>
        <vertAlign val="superscript"/>
        <sz val="10"/>
        <color theme="0"/>
        <rFont val="Calibri"/>
        <family val="2"/>
      </rPr>
      <t xml:space="preserve">1 </t>
    </r>
    <r>
      <rPr>
        <b/>
        <sz val="10"/>
        <color theme="0"/>
        <rFont val="Calibri"/>
        <family val="2"/>
      </rPr>
      <t>(Lean Mass)</t>
    </r>
  </si>
  <si>
    <t>Incremental Step Test</t>
  </si>
  <si>
    <t>Mean</t>
  </si>
  <si>
    <t>SD</t>
  </si>
  <si>
    <t>Coeff Variation</t>
  </si>
  <si>
    <t>Trials</t>
  </si>
  <si>
    <t>Time (s)</t>
  </si>
  <si>
    <t>Time (min)</t>
  </si>
  <si>
    <r>
      <t>Velocity (m</t>
    </r>
    <r>
      <rPr>
        <b/>
        <sz val="10"/>
        <color rgb="FFFF0000"/>
        <rFont val="Times New Roman"/>
        <family val="1"/>
      </rPr>
      <t>∙</t>
    </r>
    <r>
      <rPr>
        <b/>
        <sz val="10"/>
        <color rgb="FFFF0000"/>
        <rFont val="Calibri"/>
        <family val="2"/>
      </rPr>
      <t>s</t>
    </r>
    <r>
      <rPr>
        <b/>
        <vertAlign val="superscript"/>
        <sz val="10"/>
        <color rgb="FFFF0000"/>
        <rFont val="Calibri"/>
        <family val="2"/>
      </rPr>
      <t>-1</t>
    </r>
    <r>
      <rPr>
        <b/>
        <sz val="10"/>
        <color rgb="FFFF0000"/>
        <rFont val="Calibri"/>
        <family val="2"/>
      </rPr>
      <t>)</t>
    </r>
  </si>
  <si>
    <r>
      <t>Velocity (m</t>
    </r>
    <r>
      <rPr>
        <b/>
        <sz val="10"/>
        <color theme="1"/>
        <rFont val="Times New Roman"/>
        <family val="1"/>
      </rPr>
      <t>∙</t>
    </r>
    <r>
      <rPr>
        <b/>
        <sz val="10"/>
        <color theme="1"/>
        <rFont val="Calibri"/>
        <family val="2"/>
      </rPr>
      <t>min</t>
    </r>
    <r>
      <rPr>
        <b/>
        <vertAlign val="superscript"/>
        <sz val="10"/>
        <color theme="1"/>
        <rFont val="Calibri"/>
        <family val="2"/>
      </rPr>
      <t>-1</t>
    </r>
    <r>
      <rPr>
        <b/>
        <sz val="10"/>
        <color theme="1"/>
        <rFont val="Calibri"/>
        <family val="2"/>
      </rPr>
      <t>)</t>
    </r>
  </si>
  <si>
    <t>Regression Origin</t>
  </si>
  <si>
    <r>
      <t>V̇O</t>
    </r>
    <r>
      <rPr>
        <b/>
        <vertAlign val="subscript"/>
        <sz val="9"/>
        <rFont val="Calibri Light"/>
        <family val="2"/>
        <scheme val="major"/>
      </rPr>
      <t>2</t>
    </r>
    <r>
      <rPr>
        <b/>
        <sz val="9"/>
        <rFont val="Calibri Light"/>
        <family val="2"/>
        <scheme val="major"/>
      </rPr>
      <t>Baseline Incremental</t>
    </r>
  </si>
  <si>
    <r>
      <rPr>
        <b/>
        <sz val="11"/>
        <color theme="1"/>
        <rFont val="Calibri Light"/>
        <family val="2"/>
        <scheme val="major"/>
      </rPr>
      <t>V̇O</t>
    </r>
    <r>
      <rPr>
        <b/>
        <vertAlign val="sub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- Estimate</t>
    </r>
  </si>
  <si>
    <t>Cost Total</t>
  </si>
  <si>
    <t>Anaerobic Costs</t>
  </si>
  <si>
    <t>Participants</t>
  </si>
  <si>
    <t>Sexes</t>
  </si>
  <si>
    <t>Male</t>
  </si>
  <si>
    <t>Female</t>
  </si>
  <si>
    <r>
      <t>(mL</t>
    </r>
    <r>
      <rPr>
        <b/>
        <sz val="9"/>
        <rFont val="Calibri"/>
        <family val="2"/>
      </rPr>
      <t>∙</t>
    </r>
    <r>
      <rPr>
        <b/>
        <sz val="9"/>
        <rFont val="Calibri Light"/>
        <family val="2"/>
        <scheme val="major"/>
      </rPr>
      <t>kg</t>
    </r>
    <r>
      <rPr>
        <b/>
        <vertAlign val="superscript"/>
        <sz val="9"/>
        <rFont val="Calibri Light"/>
        <family val="2"/>
        <scheme val="major"/>
      </rPr>
      <t>-1</t>
    </r>
    <r>
      <rPr>
        <b/>
        <sz val="9"/>
        <rFont val="Calibri Light"/>
        <family val="2"/>
        <scheme val="major"/>
      </rPr>
      <t>)</t>
    </r>
  </si>
  <si>
    <t>Body Fat</t>
  </si>
  <si>
    <r>
      <t>mLO</t>
    </r>
    <r>
      <rPr>
        <b/>
        <vertAlign val="subscript"/>
        <sz val="10"/>
        <color theme="0"/>
        <rFont val="Calibri"/>
        <family val="2"/>
        <scheme val="minor"/>
      </rPr>
      <t>2</t>
    </r>
    <r>
      <rPr>
        <b/>
        <sz val="10"/>
        <color theme="0"/>
        <rFont val="Times New Roman"/>
        <family val="1"/>
      </rPr>
      <t>∙</t>
    </r>
    <r>
      <rPr>
        <b/>
        <sz val="10"/>
        <color theme="0"/>
        <rFont val="Calibri"/>
        <family val="2"/>
      </rPr>
      <t>kg</t>
    </r>
    <r>
      <rPr>
        <b/>
        <vertAlign val="superscript"/>
        <sz val="10"/>
        <color theme="0"/>
        <rFont val="Calibri"/>
        <family val="2"/>
      </rPr>
      <t>1</t>
    </r>
    <r>
      <rPr>
        <b/>
        <sz val="10"/>
        <color theme="0"/>
        <rFont val="Calibri"/>
        <family val="2"/>
      </rPr>
      <t xml:space="preserve"> (without blood O</t>
    </r>
    <r>
      <rPr>
        <b/>
        <vertAlign val="subscript"/>
        <sz val="10"/>
        <color theme="0"/>
        <rFont val="Calibri"/>
        <family val="2"/>
      </rPr>
      <t>2</t>
    </r>
    <r>
      <rPr>
        <b/>
        <sz val="10"/>
        <color theme="0"/>
        <rFont val="Calibri"/>
        <family val="2"/>
      </rPr>
      <t>)</t>
    </r>
  </si>
  <si>
    <r>
      <t>mLO</t>
    </r>
    <r>
      <rPr>
        <b/>
        <vertAlign val="subscript"/>
        <sz val="10"/>
        <color theme="0"/>
        <rFont val="Calibri"/>
        <family val="2"/>
        <scheme val="minor"/>
      </rPr>
      <t>2</t>
    </r>
    <r>
      <rPr>
        <b/>
        <sz val="10"/>
        <color theme="0"/>
        <rFont val="Calibri"/>
        <family val="2"/>
      </rPr>
      <t xml:space="preserve"> (without blood O</t>
    </r>
    <r>
      <rPr>
        <b/>
        <vertAlign val="subscript"/>
        <sz val="10"/>
        <color theme="0"/>
        <rFont val="Calibri"/>
        <family val="2"/>
      </rPr>
      <t>2</t>
    </r>
    <r>
      <rPr>
        <b/>
        <sz val="10"/>
        <color theme="0"/>
        <rFont val="Calibri"/>
        <family val="2"/>
      </rPr>
      <t>)</t>
    </r>
  </si>
  <si>
    <r>
      <t>LO</t>
    </r>
    <r>
      <rPr>
        <b/>
        <vertAlign val="subscript"/>
        <sz val="10"/>
        <color theme="0"/>
        <rFont val="Calibri"/>
        <family val="2"/>
        <scheme val="minor"/>
      </rPr>
      <t>2</t>
    </r>
    <r>
      <rPr>
        <b/>
        <sz val="10"/>
        <color theme="0"/>
        <rFont val="Calibri"/>
        <family val="2"/>
      </rPr>
      <t xml:space="preserve"> (without blood O</t>
    </r>
    <r>
      <rPr>
        <b/>
        <vertAlign val="subscript"/>
        <sz val="10"/>
        <color theme="0"/>
        <rFont val="Calibri"/>
        <family val="2"/>
      </rPr>
      <t>2</t>
    </r>
    <r>
      <rPr>
        <b/>
        <sz val="10"/>
        <color theme="0"/>
        <rFont val="Calibri"/>
        <family val="2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</si>
</sst>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4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sz val="10"/>
      <color theme="1"/>
      <name val="Calibri"/>
      <family val="2"/>
    </font>
    <font>
      <b/>
      <vertAlign val="superscript"/>
      <sz val="10"/>
      <color theme="1"/>
      <name val="Calibri"/>
      <family val="2"/>
    </font>
    <font>
      <b/>
      <vertAlign val="superscript"/>
      <sz val="11"/>
      <color theme="1"/>
      <name val="Calibri"/>
      <family val="2"/>
      <scheme val="minor"/>
    </font>
    <font>
      <b/>
      <sz val="9"/>
      <name val="Calibri Light"/>
      <family val="2"/>
      <scheme val="major"/>
    </font>
    <font>
      <b/>
      <vertAlign val="subscript"/>
      <sz val="9"/>
      <name val="Calibri Light"/>
      <family val="2"/>
      <scheme val="major"/>
    </font>
    <font>
      <b/>
      <sz val="11"/>
      <color theme="1"/>
      <name val="Times New Roman"/>
      <family val="1"/>
    </font>
    <font>
      <b/>
      <sz val="11"/>
      <color theme="1"/>
      <name val="Calibri"/>
      <family val="2"/>
    </font>
    <font>
      <b/>
      <vertAlign val="superscript"/>
      <sz val="11"/>
      <color theme="1"/>
      <name val="Calibri"/>
      <family val="2"/>
    </font>
    <font>
      <b/>
      <vertAlign val="superscript"/>
      <sz val="11"/>
      <color theme="1"/>
      <name val="Times New Roman"/>
      <family val="1"/>
    </font>
    <font>
      <b/>
      <sz val="11"/>
      <color theme="1"/>
      <name val="Calibri Light"/>
      <family val="2"/>
      <scheme val="major"/>
    </font>
    <font>
      <b/>
      <vertAlign val="subscript"/>
      <sz val="11"/>
      <color theme="1"/>
      <name val="Calibri"/>
      <family val="2"/>
      <scheme val="minor"/>
    </font>
    <font>
      <b/>
      <vertAlign val="subscript"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vertAlign val="subscript"/>
      <sz val="10"/>
      <color rgb="FFFF0000"/>
      <name val="Calibri"/>
      <family val="2"/>
      <scheme val="minor"/>
    </font>
    <font>
      <b/>
      <sz val="10"/>
      <color rgb="FFFF0000"/>
      <name val="Times New Roman"/>
      <family val="1"/>
    </font>
    <font>
      <b/>
      <sz val="10"/>
      <color rgb="FFFF0000"/>
      <name val="Calibri"/>
      <family val="2"/>
    </font>
    <font>
      <b/>
      <vertAlign val="superscript"/>
      <sz val="10"/>
      <color rgb="FFFF0000"/>
      <name val="Calibri"/>
      <family val="2"/>
    </font>
    <font>
      <b/>
      <sz val="8"/>
      <color theme="1"/>
      <name val="Calibri"/>
      <family val="2"/>
      <scheme val="minor"/>
    </font>
    <font>
      <b/>
      <sz val="8"/>
      <color theme="1"/>
      <name val="Times New Roman"/>
      <family val="1"/>
    </font>
    <font>
      <b/>
      <vertAlign val="superscript"/>
      <sz val="8"/>
      <color theme="1"/>
      <name val="Times New Roman"/>
      <family val="1"/>
    </font>
    <font>
      <b/>
      <sz val="8"/>
      <color theme="1"/>
      <name val="Calibri"/>
      <family val="2"/>
    </font>
    <font>
      <b/>
      <vertAlign val="superscript"/>
      <sz val="8"/>
      <color theme="1"/>
      <name val="Calibri"/>
      <family val="2"/>
    </font>
    <font>
      <b/>
      <sz val="9"/>
      <color rgb="FFFF0000"/>
      <name val="Calibri Light"/>
      <family val="2"/>
      <scheme val="major"/>
    </font>
    <font>
      <b/>
      <vertAlign val="subscript"/>
      <sz val="9"/>
      <color rgb="FFFF0000"/>
      <name val="Calibri Light"/>
      <family val="2"/>
      <scheme val="major"/>
    </font>
    <font>
      <b/>
      <sz val="11"/>
      <color rgb="FFFF000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vertAlign val="subscript"/>
      <sz val="10"/>
      <color theme="0"/>
      <name val="Calibri"/>
      <family val="2"/>
      <scheme val="minor"/>
    </font>
    <font>
      <b/>
      <sz val="10"/>
      <color theme="0"/>
      <name val="Times New Roman"/>
      <family val="1"/>
    </font>
    <font>
      <b/>
      <sz val="10"/>
      <color theme="0"/>
      <name val="Calibri"/>
      <family val="2"/>
    </font>
    <font>
      <b/>
      <vertAlign val="superscript"/>
      <sz val="10"/>
      <color theme="0"/>
      <name val="Calibri"/>
      <family val="2"/>
    </font>
    <font>
      <b/>
      <vertAlign val="subscript"/>
      <sz val="11"/>
      <color theme="0"/>
      <name val="Calibri"/>
      <family val="2"/>
      <scheme val="minor"/>
    </font>
    <font>
      <b/>
      <sz val="9"/>
      <name val="Calibri"/>
      <family val="2"/>
    </font>
    <font>
      <b/>
      <vertAlign val="superscript"/>
      <sz val="9"/>
      <name val="Calibri Light"/>
      <family val="2"/>
      <scheme val="major"/>
    </font>
    <font>
      <b/>
      <vertAlign val="subscript"/>
      <sz val="10"/>
      <color theme="0"/>
      <name val="Calibri"/>
      <family val="2"/>
    </font>
  </fonts>
  <fills count="2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9999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7" tint="-0.49998474074526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8" tint="-0.249977111117893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5">
    <xf numFmtId="0" fontId="0" fillId="0" borderId="0" xfId="0"/>
    <xf numFmtId="0" fontId="2" fillId="3" borderId="0" xfId="0" applyFont="1" applyFill="1" applyBorder="1" applyAlignment="1">
      <alignment horizontal="center"/>
    </xf>
    <xf numFmtId="0" fontId="2" fillId="4" borderId="0" xfId="0" applyFont="1" applyFill="1" applyBorder="1" applyAlignment="1">
      <alignment horizontal="center"/>
    </xf>
    <xf numFmtId="164" fontId="0" fillId="0" borderId="0" xfId="0" applyNumberFormat="1" applyFill="1" applyAlignment="1">
      <alignment horizontal="center"/>
    </xf>
    <xf numFmtId="0" fontId="29" fillId="0" borderId="5" xfId="0" applyFont="1" applyBorder="1" applyAlignment="1">
      <alignment horizontal="left"/>
    </xf>
    <xf numFmtId="2" fontId="29" fillId="0" borderId="5" xfId="0" applyNumberFormat="1" applyFont="1" applyBorder="1" applyAlignment="1">
      <alignment horizontal="center"/>
    </xf>
    <xf numFmtId="0" fontId="29" fillId="0" borderId="0" xfId="0" applyFont="1" applyAlignment="1">
      <alignment horizontal="left"/>
    </xf>
    <xf numFmtId="2" fontId="29" fillId="0" borderId="0" xfId="0" applyNumberFormat="1" applyFont="1" applyAlignment="1">
      <alignment horizontal="center"/>
    </xf>
    <xf numFmtId="164" fontId="29" fillId="0" borderId="5" xfId="0" applyNumberFormat="1" applyFont="1" applyBorder="1" applyAlignment="1">
      <alignment horizontal="center"/>
    </xf>
    <xf numFmtId="164" fontId="29" fillId="0" borderId="0" xfId="0" applyNumberFormat="1" applyFont="1" applyAlignment="1">
      <alignment horizontal="center"/>
    </xf>
    <xf numFmtId="0" fontId="1" fillId="4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22" fillId="14" borderId="1" xfId="0" applyFont="1" applyFill="1" applyBorder="1" applyAlignment="1">
      <alignment horizontal="center" vertical="center"/>
    </xf>
    <xf numFmtId="0" fontId="1" fillId="15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 vertical="center"/>
    </xf>
    <xf numFmtId="0" fontId="1" fillId="8" borderId="9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0" fontId="1" fillId="10" borderId="9" xfId="0" applyFont="1" applyFill="1" applyBorder="1" applyAlignment="1">
      <alignment horizontal="center"/>
    </xf>
    <xf numFmtId="0" fontId="1" fillId="11" borderId="9" xfId="0" applyFont="1" applyFill="1" applyBorder="1" applyAlignment="1">
      <alignment horizontal="center"/>
    </xf>
    <xf numFmtId="0" fontId="1" fillId="11" borderId="3" xfId="0" applyFont="1" applyFill="1" applyBorder="1" applyAlignment="1">
      <alignment horizontal="center"/>
    </xf>
    <xf numFmtId="0" fontId="1" fillId="13" borderId="1" xfId="0" applyFont="1" applyFill="1" applyBorder="1" applyAlignment="1">
      <alignment horizontal="center"/>
    </xf>
    <xf numFmtId="0" fontId="1" fillId="13" borderId="3" xfId="0" applyFont="1" applyFill="1" applyBorder="1" applyAlignment="1">
      <alignment horizontal="center"/>
    </xf>
    <xf numFmtId="0" fontId="0" fillId="0" borderId="1" xfId="0" applyBorder="1"/>
    <xf numFmtId="0" fontId="1" fillId="12" borderId="4" xfId="0" applyFont="1" applyFill="1" applyBorder="1" applyAlignment="1">
      <alignment horizontal="center"/>
    </xf>
    <xf numFmtId="0" fontId="1" fillId="12" borderId="3" xfId="0" applyFont="1" applyFill="1" applyBorder="1" applyAlignment="1">
      <alignment horizontal="center"/>
    </xf>
    <xf numFmtId="164" fontId="0" fillId="0" borderId="5" xfId="0" applyNumberForma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7" fillId="4" borderId="2" xfId="0" applyFont="1" applyFill="1" applyBorder="1" applyAlignment="1">
      <alignment horizontal="center"/>
    </xf>
    <xf numFmtId="0" fontId="1" fillId="10" borderId="2" xfId="0" applyFont="1" applyFill="1" applyBorder="1" applyAlignment="1">
      <alignment horizontal="center"/>
    </xf>
    <xf numFmtId="0" fontId="17" fillId="10" borderId="3" xfId="0" applyFont="1" applyFill="1" applyBorder="1" applyAlignment="1">
      <alignment horizontal="center"/>
    </xf>
    <xf numFmtId="0" fontId="1" fillId="11" borderId="0" xfId="0" applyFont="1" applyFill="1" applyBorder="1" applyAlignment="1">
      <alignment horizontal="center"/>
    </xf>
    <xf numFmtId="0" fontId="1" fillId="17" borderId="0" xfId="0" applyFont="1" applyFill="1" applyAlignment="1">
      <alignment horizontal="center"/>
    </xf>
    <xf numFmtId="0" fontId="1" fillId="18" borderId="0" xfId="0" applyFont="1" applyFill="1" applyAlignment="1">
      <alignment horizontal="center"/>
    </xf>
    <xf numFmtId="0" fontId="17" fillId="11" borderId="2" xfId="0" applyFont="1" applyFill="1" applyBorder="1" applyAlignment="1">
      <alignment horizontal="center" vertical="center"/>
    </xf>
    <xf numFmtId="0" fontId="1" fillId="11" borderId="1" xfId="0" applyFont="1" applyFill="1" applyBorder="1" applyAlignment="1">
      <alignment horizontal="center"/>
    </xf>
    <xf numFmtId="0" fontId="1" fillId="9" borderId="7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7" fillId="5" borderId="2" xfId="0" applyFont="1" applyFill="1" applyBorder="1" applyAlignment="1">
      <alignment horizontal="center"/>
    </xf>
    <xf numFmtId="0" fontId="1" fillId="12" borderId="1" xfId="0" applyFont="1" applyFill="1" applyBorder="1" applyAlignment="1">
      <alignment horizontal="center"/>
    </xf>
    <xf numFmtId="0" fontId="1" fillId="10" borderId="1" xfId="0" applyFont="1" applyFill="1" applyBorder="1" applyAlignment="1">
      <alignment horizontal="center"/>
    </xf>
    <xf numFmtId="165" fontId="29" fillId="0" borderId="5" xfId="0" applyNumberFormat="1" applyFont="1" applyBorder="1" applyAlignment="1">
      <alignment horizontal="center"/>
    </xf>
    <xf numFmtId="165" fontId="29" fillId="0" borderId="0" xfId="0" applyNumberFormat="1" applyFont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19" borderId="0" xfId="0" applyFont="1" applyFill="1" applyBorder="1" applyAlignment="1">
      <alignment horizontal="center" vertical="center"/>
    </xf>
    <xf numFmtId="0" fontId="1" fillId="14" borderId="1" xfId="0" applyFont="1" applyFill="1" applyBorder="1" applyAlignment="1">
      <alignment horizontal="center" vertical="center"/>
    </xf>
    <xf numFmtId="0" fontId="1" fillId="15" borderId="0" xfId="0" applyFont="1" applyFill="1" applyBorder="1" applyAlignment="1">
      <alignment horizontal="center" vertical="center"/>
    </xf>
    <xf numFmtId="0" fontId="1" fillId="15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/>
    </xf>
    <xf numFmtId="0" fontId="1" fillId="5" borderId="0" xfId="0" applyFont="1" applyFill="1" applyBorder="1" applyAlignment="1">
      <alignment horizontal="center"/>
    </xf>
    <xf numFmtId="0" fontId="1" fillId="6" borderId="0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8" fillId="7" borderId="0" xfId="0" applyFont="1" applyFill="1" applyBorder="1" applyAlignment="1">
      <alignment horizontal="center" vertical="center"/>
    </xf>
    <xf numFmtId="0" fontId="8" fillId="7" borderId="1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 vertical="center"/>
    </xf>
    <xf numFmtId="0" fontId="3" fillId="8" borderId="3" xfId="0" applyFont="1" applyFill="1" applyBorder="1" applyAlignment="1">
      <alignment horizontal="center" vertical="center"/>
    </xf>
    <xf numFmtId="0" fontId="1" fillId="12" borderId="1" xfId="0" applyFont="1" applyFill="1" applyBorder="1" applyAlignment="1">
      <alignment horizontal="center"/>
    </xf>
    <xf numFmtId="0" fontId="1" fillId="18" borderId="1" xfId="0" applyFont="1" applyFill="1" applyBorder="1" applyAlignment="1">
      <alignment horizontal="center" vertical="center"/>
    </xf>
    <xf numFmtId="0" fontId="1" fillId="16" borderId="1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17" fillId="5" borderId="4" xfId="0" applyFont="1" applyFill="1" applyBorder="1" applyAlignment="1">
      <alignment horizontal="center"/>
    </xf>
    <xf numFmtId="0" fontId="17" fillId="5" borderId="2" xfId="0" applyFont="1" applyFill="1" applyBorder="1" applyAlignment="1">
      <alignment horizontal="center"/>
    </xf>
    <xf numFmtId="0" fontId="17" fillId="5" borderId="3" xfId="0" applyFont="1" applyFill="1" applyBorder="1" applyAlignment="1">
      <alignment horizontal="center"/>
    </xf>
    <xf numFmtId="0" fontId="8" fillId="9" borderId="1" xfId="0" applyFont="1" applyFill="1" applyBorder="1" applyAlignment="1">
      <alignment horizontal="center" vertical="center"/>
    </xf>
    <xf numFmtId="0" fontId="27" fillId="10" borderId="1" xfId="0" applyFont="1" applyFill="1" applyBorder="1" applyAlignment="1">
      <alignment horizontal="center" vertical="center"/>
    </xf>
    <xf numFmtId="0" fontId="31" fillId="11" borderId="1" xfId="0" applyFont="1" applyFill="1" applyBorder="1" applyAlignment="1">
      <alignment horizontal="center"/>
    </xf>
    <xf numFmtId="0" fontId="3" fillId="13" borderId="7" xfId="0" applyFont="1" applyFill="1" applyBorder="1" applyAlignment="1">
      <alignment horizontal="center" vertical="center"/>
    </xf>
    <xf numFmtId="0" fontId="3" fillId="13" borderId="5" xfId="0" applyFont="1" applyFill="1" applyBorder="1" applyAlignment="1">
      <alignment horizontal="center" vertical="center"/>
    </xf>
    <xf numFmtId="0" fontId="3" fillId="13" borderId="8" xfId="0" applyFont="1" applyFill="1" applyBorder="1" applyAlignment="1">
      <alignment horizontal="center" vertical="center"/>
    </xf>
    <xf numFmtId="0" fontId="3" fillId="13" borderId="6" xfId="0" applyFont="1" applyFill="1" applyBorder="1" applyAlignment="1">
      <alignment horizontal="center" vertical="center"/>
    </xf>
    <xf numFmtId="0" fontId="3" fillId="13" borderId="1" xfId="0" applyFont="1" applyFill="1" applyBorder="1" applyAlignment="1">
      <alignment horizontal="center" vertical="center"/>
    </xf>
    <xf numFmtId="0" fontId="3" fillId="13" borderId="9" xfId="0" applyFont="1" applyFill="1" applyBorder="1" applyAlignment="1">
      <alignment horizontal="center" vertical="center"/>
    </xf>
    <xf numFmtId="0" fontId="8" fillId="9" borderId="6" xfId="0" applyFont="1" applyFill="1" applyBorder="1" applyAlignment="1">
      <alignment horizontal="center" vertical="center"/>
    </xf>
    <xf numFmtId="0" fontId="3" fillId="12" borderId="4" xfId="0" applyFont="1" applyFill="1" applyBorder="1" applyAlignment="1">
      <alignment horizontal="center" vertical="center"/>
    </xf>
    <xf numFmtId="0" fontId="3" fillId="12" borderId="2" xfId="0" applyFont="1" applyFill="1" applyBorder="1" applyAlignment="1">
      <alignment horizontal="center" vertical="center"/>
    </xf>
    <xf numFmtId="0" fontId="3" fillId="12" borderId="3" xfId="0" applyFont="1" applyFill="1" applyBorder="1" applyAlignment="1">
      <alignment horizontal="center" vertical="center"/>
    </xf>
    <xf numFmtId="0" fontId="3" fillId="11" borderId="4" xfId="0" applyFont="1" applyFill="1" applyBorder="1" applyAlignment="1">
      <alignment horizontal="center" vertical="center"/>
    </xf>
    <xf numFmtId="0" fontId="3" fillId="11" borderId="2" xfId="0" applyFont="1" applyFill="1" applyBorder="1" applyAlignment="1">
      <alignment horizontal="center" vertical="center"/>
    </xf>
    <xf numFmtId="0" fontId="3" fillId="11" borderId="3" xfId="0" applyFont="1" applyFill="1" applyBorder="1" applyAlignment="1">
      <alignment horizontal="center" vertical="center"/>
    </xf>
    <xf numFmtId="0" fontId="30" fillId="11" borderId="4" xfId="0" applyFont="1" applyFill="1" applyBorder="1" applyAlignment="1">
      <alignment horizontal="center" vertical="center"/>
    </xf>
    <xf numFmtId="0" fontId="30" fillId="11" borderId="2" xfId="0" applyFont="1" applyFill="1" applyBorder="1" applyAlignment="1">
      <alignment horizontal="center" vertical="center"/>
    </xf>
    <xf numFmtId="0" fontId="30" fillId="11" borderId="3" xfId="0" applyFont="1" applyFill="1" applyBorder="1" applyAlignment="1">
      <alignment horizontal="center" vertical="center"/>
    </xf>
    <xf numFmtId="0" fontId="3" fillId="10" borderId="2" xfId="0" applyFont="1" applyFill="1" applyBorder="1" applyAlignment="1">
      <alignment horizontal="center" vertical="center"/>
    </xf>
    <xf numFmtId="0" fontId="3" fillId="10" borderId="3" xfId="0" applyFont="1" applyFill="1" applyBorder="1" applyAlignment="1">
      <alignment horizontal="center" vertical="center"/>
    </xf>
    <xf numFmtId="0" fontId="8" fillId="9" borderId="4" xfId="0" applyFont="1" applyFill="1" applyBorder="1" applyAlignment="1">
      <alignment horizontal="center" vertical="center"/>
    </xf>
    <xf numFmtId="0" fontId="8" fillId="9" borderId="2" xfId="0" applyFont="1" applyFill="1" applyBorder="1" applyAlignment="1">
      <alignment horizontal="center" vertical="center"/>
    </xf>
    <xf numFmtId="0" fontId="1" fillId="4" borderId="0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2" fillId="4" borderId="0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textRotation="90"/>
    </xf>
    <xf numFmtId="0" fontId="1" fillId="0" borderId="5" xfId="0" applyFont="1" applyFill="1" applyBorder="1" applyAlignment="1">
      <alignment horizontal="center"/>
    </xf>
    <xf numFmtId="1" fontId="0" fillId="0" borderId="5" xfId="0" applyNumberFormat="1" applyFont="1" applyFill="1" applyBorder="1" applyAlignment="1">
      <alignment horizontal="center"/>
    </xf>
    <xf numFmtId="164" fontId="0" fillId="0" borderId="5" xfId="0" applyNumberFormat="1" applyFont="1" applyFill="1" applyBorder="1" applyAlignment="1">
      <alignment horizontal="center"/>
    </xf>
    <xf numFmtId="2" fontId="0" fillId="0" borderId="5" xfId="0" applyNumberFormat="1" applyFont="1" applyFill="1" applyBorder="1" applyAlignment="1">
      <alignment horizontal="center"/>
    </xf>
    <xf numFmtId="1" fontId="0" fillId="0" borderId="5" xfId="0" applyNumberFormat="1" applyFill="1" applyBorder="1" applyAlignment="1">
      <alignment horizontal="center"/>
    </xf>
    <xf numFmtId="2" fontId="0" fillId="0" borderId="5" xfId="0" applyNumberFormat="1" applyFill="1" applyBorder="1" applyAlignment="1">
      <alignment horizontal="center"/>
    </xf>
    <xf numFmtId="165" fontId="0" fillId="0" borderId="5" xfId="0" applyNumberFormat="1" applyFill="1" applyBorder="1" applyAlignment="1">
      <alignment horizontal="center"/>
    </xf>
    <xf numFmtId="2" fontId="0" fillId="0" borderId="0" xfId="0" applyNumberFormat="1" applyFill="1" applyBorder="1" applyAlignment="1">
      <alignment horizontal="center"/>
    </xf>
    <xf numFmtId="164" fontId="0" fillId="0" borderId="0" xfId="0" applyNumberFormat="1" applyFill="1" applyBorder="1" applyAlignment="1">
      <alignment horizontal="center"/>
    </xf>
    <xf numFmtId="164" fontId="0" fillId="0" borderId="5" xfId="0" applyNumberFormat="1" applyFill="1" applyBorder="1" applyAlignment="1">
      <alignment horizontal="center" vertical="center"/>
    </xf>
    <xf numFmtId="2" fontId="0" fillId="0" borderId="5" xfId="0" applyNumberFormat="1" applyFill="1" applyBorder="1" applyAlignment="1">
      <alignment horizontal="center" vertical="center"/>
    </xf>
    <xf numFmtId="0" fontId="0" fillId="0" borderId="5" xfId="0" applyFill="1" applyBorder="1"/>
    <xf numFmtId="0" fontId="0" fillId="0" borderId="0" xfId="0" applyFill="1"/>
    <xf numFmtId="0" fontId="1" fillId="0" borderId="0" xfId="0" applyFont="1" applyFill="1" applyBorder="1" applyAlignment="1">
      <alignment horizontal="center" vertical="center" textRotation="90"/>
    </xf>
    <xf numFmtId="0" fontId="1" fillId="0" borderId="0" xfId="0" applyFont="1" applyFill="1" applyBorder="1" applyAlignment="1">
      <alignment horizontal="center"/>
    </xf>
    <xf numFmtId="1" fontId="0" fillId="0" borderId="0" xfId="0" applyNumberFormat="1" applyFont="1" applyFill="1" applyBorder="1" applyAlignment="1">
      <alignment horizontal="center"/>
    </xf>
    <xf numFmtId="164" fontId="0" fillId="0" borderId="0" xfId="0" applyNumberFormat="1" applyFont="1" applyFill="1" applyBorder="1" applyAlignment="1">
      <alignment horizontal="center"/>
    </xf>
    <xf numFmtId="2" fontId="0" fillId="0" borderId="0" xfId="0" applyNumberFormat="1" applyFont="1" applyFill="1" applyBorder="1" applyAlignment="1">
      <alignment horizontal="center"/>
    </xf>
    <xf numFmtId="1" fontId="0" fillId="0" borderId="0" xfId="0" applyNumberFormat="1" applyFill="1" applyBorder="1" applyAlignment="1">
      <alignment horizontal="center"/>
    </xf>
    <xf numFmtId="165" fontId="0" fillId="0" borderId="0" xfId="0" applyNumberFormat="1" applyFill="1" applyBorder="1" applyAlignment="1">
      <alignment horizontal="center"/>
    </xf>
    <xf numFmtId="2" fontId="0" fillId="0" borderId="0" xfId="0" applyNumberFormat="1" applyFill="1" applyAlignment="1">
      <alignment horizontal="center"/>
    </xf>
    <xf numFmtId="164" fontId="0" fillId="0" borderId="0" xfId="0" applyNumberFormat="1" applyFill="1" applyAlignment="1">
      <alignment horizontal="center" vertical="center"/>
    </xf>
    <xf numFmtId="2" fontId="0" fillId="0" borderId="0" xfId="0" applyNumberFormat="1" applyFill="1" applyAlignment="1">
      <alignment horizontal="center" vertical="center"/>
    </xf>
    <xf numFmtId="0" fontId="1" fillId="0" borderId="0" xfId="0" applyFont="1" applyFill="1" applyAlignment="1">
      <alignment horizontal="center"/>
    </xf>
    <xf numFmtId="1" fontId="0" fillId="0" borderId="0" xfId="0" applyNumberFormat="1" applyFont="1" applyFill="1" applyAlignment="1">
      <alignment horizontal="center"/>
    </xf>
    <xf numFmtId="164" fontId="0" fillId="0" borderId="0" xfId="0" applyNumberFormat="1" applyFont="1" applyFill="1" applyAlignment="1">
      <alignment horizontal="center"/>
    </xf>
    <xf numFmtId="1" fontId="0" fillId="0" borderId="0" xfId="0" applyNumberFormat="1" applyFill="1" applyAlignment="1">
      <alignment horizontal="center"/>
    </xf>
    <xf numFmtId="165" fontId="0" fillId="0" borderId="0" xfId="0" applyNumberFormat="1" applyFill="1" applyAlignment="1">
      <alignment horizontal="center"/>
    </xf>
    <xf numFmtId="0" fontId="1" fillId="0" borderId="1" xfId="0" applyFont="1" applyFill="1" applyBorder="1" applyAlignment="1">
      <alignment horizontal="center" vertical="center" textRotation="90"/>
    </xf>
    <xf numFmtId="0" fontId="29" fillId="0" borderId="5" xfId="0" applyFont="1" applyFill="1" applyBorder="1" applyAlignment="1">
      <alignment horizontal="left"/>
    </xf>
    <xf numFmtId="164" fontId="29" fillId="0" borderId="5" xfId="0" applyNumberFormat="1" applyFont="1" applyFill="1" applyBorder="1" applyAlignment="1">
      <alignment horizontal="center"/>
    </xf>
    <xf numFmtId="2" fontId="29" fillId="0" borderId="5" xfId="0" applyNumberFormat="1" applyFont="1" applyFill="1" applyBorder="1" applyAlignment="1">
      <alignment horizontal="center"/>
    </xf>
    <xf numFmtId="165" fontId="29" fillId="0" borderId="5" xfId="0" applyNumberFormat="1" applyFont="1" applyFill="1" applyBorder="1" applyAlignment="1">
      <alignment horizontal="center"/>
    </xf>
    <xf numFmtId="0" fontId="29" fillId="0" borderId="0" xfId="0" applyFont="1" applyFill="1" applyAlignment="1">
      <alignment horizontal="left"/>
    </xf>
    <xf numFmtId="164" fontId="29" fillId="0" borderId="0" xfId="0" applyNumberFormat="1" applyFont="1" applyFill="1" applyAlignment="1">
      <alignment horizontal="center"/>
    </xf>
    <xf numFmtId="2" fontId="29" fillId="0" borderId="0" xfId="0" applyNumberFormat="1" applyFont="1" applyFill="1" applyAlignment="1">
      <alignment horizontal="center"/>
    </xf>
    <xf numFmtId="165" fontId="29" fillId="0" borderId="0" xfId="0" applyNumberFormat="1" applyFont="1" applyFill="1" applyAlignment="1">
      <alignment horizontal="center"/>
    </xf>
    <xf numFmtId="0" fontId="0" fillId="0" borderId="0" xfId="0" applyFill="1" applyBorder="1"/>
    <xf numFmtId="0" fontId="1" fillId="0" borderId="0" xfId="0" applyFont="1" applyFill="1"/>
    <xf numFmtId="164" fontId="1" fillId="0" borderId="0" xfId="0" applyNumberFormat="1" applyFont="1" applyFill="1"/>
    <xf numFmtId="164" fontId="0" fillId="0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9999"/>
      <color rgb="FF00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44E3DE-173F-44E5-A869-6075E26D0DCB}">
  <dimension ref="A1:DO30"/>
  <sheetViews>
    <sheetView tabSelected="1" workbookViewId="0">
      <pane xSplit="2" ySplit="3" topLeftCell="CP4" activePane="bottomRight" state="frozen"/>
      <selection pane="topRight" activeCell="C1" sqref="C1"/>
      <selection pane="bottomLeft" activeCell="A4" sqref="A4"/>
      <selection pane="bottomRight" activeCell="DM37" sqref="DM37"/>
    </sheetView>
  </sheetViews>
  <sheetFormatPr defaultRowHeight="15" x14ac:dyDescent="0.25"/>
  <cols>
    <col min="2" max="2" width="14.28515625" bestFit="1" customWidth="1"/>
    <col min="3" max="9" width="9.7109375" customWidth="1"/>
    <col min="10" max="10" width="10.7109375" bestFit="1" customWidth="1"/>
    <col min="11" max="11" width="9.7109375" customWidth="1"/>
    <col min="12" max="12" width="10.7109375" bestFit="1" customWidth="1"/>
    <col min="13" max="13" width="9" bestFit="1" customWidth="1"/>
    <col min="14" max="14" width="11.28515625" customWidth="1"/>
    <col min="15" max="15" width="12.42578125" customWidth="1"/>
    <col min="16" max="17" width="9.28515625" customWidth="1"/>
    <col min="28" max="28" width="9.5703125" bestFit="1" customWidth="1"/>
    <col min="32" max="32" width="9.5703125" bestFit="1" customWidth="1"/>
    <col min="41" max="41" width="9.5703125" bestFit="1" customWidth="1"/>
    <col min="42" max="42" width="12.7109375" bestFit="1" customWidth="1"/>
    <col min="52" max="52" width="9.5703125" bestFit="1" customWidth="1"/>
    <col min="53" max="55" width="9.5703125" customWidth="1"/>
    <col min="56" max="64" width="10.42578125" customWidth="1"/>
  </cols>
  <sheetData>
    <row r="1" spans="1:119" ht="18" x14ac:dyDescent="0.35">
      <c r="A1" s="53" t="s">
        <v>71</v>
      </c>
      <c r="B1" s="53" t="s">
        <v>70</v>
      </c>
      <c r="C1" s="55" t="s">
        <v>56</v>
      </c>
      <c r="D1" s="55"/>
      <c r="E1" s="55"/>
      <c r="F1" s="55"/>
      <c r="G1" s="55"/>
      <c r="H1" s="55"/>
      <c r="I1" s="55"/>
      <c r="J1" s="55"/>
      <c r="K1" s="55"/>
      <c r="L1" s="55"/>
      <c r="M1" s="56" t="s">
        <v>24</v>
      </c>
      <c r="N1" s="56"/>
      <c r="O1" s="57" t="s">
        <v>37</v>
      </c>
      <c r="P1" s="51" t="s">
        <v>33</v>
      </c>
      <c r="Q1" s="99" t="s">
        <v>34</v>
      </c>
      <c r="R1" s="1" t="s">
        <v>49</v>
      </c>
      <c r="S1" s="2" t="s">
        <v>47</v>
      </c>
      <c r="T1" s="101" t="s">
        <v>75</v>
      </c>
      <c r="U1" s="59" t="s">
        <v>60</v>
      </c>
      <c r="V1" s="59"/>
      <c r="W1" s="59"/>
      <c r="X1" s="59"/>
      <c r="Y1" s="59"/>
      <c r="Z1" s="59"/>
      <c r="AA1" s="60"/>
      <c r="AB1" s="60"/>
      <c r="AC1" s="60"/>
      <c r="AD1" s="60"/>
      <c r="AE1" s="60"/>
      <c r="AF1" s="60"/>
      <c r="AG1" s="59"/>
      <c r="AH1" s="59"/>
      <c r="AI1" s="59"/>
      <c r="AJ1" s="61" t="s">
        <v>65</v>
      </c>
      <c r="AK1" s="61"/>
      <c r="AL1" s="61"/>
      <c r="AM1" s="61"/>
      <c r="AN1" s="61"/>
      <c r="AO1" s="61"/>
      <c r="AP1" s="63" t="s">
        <v>66</v>
      </c>
      <c r="AQ1" s="63"/>
      <c r="AR1" s="65" t="s">
        <v>67</v>
      </c>
      <c r="AS1" s="65"/>
      <c r="AT1" s="65"/>
      <c r="AU1" s="65"/>
      <c r="AV1" s="65"/>
      <c r="AW1" s="65"/>
      <c r="AX1" s="76" t="s">
        <v>51</v>
      </c>
      <c r="AY1" s="76"/>
      <c r="AZ1" s="76"/>
      <c r="BA1" s="76"/>
      <c r="BB1" s="76"/>
      <c r="BC1" s="76"/>
      <c r="BD1" s="77" t="s">
        <v>27</v>
      </c>
      <c r="BE1" s="77"/>
      <c r="BF1" s="77"/>
      <c r="BG1" s="77"/>
      <c r="BH1" s="77"/>
      <c r="BI1" s="77"/>
      <c r="BJ1" s="77"/>
      <c r="BK1" s="77"/>
      <c r="BL1" s="77"/>
      <c r="BM1" s="78" t="s">
        <v>54</v>
      </c>
      <c r="BN1" s="78"/>
      <c r="BO1" s="78"/>
      <c r="BP1" s="78"/>
      <c r="BQ1" s="78"/>
      <c r="BR1" s="78"/>
      <c r="BS1" s="78"/>
      <c r="BT1" s="78"/>
      <c r="BU1" s="78"/>
      <c r="BV1" s="78"/>
      <c r="BW1" s="78"/>
      <c r="BX1" s="78"/>
      <c r="BY1" s="78"/>
      <c r="BZ1" s="78"/>
      <c r="CA1" s="78"/>
      <c r="CB1" s="78"/>
      <c r="CC1" s="78"/>
      <c r="CD1" s="78"/>
      <c r="CE1" s="78"/>
      <c r="CF1" s="78"/>
      <c r="CG1" s="78"/>
      <c r="CH1" s="78"/>
      <c r="CI1" s="78"/>
      <c r="CJ1" s="78"/>
      <c r="CK1" s="78"/>
      <c r="CL1" s="78"/>
      <c r="CM1" s="78"/>
      <c r="CN1" s="78"/>
      <c r="CO1" s="78"/>
      <c r="CP1" s="78"/>
      <c r="CQ1" s="78"/>
      <c r="CR1" s="78"/>
      <c r="CS1" s="78"/>
      <c r="CT1" s="78"/>
      <c r="CU1" s="78"/>
      <c r="CV1" s="78"/>
      <c r="CW1" s="79" t="s">
        <v>28</v>
      </c>
      <c r="CX1" s="80"/>
      <c r="CY1" s="81"/>
      <c r="CZ1" s="68" t="s">
        <v>68</v>
      </c>
      <c r="DA1" s="68"/>
      <c r="DB1" s="68"/>
      <c r="DC1" s="68" t="s">
        <v>68</v>
      </c>
      <c r="DD1" s="68"/>
      <c r="DE1" s="68"/>
      <c r="DF1" s="68" t="s">
        <v>68</v>
      </c>
      <c r="DG1" s="68"/>
      <c r="DH1" s="68"/>
      <c r="DI1" s="68" t="s">
        <v>68</v>
      </c>
      <c r="DJ1" s="68"/>
      <c r="DK1" s="68"/>
      <c r="DL1" s="68" t="s">
        <v>69</v>
      </c>
      <c r="DM1" s="68"/>
      <c r="DN1" s="68"/>
    </row>
    <row r="2" spans="1:119" ht="15.75" x14ac:dyDescent="0.25">
      <c r="A2" s="53"/>
      <c r="B2" s="53"/>
      <c r="C2" s="69" t="s">
        <v>44</v>
      </c>
      <c r="D2" s="69"/>
      <c r="E2" s="69"/>
      <c r="F2" s="69"/>
      <c r="G2" s="69"/>
      <c r="H2" s="69"/>
      <c r="I2" s="70" t="s">
        <v>40</v>
      </c>
      <c r="J2" s="70"/>
      <c r="K2" s="70"/>
      <c r="L2" s="70"/>
      <c r="M2" s="56"/>
      <c r="N2" s="56"/>
      <c r="O2" s="58"/>
      <c r="P2" s="52"/>
      <c r="Q2" s="100"/>
      <c r="R2" s="49" t="s">
        <v>48</v>
      </c>
      <c r="S2" s="50" t="s">
        <v>48</v>
      </c>
      <c r="T2" s="102"/>
      <c r="U2" s="71" t="s">
        <v>61</v>
      </c>
      <c r="V2" s="71"/>
      <c r="W2" s="72"/>
      <c r="X2" s="71" t="s">
        <v>62</v>
      </c>
      <c r="Y2" s="71"/>
      <c r="Z2" s="72"/>
      <c r="AA2" s="73" t="s">
        <v>63</v>
      </c>
      <c r="AB2" s="74"/>
      <c r="AC2" s="74"/>
      <c r="AD2" s="74"/>
      <c r="AE2" s="74"/>
      <c r="AF2" s="75"/>
      <c r="AG2" s="71" t="s">
        <v>64</v>
      </c>
      <c r="AH2" s="71"/>
      <c r="AI2" s="71"/>
      <c r="AJ2" s="62"/>
      <c r="AK2" s="62"/>
      <c r="AL2" s="62"/>
      <c r="AM2" s="62"/>
      <c r="AN2" s="62"/>
      <c r="AO2" s="62"/>
      <c r="AP2" s="64"/>
      <c r="AQ2" s="64"/>
      <c r="AR2" s="66" t="s">
        <v>15</v>
      </c>
      <c r="AS2" s="66"/>
      <c r="AT2" s="67"/>
      <c r="AU2" s="66" t="s">
        <v>16</v>
      </c>
      <c r="AV2" s="66"/>
      <c r="AW2" s="67"/>
      <c r="AX2" s="85" t="s">
        <v>74</v>
      </c>
      <c r="AY2" s="76"/>
      <c r="AZ2" s="76"/>
      <c r="BA2" s="97" t="s">
        <v>52</v>
      </c>
      <c r="BB2" s="98"/>
      <c r="BC2" s="98"/>
      <c r="BD2" s="95" t="s">
        <v>23</v>
      </c>
      <c r="BE2" s="95"/>
      <c r="BF2" s="96"/>
      <c r="BG2" s="95" t="s">
        <v>53</v>
      </c>
      <c r="BH2" s="95"/>
      <c r="BI2" s="96"/>
      <c r="BJ2" s="95" t="s">
        <v>50</v>
      </c>
      <c r="BK2" s="95"/>
      <c r="BL2" s="96"/>
      <c r="BM2" s="89" t="s">
        <v>18</v>
      </c>
      <c r="BN2" s="90"/>
      <c r="BO2" s="91"/>
      <c r="BP2" s="92" t="s">
        <v>76</v>
      </c>
      <c r="BQ2" s="93"/>
      <c r="BR2" s="94"/>
      <c r="BS2" s="92" t="s">
        <v>77</v>
      </c>
      <c r="BT2" s="93"/>
      <c r="BU2" s="94"/>
      <c r="BV2" s="92" t="s">
        <v>78</v>
      </c>
      <c r="BW2" s="93"/>
      <c r="BX2" s="94"/>
      <c r="BY2" s="39"/>
      <c r="BZ2" s="39"/>
      <c r="CA2" s="39"/>
      <c r="CB2" s="39"/>
      <c r="CC2" s="39"/>
      <c r="CD2" s="39"/>
      <c r="CE2" s="89" t="s">
        <v>17</v>
      </c>
      <c r="CF2" s="90"/>
      <c r="CG2" s="91"/>
      <c r="CH2" s="89" t="s">
        <v>19</v>
      </c>
      <c r="CI2" s="90"/>
      <c r="CJ2" s="91"/>
      <c r="CK2" s="89" t="s">
        <v>20</v>
      </c>
      <c r="CL2" s="90"/>
      <c r="CM2" s="91"/>
      <c r="CN2" s="89" t="s">
        <v>22</v>
      </c>
      <c r="CO2" s="90"/>
      <c r="CP2" s="91"/>
      <c r="CQ2" s="89" t="s">
        <v>21</v>
      </c>
      <c r="CR2" s="90"/>
      <c r="CS2" s="91"/>
      <c r="CT2" s="92" t="s">
        <v>55</v>
      </c>
      <c r="CU2" s="93"/>
      <c r="CV2" s="94"/>
      <c r="CW2" s="82"/>
      <c r="CX2" s="83"/>
      <c r="CY2" s="84"/>
      <c r="CZ2" s="86" t="s">
        <v>29</v>
      </c>
      <c r="DA2" s="87"/>
      <c r="DB2" s="88"/>
      <c r="DC2" s="86" t="s">
        <v>30</v>
      </c>
      <c r="DD2" s="87"/>
      <c r="DE2" s="88"/>
      <c r="DF2" s="86" t="s">
        <v>31</v>
      </c>
      <c r="DG2" s="87"/>
      <c r="DH2" s="88"/>
      <c r="DI2" s="86" t="s">
        <v>32</v>
      </c>
      <c r="DJ2" s="87"/>
      <c r="DK2" s="88"/>
      <c r="DL2" s="86" t="s">
        <v>29</v>
      </c>
      <c r="DM2" s="87"/>
      <c r="DN2" s="88"/>
    </row>
    <row r="3" spans="1:119" ht="18.75" x14ac:dyDescent="0.35">
      <c r="A3" s="54"/>
      <c r="B3" s="54"/>
      <c r="C3" s="37" t="s">
        <v>45</v>
      </c>
      <c r="D3" s="37" t="s">
        <v>42</v>
      </c>
      <c r="E3" s="37" t="s">
        <v>43</v>
      </c>
      <c r="F3" s="38" t="s">
        <v>46</v>
      </c>
      <c r="G3" s="38" t="s">
        <v>42</v>
      </c>
      <c r="H3" s="38" t="s">
        <v>43</v>
      </c>
      <c r="I3" s="37" t="s">
        <v>38</v>
      </c>
      <c r="J3" s="37" t="s">
        <v>41</v>
      </c>
      <c r="K3" s="38" t="s">
        <v>38</v>
      </c>
      <c r="L3" s="38" t="s">
        <v>41</v>
      </c>
      <c r="M3" s="13" t="s">
        <v>26</v>
      </c>
      <c r="N3" s="13" t="s">
        <v>25</v>
      </c>
      <c r="O3" s="14" t="s">
        <v>38</v>
      </c>
      <c r="P3" s="11" t="s">
        <v>35</v>
      </c>
      <c r="Q3" s="10" t="s">
        <v>36</v>
      </c>
      <c r="R3" s="11" t="s">
        <v>0</v>
      </c>
      <c r="S3" s="15" t="s">
        <v>0</v>
      </c>
      <c r="T3" s="15" t="s">
        <v>17</v>
      </c>
      <c r="U3" s="15" t="s">
        <v>1</v>
      </c>
      <c r="V3" s="42" t="s">
        <v>2</v>
      </c>
      <c r="W3" s="23" t="s">
        <v>3</v>
      </c>
      <c r="X3" s="15" t="s">
        <v>1</v>
      </c>
      <c r="Y3" s="42" t="s">
        <v>2</v>
      </c>
      <c r="Z3" s="23" t="s">
        <v>3</v>
      </c>
      <c r="AA3" s="32" t="s">
        <v>4</v>
      </c>
      <c r="AB3" s="33" t="s">
        <v>39</v>
      </c>
      <c r="AC3" s="12" t="s">
        <v>5</v>
      </c>
      <c r="AD3" s="44" t="s">
        <v>39</v>
      </c>
      <c r="AE3" s="34" t="s">
        <v>6</v>
      </c>
      <c r="AF3" s="35" t="s">
        <v>39</v>
      </c>
      <c r="AG3" s="15" t="s">
        <v>1</v>
      </c>
      <c r="AH3" s="42" t="s">
        <v>2</v>
      </c>
      <c r="AI3" s="23" t="s">
        <v>3</v>
      </c>
      <c r="AJ3" s="16" t="s">
        <v>7</v>
      </c>
      <c r="AK3" s="16" t="s">
        <v>8</v>
      </c>
      <c r="AL3" s="16" t="s">
        <v>9</v>
      </c>
      <c r="AM3" s="17" t="s">
        <v>10</v>
      </c>
      <c r="AN3" s="18" t="s">
        <v>11</v>
      </c>
      <c r="AO3" s="19" t="s">
        <v>12</v>
      </c>
      <c r="AP3" s="20" t="s">
        <v>14</v>
      </c>
      <c r="AQ3" s="20" t="s">
        <v>13</v>
      </c>
      <c r="AR3" s="43" t="s">
        <v>1</v>
      </c>
      <c r="AS3" s="43" t="s">
        <v>2</v>
      </c>
      <c r="AT3" s="21" t="s">
        <v>3</v>
      </c>
      <c r="AU3" s="43" t="s">
        <v>1</v>
      </c>
      <c r="AV3" s="43" t="s">
        <v>2</v>
      </c>
      <c r="AW3" s="43" t="s">
        <v>3</v>
      </c>
      <c r="AX3" s="22" t="s">
        <v>1</v>
      </c>
      <c r="AY3" s="22" t="s">
        <v>2</v>
      </c>
      <c r="AZ3" s="22" t="s">
        <v>3</v>
      </c>
      <c r="BA3" s="41" t="s">
        <v>1</v>
      </c>
      <c r="BB3" s="22" t="s">
        <v>2</v>
      </c>
      <c r="BC3" s="22" t="s">
        <v>3</v>
      </c>
      <c r="BD3" s="46" t="s">
        <v>1</v>
      </c>
      <c r="BE3" s="46" t="s">
        <v>2</v>
      </c>
      <c r="BF3" s="23" t="s">
        <v>3</v>
      </c>
      <c r="BG3" s="46" t="s">
        <v>1</v>
      </c>
      <c r="BH3" s="46" t="s">
        <v>2</v>
      </c>
      <c r="BI3" s="23" t="s">
        <v>3</v>
      </c>
      <c r="BJ3" s="46" t="s">
        <v>1</v>
      </c>
      <c r="BK3" s="46" t="s">
        <v>2</v>
      </c>
      <c r="BL3" s="23" t="s">
        <v>3</v>
      </c>
      <c r="BM3" s="40" t="s">
        <v>1</v>
      </c>
      <c r="BN3" s="40" t="s">
        <v>2</v>
      </c>
      <c r="BO3" s="24" t="s">
        <v>3</v>
      </c>
      <c r="BP3" s="40" t="s">
        <v>1</v>
      </c>
      <c r="BQ3" s="40" t="s">
        <v>2</v>
      </c>
      <c r="BR3" s="24" t="s">
        <v>3</v>
      </c>
      <c r="BS3" s="36" t="s">
        <v>1</v>
      </c>
      <c r="BT3" s="40" t="s">
        <v>2</v>
      </c>
      <c r="BU3" s="24" t="s">
        <v>3</v>
      </c>
      <c r="BV3" s="36" t="s">
        <v>1</v>
      </c>
      <c r="BW3" s="40" t="s">
        <v>2</v>
      </c>
      <c r="BX3" s="24" t="s">
        <v>3</v>
      </c>
      <c r="BY3" s="36" t="s">
        <v>1</v>
      </c>
      <c r="BZ3" s="40" t="s">
        <v>2</v>
      </c>
      <c r="CA3" s="24" t="s">
        <v>3</v>
      </c>
      <c r="CB3" s="36" t="s">
        <v>1</v>
      </c>
      <c r="CC3" s="40" t="s">
        <v>2</v>
      </c>
      <c r="CD3" s="24" t="s">
        <v>3</v>
      </c>
      <c r="CE3" s="40" t="s">
        <v>1</v>
      </c>
      <c r="CF3" s="40" t="s">
        <v>2</v>
      </c>
      <c r="CG3" s="24" t="s">
        <v>3</v>
      </c>
      <c r="CH3" s="40" t="s">
        <v>1</v>
      </c>
      <c r="CI3" s="40" t="s">
        <v>2</v>
      </c>
      <c r="CJ3" s="25" t="s">
        <v>3</v>
      </c>
      <c r="CK3" s="40" t="s">
        <v>1</v>
      </c>
      <c r="CL3" s="40" t="s">
        <v>2</v>
      </c>
      <c r="CM3" s="25" t="s">
        <v>3</v>
      </c>
      <c r="CN3" s="40" t="s">
        <v>1</v>
      </c>
      <c r="CO3" s="40" t="s">
        <v>2</v>
      </c>
      <c r="CP3" s="25" t="s">
        <v>3</v>
      </c>
      <c r="CQ3" s="40" t="s">
        <v>1</v>
      </c>
      <c r="CR3" s="40" t="s">
        <v>2</v>
      </c>
      <c r="CS3" s="25" t="s">
        <v>3</v>
      </c>
      <c r="CT3" s="40" t="s">
        <v>1</v>
      </c>
      <c r="CU3" s="40" t="s">
        <v>2</v>
      </c>
      <c r="CV3" s="25" t="s">
        <v>3</v>
      </c>
      <c r="CW3" s="26" t="s">
        <v>1</v>
      </c>
      <c r="CX3" s="26" t="s">
        <v>2</v>
      </c>
      <c r="CY3" s="27" t="s">
        <v>3</v>
      </c>
      <c r="CZ3" s="29" t="s">
        <v>1</v>
      </c>
      <c r="DA3" s="45" t="s">
        <v>2</v>
      </c>
      <c r="DB3" s="30" t="s">
        <v>3</v>
      </c>
      <c r="DC3" s="29" t="s">
        <v>1</v>
      </c>
      <c r="DD3" s="45" t="s">
        <v>2</v>
      </c>
      <c r="DE3" s="30" t="s">
        <v>3</v>
      </c>
      <c r="DF3" s="29" t="s">
        <v>1</v>
      </c>
      <c r="DG3" s="45" t="s">
        <v>2</v>
      </c>
      <c r="DH3" s="30" t="s">
        <v>3</v>
      </c>
      <c r="DI3" s="29" t="s">
        <v>1</v>
      </c>
      <c r="DJ3" s="45" t="s">
        <v>2</v>
      </c>
      <c r="DK3" s="30" t="s">
        <v>3</v>
      </c>
      <c r="DL3" s="29" t="s">
        <v>1</v>
      </c>
      <c r="DM3" s="45" t="s">
        <v>2</v>
      </c>
      <c r="DN3" s="30" t="s">
        <v>3</v>
      </c>
      <c r="DO3" s="28"/>
    </row>
    <row r="4" spans="1:119" s="116" customFormat="1" x14ac:dyDescent="0.25">
      <c r="A4" s="103" t="s">
        <v>72</v>
      </c>
      <c r="B4" s="104">
        <v>1</v>
      </c>
      <c r="C4" s="105">
        <v>219</v>
      </c>
      <c r="D4" s="106">
        <v>37.445199849206347</v>
      </c>
      <c r="E4" s="106">
        <v>74.821548231171747</v>
      </c>
      <c r="F4" s="105">
        <v>182</v>
      </c>
      <c r="G4" s="106">
        <v>48.077403698412709</v>
      </c>
      <c r="H4" s="106">
        <v>96.066406218594267</v>
      </c>
      <c r="I4" s="106">
        <v>1.1415525114155252</v>
      </c>
      <c r="J4" s="106">
        <v>83.325000833250002</v>
      </c>
      <c r="K4" s="106">
        <v>1.3736263736263736</v>
      </c>
      <c r="L4" s="106">
        <v>100.26469880484478</v>
      </c>
      <c r="M4" s="106">
        <v>4143.8096655457703</v>
      </c>
      <c r="N4" s="106">
        <v>50.046010453451331</v>
      </c>
      <c r="O4" s="107">
        <v>1.37</v>
      </c>
      <c r="P4" s="105">
        <v>22</v>
      </c>
      <c r="Q4" s="105">
        <v>184</v>
      </c>
      <c r="R4" s="31">
        <v>82.8</v>
      </c>
      <c r="S4" s="31">
        <v>71.900000000000006</v>
      </c>
      <c r="T4" s="31">
        <v>9.4565217391304301</v>
      </c>
      <c r="U4" s="108">
        <v>26</v>
      </c>
      <c r="V4" s="108">
        <v>62</v>
      </c>
      <c r="W4" s="108">
        <v>144</v>
      </c>
      <c r="X4" s="109">
        <v>0.43333333333333335</v>
      </c>
      <c r="Y4" s="109">
        <v>1.0333333333333334</v>
      </c>
      <c r="Z4" s="109">
        <v>2.4</v>
      </c>
      <c r="AA4" s="109">
        <v>1.8</v>
      </c>
      <c r="AB4" s="31">
        <v>131.38686131386862</v>
      </c>
      <c r="AC4" s="109">
        <v>1.6</v>
      </c>
      <c r="AD4" s="31">
        <v>116.7883211678832</v>
      </c>
      <c r="AE4" s="109">
        <v>1.39</v>
      </c>
      <c r="AF4" s="31">
        <v>101.45985401459852</v>
      </c>
      <c r="AG4" s="31">
        <v>108</v>
      </c>
      <c r="AH4" s="31">
        <v>96</v>
      </c>
      <c r="AI4" s="31">
        <v>83.399999999999991</v>
      </c>
      <c r="AJ4" s="110">
        <v>0.99766999999999995</v>
      </c>
      <c r="AK4" s="110">
        <v>0.99968999999999997</v>
      </c>
      <c r="AL4" s="110">
        <v>0.99707999999999997</v>
      </c>
      <c r="AM4" s="109">
        <v>1.3690000000000001E-2</v>
      </c>
      <c r="AN4" s="109">
        <v>0.38011</v>
      </c>
      <c r="AO4" s="31">
        <v>14.18</v>
      </c>
      <c r="AP4" s="31">
        <v>14.18</v>
      </c>
      <c r="AQ4" s="109">
        <v>0.23633333333333334</v>
      </c>
      <c r="AR4" s="31">
        <v>55.231879999999997</v>
      </c>
      <c r="AS4" s="31">
        <v>50.670560000000002</v>
      </c>
      <c r="AT4" s="31">
        <v>45.881174000000001</v>
      </c>
      <c r="AU4" s="109">
        <v>0.92053133333333326</v>
      </c>
      <c r="AV4" s="109">
        <v>0.84450933333333333</v>
      </c>
      <c r="AW4" s="109">
        <v>0.76468623333333341</v>
      </c>
      <c r="AX4" s="31">
        <v>23.933814666666663</v>
      </c>
      <c r="AY4" s="31">
        <v>52.359578666666664</v>
      </c>
      <c r="AZ4" s="31">
        <v>110.11481760000001</v>
      </c>
      <c r="BA4" s="111">
        <v>1.9817198543999996</v>
      </c>
      <c r="BB4" s="109">
        <v>4.3353731135999993</v>
      </c>
      <c r="BC4" s="109">
        <v>9.1175068972800002</v>
      </c>
      <c r="BD4" s="106">
        <v>3.6339977744866001</v>
      </c>
      <c r="BE4" s="106">
        <v>22.435151312203999</v>
      </c>
      <c r="BF4" s="106">
        <v>71.595654891389998</v>
      </c>
      <c r="BG4" s="107">
        <v>0.3008950157274905</v>
      </c>
      <c r="BH4" s="107">
        <v>1.8576305286504911</v>
      </c>
      <c r="BI4" s="107">
        <v>5.9281202250070919</v>
      </c>
      <c r="BJ4" s="106">
        <v>15.183529349994412</v>
      </c>
      <c r="BK4" s="106">
        <v>42.84822736071164</v>
      </c>
      <c r="BL4" s="106">
        <v>65.019092300062979</v>
      </c>
      <c r="BM4" s="31">
        <v>20.299816892180061</v>
      </c>
      <c r="BN4" s="31">
        <v>29.924427354462665</v>
      </c>
      <c r="BO4" s="31">
        <v>38.519162708610011</v>
      </c>
      <c r="BP4" s="31">
        <v>18.472833371883855</v>
      </c>
      <c r="BQ4" s="31">
        <v>27.231228892561024</v>
      </c>
      <c r="BR4" s="31">
        <v>35.052438064835108</v>
      </c>
      <c r="BS4" s="112">
        <v>1529.5506031919831</v>
      </c>
      <c r="BT4" s="31">
        <v>2254.7457523040525</v>
      </c>
      <c r="BU4" s="31">
        <v>2902.3418717683467</v>
      </c>
      <c r="BV4" s="109">
        <v>1.529550603191983</v>
      </c>
      <c r="BW4" s="109">
        <v>2.2547457523040526</v>
      </c>
      <c r="BX4" s="109">
        <v>2.9023418717683467</v>
      </c>
      <c r="BY4" s="109">
        <v>1.6808248386725091</v>
      </c>
      <c r="BZ4" s="109">
        <v>2.4777425849495085</v>
      </c>
      <c r="CA4" s="109">
        <v>3.1893866722729083</v>
      </c>
      <c r="CB4" s="109">
        <v>1.5295506031919832</v>
      </c>
      <c r="CC4" s="109">
        <v>2.2547457523040526</v>
      </c>
      <c r="CD4" s="109">
        <v>2.9023418717683467</v>
      </c>
      <c r="CE4" s="31">
        <v>77.182988291505069</v>
      </c>
      <c r="CF4" s="31">
        <v>52.008113101752407</v>
      </c>
      <c r="CG4" s="31">
        <v>31.832626006942689</v>
      </c>
      <c r="CH4" s="109">
        <v>0.36945666743767708</v>
      </c>
      <c r="CI4" s="109">
        <v>0.27231228892561021</v>
      </c>
      <c r="CJ4" s="109">
        <v>0.17526219032417553</v>
      </c>
      <c r="CK4" s="109">
        <v>0.71049359122630207</v>
      </c>
      <c r="CL4" s="109">
        <v>0.43921336923485521</v>
      </c>
      <c r="CM4" s="109">
        <v>0.24341970878357713</v>
      </c>
      <c r="CN4" s="109">
        <v>7.1049359122630209</v>
      </c>
      <c r="CO4" s="109">
        <v>4.3921336923485521</v>
      </c>
      <c r="CP4" s="109">
        <v>2.4341970878357713</v>
      </c>
      <c r="CQ4" s="31">
        <v>21.314807736789064</v>
      </c>
      <c r="CR4" s="31">
        <v>13.176401077045657</v>
      </c>
      <c r="CS4" s="31">
        <v>7.3025912635073142</v>
      </c>
      <c r="CT4" s="31">
        <v>21.273304634102683</v>
      </c>
      <c r="CU4" s="31">
        <v>31.359468043171798</v>
      </c>
      <c r="CV4" s="31">
        <v>40.366368174803149</v>
      </c>
      <c r="CW4" s="31">
        <v>138.69613056281719</v>
      </c>
      <c r="CX4" s="31">
        <v>129.5818775810684</v>
      </c>
      <c r="CY4" s="31">
        <v>120.01191195023218</v>
      </c>
      <c r="CZ4" s="113">
        <v>462.03277095914245</v>
      </c>
      <c r="DA4" s="113">
        <v>1038.0273462795888</v>
      </c>
      <c r="DB4" s="113">
        <v>2228.9451427851045</v>
      </c>
      <c r="DC4" s="113">
        <v>17.770491190736248</v>
      </c>
      <c r="DD4" s="113">
        <v>16.742376552896594</v>
      </c>
      <c r="DE4" s="113">
        <v>15.478785713785449</v>
      </c>
      <c r="DF4" s="109">
        <v>1.4713966705929613</v>
      </c>
      <c r="DG4" s="109">
        <v>1.2037768741532653</v>
      </c>
      <c r="DH4" s="109">
        <v>0.40244842855842167</v>
      </c>
      <c r="DI4" s="114">
        <v>0.81744259477386727</v>
      </c>
      <c r="DJ4" s="114">
        <v>0.75236054634579064</v>
      </c>
      <c r="DK4" s="114">
        <v>0.28953124356720983</v>
      </c>
      <c r="DL4" s="113">
        <v>386.08221747237252</v>
      </c>
      <c r="DM4" s="113">
        <v>569.13268385452534</v>
      </c>
      <c r="DN4" s="113">
        <v>732.59595555505371</v>
      </c>
      <c r="DO4" s="115"/>
    </row>
    <row r="5" spans="1:119" s="116" customFormat="1" x14ac:dyDescent="0.25">
      <c r="A5" s="117"/>
      <c r="B5" s="118">
        <v>2</v>
      </c>
      <c r="C5" s="119">
        <v>248</v>
      </c>
      <c r="D5" s="120">
        <v>44.957172544715448</v>
      </c>
      <c r="E5" s="120">
        <v>77.272513680422435</v>
      </c>
      <c r="F5" s="119">
        <v>219</v>
      </c>
      <c r="G5" s="120">
        <v>52.502484780487798</v>
      </c>
      <c r="H5" s="120">
        <v>90.241417416124833</v>
      </c>
      <c r="I5" s="120">
        <v>1.00806451612903</v>
      </c>
      <c r="J5" s="120">
        <v>88.306451612903032</v>
      </c>
      <c r="K5" s="120">
        <v>1.1415525114155252</v>
      </c>
      <c r="L5" s="120">
        <v>100</v>
      </c>
      <c r="M5" s="120">
        <v>4427.5003719979177</v>
      </c>
      <c r="N5" s="120">
        <v>58.18003116948644</v>
      </c>
      <c r="O5" s="121">
        <v>1.1415525114155252</v>
      </c>
      <c r="P5" s="119">
        <v>17</v>
      </c>
      <c r="Q5" s="119">
        <v>185</v>
      </c>
      <c r="R5" s="112">
        <v>76.099999999999994</v>
      </c>
      <c r="S5" s="112">
        <v>65.400000000000006</v>
      </c>
      <c r="T5" s="112">
        <v>10.249671484888301</v>
      </c>
      <c r="U5" s="122">
        <v>34</v>
      </c>
      <c r="V5" s="122">
        <v>75</v>
      </c>
      <c r="W5" s="122">
        <v>175</v>
      </c>
      <c r="X5" s="111">
        <v>0.56666666666666665</v>
      </c>
      <c r="Y5" s="111">
        <v>1.25</v>
      </c>
      <c r="Z5" s="111">
        <v>2.9166666666666665</v>
      </c>
      <c r="AA5" s="111">
        <v>1.4</v>
      </c>
      <c r="AB5" s="112">
        <v>122.63999999999999</v>
      </c>
      <c r="AC5" s="111">
        <v>1.33</v>
      </c>
      <c r="AD5" s="112">
        <v>116.50800000000001</v>
      </c>
      <c r="AE5" s="111">
        <v>1.1399999999999999</v>
      </c>
      <c r="AF5" s="112">
        <v>99.86399999999999</v>
      </c>
      <c r="AG5" s="112">
        <v>84</v>
      </c>
      <c r="AH5" s="112">
        <v>79.800000000000011</v>
      </c>
      <c r="AI5" s="112">
        <v>68.399999999999991</v>
      </c>
      <c r="AJ5" s="123">
        <v>0.99831999999999999</v>
      </c>
      <c r="AK5" s="123">
        <v>0.99916000000000005</v>
      </c>
      <c r="AL5" s="123">
        <v>0.99790000000000001</v>
      </c>
      <c r="AM5" s="111">
        <v>1.524E-2</v>
      </c>
      <c r="AN5" s="111">
        <v>0.55635999999999997</v>
      </c>
      <c r="AO5" s="112">
        <v>12.26</v>
      </c>
      <c r="AP5" s="112">
        <v>12.26</v>
      </c>
      <c r="AQ5" s="111">
        <v>0.20433333333333334</v>
      </c>
      <c r="AR5" s="3">
        <v>58.994239999999998</v>
      </c>
      <c r="AS5" s="3">
        <v>56.657527999999999</v>
      </c>
      <c r="AT5" s="3">
        <v>50.315023999999994</v>
      </c>
      <c r="AU5" s="124">
        <v>0.9832373333333333</v>
      </c>
      <c r="AV5" s="124">
        <v>0.94429213333333328</v>
      </c>
      <c r="AW5" s="124">
        <v>0.83858373333333325</v>
      </c>
      <c r="AX5" s="3">
        <v>33.430069333333336</v>
      </c>
      <c r="AY5" s="3">
        <v>70.821910000000003</v>
      </c>
      <c r="AZ5" s="3">
        <v>146.75215333333333</v>
      </c>
      <c r="BA5" s="111">
        <v>2.5440282762666664</v>
      </c>
      <c r="BB5" s="111">
        <v>5.389547351</v>
      </c>
      <c r="BC5" s="111">
        <v>11.167838868666665</v>
      </c>
      <c r="BD5" s="120">
        <v>8.9800468628048993</v>
      </c>
      <c r="BE5" s="120">
        <v>18.012287516259999</v>
      </c>
      <c r="BF5" s="120">
        <v>78.840705457317</v>
      </c>
      <c r="BG5" s="121">
        <v>0.68338156625945279</v>
      </c>
      <c r="BH5" s="121">
        <v>1.3707350799873859</v>
      </c>
      <c r="BI5" s="121">
        <v>5.9997776853018232</v>
      </c>
      <c r="BJ5" s="120">
        <v>26.862184380368113</v>
      </c>
      <c r="BK5" s="120">
        <v>25.433213416949641</v>
      </c>
      <c r="BL5" s="120">
        <v>53.723712849540249</v>
      </c>
      <c r="BM5" s="3">
        <v>24.450022470528438</v>
      </c>
      <c r="BN5" s="3">
        <v>52.80962248374</v>
      </c>
      <c r="BO5" s="3">
        <v>67.911447876016325</v>
      </c>
      <c r="BP5" s="3">
        <v>22.249520448180878</v>
      </c>
      <c r="BQ5" s="3">
        <v>48.056756460203403</v>
      </c>
      <c r="BR5" s="3">
        <v>61.799417567174856</v>
      </c>
      <c r="BS5" s="112">
        <v>1693.1885061065648</v>
      </c>
      <c r="BT5" s="112">
        <v>3657.1191666214786</v>
      </c>
      <c r="BU5" s="112">
        <v>4702.9356768620064</v>
      </c>
      <c r="BV5" s="111">
        <v>1.6931885061065648</v>
      </c>
      <c r="BW5" s="111">
        <v>3.6571191666214786</v>
      </c>
      <c r="BX5" s="111">
        <v>4.7029356768620065</v>
      </c>
      <c r="BY5" s="111">
        <v>1.8606467100072135</v>
      </c>
      <c r="BZ5" s="111">
        <v>4.0188122710126137</v>
      </c>
      <c r="CA5" s="111">
        <v>5.1680611833648422</v>
      </c>
      <c r="CB5" s="111">
        <v>1.6931885061065644</v>
      </c>
      <c r="CC5" s="111">
        <v>3.6571191666214786</v>
      </c>
      <c r="CD5" s="111">
        <v>4.7029356768620065</v>
      </c>
      <c r="CE5" s="3">
        <v>66.555412213865011</v>
      </c>
      <c r="CF5" s="3">
        <v>67.855775790575819</v>
      </c>
      <c r="CG5" s="3">
        <v>42.11142130691838</v>
      </c>
      <c r="CH5" s="124">
        <v>0.44499040896361758</v>
      </c>
      <c r="CI5" s="124">
        <v>0.48056756460203404</v>
      </c>
      <c r="CJ5" s="124">
        <v>0.30899708783587426</v>
      </c>
      <c r="CK5" s="124">
        <v>0.65439766024061408</v>
      </c>
      <c r="CL5" s="124">
        <v>0.64075675280271205</v>
      </c>
      <c r="CM5" s="124">
        <v>0.35313952895528489</v>
      </c>
      <c r="CN5" s="124">
        <v>6.5439766024061408</v>
      </c>
      <c r="CO5" s="124">
        <v>6.4075675280271209</v>
      </c>
      <c r="CP5" s="124">
        <v>3.5313952895528491</v>
      </c>
      <c r="CQ5" s="3">
        <v>19.631929807218423</v>
      </c>
      <c r="CR5" s="3">
        <v>19.222702584081361</v>
      </c>
      <c r="CS5" s="3">
        <v>10.594185868658547</v>
      </c>
      <c r="CT5" s="3">
        <v>25.889732509274687</v>
      </c>
      <c r="CU5" s="3">
        <v>55.919253312255023</v>
      </c>
      <c r="CV5" s="3">
        <v>71.910331450489394</v>
      </c>
      <c r="CW5" s="3">
        <v>122.47198663821027</v>
      </c>
      <c r="CX5" s="3">
        <v>118.45563952902287</v>
      </c>
      <c r="CY5" s="3">
        <v>107.55412594694273</v>
      </c>
      <c r="CZ5" s="125">
        <v>652.69795679960271</v>
      </c>
      <c r="DA5" s="125">
        <v>1380.8430191080852</v>
      </c>
      <c r="DB5" s="125">
        <v>2939.3785712118797</v>
      </c>
      <c r="DC5" s="125">
        <v>19.196998729400079</v>
      </c>
      <c r="DD5" s="125">
        <v>18.411240254774469</v>
      </c>
      <c r="DE5" s="125">
        <v>16.796448978353599</v>
      </c>
      <c r="DF5" s="124">
        <v>1.4608916033073458</v>
      </c>
      <c r="DG5" s="124">
        <v>1.2040951126622503</v>
      </c>
      <c r="DH5" s="124">
        <v>0.57107926526402242</v>
      </c>
      <c r="DI5" s="126">
        <v>1.04349400236239</v>
      </c>
      <c r="DJ5" s="126">
        <v>0.90533467117462429</v>
      </c>
      <c r="DK5" s="126">
        <v>0.50094672391580919</v>
      </c>
      <c r="DL5" s="125">
        <v>465.0149773669803</v>
      </c>
      <c r="DM5" s="125">
        <v>1004.3862100182511</v>
      </c>
      <c r="DN5" s="125">
        <v>1291.6078271539543</v>
      </c>
    </row>
    <row r="6" spans="1:119" s="116" customFormat="1" x14ac:dyDescent="0.25">
      <c r="A6" s="117"/>
      <c r="B6" s="118">
        <v>3</v>
      </c>
      <c r="C6" s="119">
        <v>217</v>
      </c>
      <c r="D6" s="120">
        <v>42.465295210084037</v>
      </c>
      <c r="E6" s="120">
        <v>76.445318366186996</v>
      </c>
      <c r="F6" s="119">
        <v>178</v>
      </c>
      <c r="G6" s="120">
        <v>58.673414743230623</v>
      </c>
      <c r="H6" s="120">
        <v>105.62290565714683</v>
      </c>
      <c r="I6" s="120">
        <v>1.1627906976744187</v>
      </c>
      <c r="J6" s="120">
        <v>83.720930232558146</v>
      </c>
      <c r="K6" s="120">
        <v>1.3888888888888888</v>
      </c>
      <c r="L6" s="120">
        <v>100</v>
      </c>
      <c r="M6" s="120">
        <v>3877.3827737434408</v>
      </c>
      <c r="N6" s="120">
        <v>55.54989647196907</v>
      </c>
      <c r="O6" s="121">
        <v>1.3888888888888888</v>
      </c>
      <c r="P6" s="119">
        <v>17</v>
      </c>
      <c r="Q6" s="119">
        <v>178</v>
      </c>
      <c r="R6" s="112">
        <v>69.8</v>
      </c>
      <c r="S6" s="112">
        <v>57.2</v>
      </c>
      <c r="T6" s="112">
        <v>14.326647564469919</v>
      </c>
      <c r="U6" s="122">
        <v>30</v>
      </c>
      <c r="V6" s="122">
        <v>61</v>
      </c>
      <c r="W6" s="122">
        <v>149</v>
      </c>
      <c r="X6" s="111">
        <v>0.5</v>
      </c>
      <c r="Y6" s="111">
        <v>1.0166666666666666</v>
      </c>
      <c r="Z6" s="111">
        <v>2.4833333333333334</v>
      </c>
      <c r="AA6" s="111">
        <v>1.66</v>
      </c>
      <c r="AB6" s="112">
        <v>119.52000000000001</v>
      </c>
      <c r="AC6" s="111">
        <v>1.63</v>
      </c>
      <c r="AD6" s="112">
        <v>117.36</v>
      </c>
      <c r="AE6" s="111">
        <v>1.34</v>
      </c>
      <c r="AF6" s="112">
        <v>96.48</v>
      </c>
      <c r="AG6" s="112">
        <v>99.6</v>
      </c>
      <c r="AH6" s="112">
        <v>97.8</v>
      </c>
      <c r="AI6" s="112">
        <v>80.400000000000006</v>
      </c>
      <c r="AJ6" s="123">
        <v>0.98526000000000002</v>
      </c>
      <c r="AK6" s="123">
        <v>0.99485999999999997</v>
      </c>
      <c r="AL6" s="123">
        <v>0.98158000000000001</v>
      </c>
      <c r="AM6" s="111">
        <v>4.2970000000000001E-2</v>
      </c>
      <c r="AN6" s="111">
        <v>0.48798000000000002</v>
      </c>
      <c r="AO6" s="112">
        <v>16.559999999999999</v>
      </c>
      <c r="AP6" s="112">
        <v>16.559999999999999</v>
      </c>
      <c r="AQ6" s="111">
        <v>0.27599999999999997</v>
      </c>
      <c r="AR6" s="3">
        <v>65.162807999999998</v>
      </c>
      <c r="AS6" s="3">
        <v>64.284443999999993</v>
      </c>
      <c r="AT6" s="3">
        <v>55.793592000000004</v>
      </c>
      <c r="AU6" s="124">
        <v>1.0860467999999999</v>
      </c>
      <c r="AV6" s="124">
        <v>1.0714073999999998</v>
      </c>
      <c r="AW6" s="124">
        <v>0.92989320000000009</v>
      </c>
      <c r="AX6" s="3">
        <v>32.581403999999999</v>
      </c>
      <c r="AY6" s="3">
        <v>65.355851399999992</v>
      </c>
      <c r="AZ6" s="3">
        <v>138.55408680000002</v>
      </c>
      <c r="BA6" s="111">
        <v>2.2741819992000001</v>
      </c>
      <c r="BB6" s="111">
        <v>4.5618384277199997</v>
      </c>
      <c r="BC6" s="111">
        <v>9.6710752586400019</v>
      </c>
      <c r="BD6" s="120">
        <v>7.6175613950344001</v>
      </c>
      <c r="BE6" s="120">
        <v>25.479298462389</v>
      </c>
      <c r="BF6" s="120">
        <v>92.449729523106996</v>
      </c>
      <c r="BG6" s="121">
        <v>0.53170578537340107</v>
      </c>
      <c r="BH6" s="121">
        <v>1.7784550326747521</v>
      </c>
      <c r="BI6" s="121">
        <v>6.4529911207128681</v>
      </c>
      <c r="BJ6" s="120">
        <v>23.3800894370126</v>
      </c>
      <c r="BK6" s="120">
        <v>38.985489312115369</v>
      </c>
      <c r="BL6" s="120">
        <v>66.724650032558245</v>
      </c>
      <c r="BM6" s="3">
        <v>24.963842604965599</v>
      </c>
      <c r="BN6" s="3">
        <v>39.876552937610995</v>
      </c>
      <c r="BO6" s="3">
        <v>46.104357276893026</v>
      </c>
      <c r="BP6" s="3">
        <v>22.717096770518694</v>
      </c>
      <c r="BQ6" s="3">
        <v>36.287663173226008</v>
      </c>
      <c r="BR6" s="3">
        <v>41.954965121972656</v>
      </c>
      <c r="BS6" s="112">
        <v>1585.6533545822049</v>
      </c>
      <c r="BT6" s="112">
        <v>2532.8788894911754</v>
      </c>
      <c r="BU6" s="112">
        <v>2928.4565655136912</v>
      </c>
      <c r="BV6" s="111">
        <v>1.5856533545822049</v>
      </c>
      <c r="BW6" s="111">
        <v>2.5328788894911756</v>
      </c>
      <c r="BX6" s="111">
        <v>2.9284565655136912</v>
      </c>
      <c r="BY6" s="111">
        <v>1.742476213826599</v>
      </c>
      <c r="BZ6" s="111">
        <v>2.7833833950452478</v>
      </c>
      <c r="CA6" s="111">
        <v>3.2180841379271339</v>
      </c>
      <c r="CB6" s="111">
        <v>1.5856533545822051</v>
      </c>
      <c r="CC6" s="111">
        <v>2.5328788894911756</v>
      </c>
      <c r="CD6" s="111">
        <v>2.9284565655136916</v>
      </c>
      <c r="CE6" s="3">
        <v>69.724118612318534</v>
      </c>
      <c r="CF6" s="3">
        <v>55.52320472597502</v>
      </c>
      <c r="CG6" s="3">
        <v>30.280568470372</v>
      </c>
      <c r="CH6" s="124">
        <v>0.45434193541037388</v>
      </c>
      <c r="CI6" s="124">
        <v>0.36287663173226009</v>
      </c>
      <c r="CJ6" s="124">
        <v>0.20977482560986327</v>
      </c>
      <c r="CK6" s="124">
        <v>0.75723655901728981</v>
      </c>
      <c r="CL6" s="124">
        <v>0.59487972415124601</v>
      </c>
      <c r="CM6" s="124">
        <v>0.28157694712733328</v>
      </c>
      <c r="CN6" s="124">
        <v>7.5723655901728986</v>
      </c>
      <c r="CO6" s="124">
        <v>5.9487972415124606</v>
      </c>
      <c r="CP6" s="124">
        <v>2.8157694712733328</v>
      </c>
      <c r="CQ6" s="3">
        <v>22.717096770518694</v>
      </c>
      <c r="CR6" s="3">
        <v>17.84639172453738</v>
      </c>
      <c r="CS6" s="3">
        <v>8.4473084138199983</v>
      </c>
      <c r="CT6" s="3">
        <v>27.721212492695887</v>
      </c>
      <c r="CU6" s="3">
        <v>44.281099466628937</v>
      </c>
      <c r="CV6" s="3">
        <v>51.196793103386206</v>
      </c>
      <c r="CW6" s="3">
        <v>147.11604015542673</v>
      </c>
      <c r="CX6" s="3">
        <v>145.53482388719618</v>
      </c>
      <c r="CY6" s="3">
        <v>130.24973329430094</v>
      </c>
      <c r="CZ6" s="125">
        <v>633.99435566005957</v>
      </c>
      <c r="DA6" s="125">
        <v>1290.9294981843534</v>
      </c>
      <c r="DB6" s="125">
        <v>2809.0581180821646</v>
      </c>
      <c r="DC6" s="125">
        <v>21.133145188668653</v>
      </c>
      <c r="DD6" s="125">
        <v>21.162778658759891</v>
      </c>
      <c r="DE6" s="125">
        <v>18.852739047531305</v>
      </c>
      <c r="DF6" s="124">
        <v>1.4750935341690721</v>
      </c>
      <c r="DG6" s="124">
        <v>1.2105109392810658</v>
      </c>
      <c r="DH6" s="124">
        <v>0.56558217142593914</v>
      </c>
      <c r="DI6" s="126">
        <v>0.88861056275245298</v>
      </c>
      <c r="DJ6" s="126">
        <v>0.74264474802519376</v>
      </c>
      <c r="DK6" s="126">
        <v>0.42207624733279037</v>
      </c>
      <c r="DL6" s="125">
        <v>474.7873225038407</v>
      </c>
      <c r="DM6" s="125">
        <v>758.41216032042348</v>
      </c>
      <c r="DN6" s="125">
        <v>876.85877104922849</v>
      </c>
    </row>
    <row r="7" spans="1:119" s="116" customFormat="1" x14ac:dyDescent="0.25">
      <c r="A7" s="117"/>
      <c r="B7" s="118">
        <v>4</v>
      </c>
      <c r="C7" s="119">
        <v>254</v>
      </c>
      <c r="D7" s="120">
        <v>41.567407861635225</v>
      </c>
      <c r="E7" s="120">
        <v>64.389319564008545</v>
      </c>
      <c r="F7" s="119">
        <v>210</v>
      </c>
      <c r="G7" s="120">
        <v>60.582404490566041</v>
      </c>
      <c r="H7" s="120">
        <v>93.844191961255149</v>
      </c>
      <c r="I7" s="120">
        <v>0.98425196850393704</v>
      </c>
      <c r="J7" s="120">
        <v>78.248031496062993</v>
      </c>
      <c r="K7" s="120">
        <v>1.1904761904761905</v>
      </c>
      <c r="L7" s="120">
        <v>94.642857142857153</v>
      </c>
      <c r="M7" s="120">
        <v>3440.8545610156921</v>
      </c>
      <c r="N7" s="120">
        <v>64.556370750763463</v>
      </c>
      <c r="O7" s="121">
        <v>1.2578616352201257</v>
      </c>
      <c r="P7" s="119">
        <v>15</v>
      </c>
      <c r="Q7" s="119">
        <v>165</v>
      </c>
      <c r="R7" s="112">
        <v>53.3</v>
      </c>
      <c r="S7" s="112">
        <v>46.7</v>
      </c>
      <c r="T7" s="112">
        <v>8.818011257035641</v>
      </c>
      <c r="U7" s="122">
        <v>34</v>
      </c>
      <c r="V7" s="122">
        <v>71</v>
      </c>
      <c r="W7" s="122">
        <v>147</v>
      </c>
      <c r="X7" s="111">
        <v>0.56666666666666665</v>
      </c>
      <c r="Y7" s="111">
        <v>1.1833333333333333</v>
      </c>
      <c r="Z7" s="111">
        <v>2.4500000000000002</v>
      </c>
      <c r="AA7" s="111">
        <v>1.47</v>
      </c>
      <c r="AB7" s="112">
        <v>116.86499999999999</v>
      </c>
      <c r="AC7" s="111">
        <v>1.35</v>
      </c>
      <c r="AD7" s="112">
        <v>107.325</v>
      </c>
      <c r="AE7" s="111">
        <v>1.36</v>
      </c>
      <c r="AF7" s="112">
        <v>108.12000000000002</v>
      </c>
      <c r="AG7" s="112">
        <v>88.2</v>
      </c>
      <c r="AH7" s="112">
        <v>81</v>
      </c>
      <c r="AI7" s="112">
        <v>81.600000000000009</v>
      </c>
      <c r="AJ7" s="123">
        <v>0.99300999999999995</v>
      </c>
      <c r="AK7" s="123">
        <v>0.99856999999999996</v>
      </c>
      <c r="AL7" s="123">
        <v>0.99126000000000003</v>
      </c>
      <c r="AM7" s="111">
        <v>3.0870000000000002E-2</v>
      </c>
      <c r="AN7" s="111">
        <v>0.41868</v>
      </c>
      <c r="AO7" s="112">
        <v>19.79</v>
      </c>
      <c r="AP7" s="112">
        <v>19.79</v>
      </c>
      <c r="AQ7" s="111">
        <v>0.32983333333333331</v>
      </c>
      <c r="AR7" s="3">
        <v>56.717576000000001</v>
      </c>
      <c r="AS7" s="3">
        <v>53.70308</v>
      </c>
      <c r="AT7" s="3">
        <v>53.954288000000005</v>
      </c>
      <c r="AU7" s="124">
        <v>0.94529293333333331</v>
      </c>
      <c r="AV7" s="124">
        <v>0.89505133333333331</v>
      </c>
      <c r="AW7" s="124">
        <v>0.89923813333333347</v>
      </c>
      <c r="AX7" s="3">
        <v>32.139959733333335</v>
      </c>
      <c r="AY7" s="3">
        <v>63.548644666666668</v>
      </c>
      <c r="AZ7" s="3">
        <v>132.18800560000003</v>
      </c>
      <c r="BA7" s="111">
        <v>1.7130598537866668</v>
      </c>
      <c r="BB7" s="111">
        <v>3.3871427607333331</v>
      </c>
      <c r="BC7" s="111">
        <v>7.0456206984800014</v>
      </c>
      <c r="BD7" s="120">
        <v>13.558428060661999</v>
      </c>
      <c r="BE7" s="120">
        <v>36.257632325368</v>
      </c>
      <c r="BF7" s="120">
        <v>83.575812284007</v>
      </c>
      <c r="BG7" s="121">
        <v>0.72266421563328442</v>
      </c>
      <c r="BH7" s="121">
        <v>1.9325318029421144</v>
      </c>
      <c r="BI7" s="121">
        <v>4.4545907947375722</v>
      </c>
      <c r="BJ7" s="120">
        <v>42.185578865552024</v>
      </c>
      <c r="BK7" s="120">
        <v>57.054926215265624</v>
      </c>
      <c r="BL7" s="120">
        <v>63.224958954980238</v>
      </c>
      <c r="BM7" s="3">
        <v>18.581531672671336</v>
      </c>
      <c r="BN7" s="3">
        <v>27.291012341298668</v>
      </c>
      <c r="BO7" s="3">
        <v>48.612193315993025</v>
      </c>
      <c r="BP7" s="3">
        <v>16.909193822130916</v>
      </c>
      <c r="BQ7" s="3">
        <v>24.834821230581788</v>
      </c>
      <c r="BR7" s="3">
        <v>44.237095917553653</v>
      </c>
      <c r="BS7" s="112">
        <v>901.2600307195778</v>
      </c>
      <c r="BT7" s="112">
        <v>1323.6959715900093</v>
      </c>
      <c r="BU7" s="112">
        <v>2357.8372124056095</v>
      </c>
      <c r="BV7" s="111">
        <v>0.90126003071957783</v>
      </c>
      <c r="BW7" s="111">
        <v>1.3236959715900094</v>
      </c>
      <c r="BX7" s="111">
        <v>2.3578372124056095</v>
      </c>
      <c r="BY7" s="111">
        <v>0.99039563815338238</v>
      </c>
      <c r="BZ7" s="111">
        <v>1.4546109577912187</v>
      </c>
      <c r="CA7" s="111">
        <v>2.5910299037424291</v>
      </c>
      <c r="CB7" s="111">
        <v>0.90126003071957794</v>
      </c>
      <c r="CC7" s="111">
        <v>1.3236959715900092</v>
      </c>
      <c r="CD7" s="111">
        <v>2.3578372124056104</v>
      </c>
      <c r="CE7" s="3">
        <v>52.611123232347659</v>
      </c>
      <c r="CF7" s="3">
        <v>39.080017144108282</v>
      </c>
      <c r="CG7" s="3">
        <v>33.465287350967984</v>
      </c>
      <c r="CH7" s="124">
        <v>0.33818387644261833</v>
      </c>
      <c r="CI7" s="124">
        <v>0.24834821230581788</v>
      </c>
      <c r="CJ7" s="124">
        <v>0.22118547958776827</v>
      </c>
      <c r="CK7" s="124">
        <v>0.49732923006267399</v>
      </c>
      <c r="CL7" s="124">
        <v>0.34978621451523645</v>
      </c>
      <c r="CM7" s="124">
        <v>0.30093262528948062</v>
      </c>
      <c r="CN7" s="124">
        <v>4.9732923006267402</v>
      </c>
      <c r="CO7" s="124">
        <v>3.4978621451523644</v>
      </c>
      <c r="CP7" s="124">
        <v>3.0093262528948062</v>
      </c>
      <c r="CQ7" s="3">
        <v>14.919876901880219</v>
      </c>
      <c r="CR7" s="3">
        <v>10.493586435457093</v>
      </c>
      <c r="CS7" s="3">
        <v>9.0279787586844193</v>
      </c>
      <c r="CT7" s="3">
        <v>19.298929993995241</v>
      </c>
      <c r="CU7" s="3">
        <v>28.344667485867436</v>
      </c>
      <c r="CV7" s="3">
        <v>50.48901953759335</v>
      </c>
      <c r="CW7" s="3">
        <v>118.51282082658774</v>
      </c>
      <c r="CX7" s="3">
        <v>113.84326464655055</v>
      </c>
      <c r="CY7" s="3">
        <v>114.23239432822032</v>
      </c>
      <c r="CZ7" s="125">
        <v>636.77329735037188</v>
      </c>
      <c r="DA7" s="125">
        <v>1276.8322793193504</v>
      </c>
      <c r="DB7" s="125">
        <v>2671.2897814126172</v>
      </c>
      <c r="DC7" s="125">
        <v>18.728626392657997</v>
      </c>
      <c r="DD7" s="125">
        <v>17.983553229850006</v>
      </c>
      <c r="DE7" s="125">
        <v>18.172039329337533</v>
      </c>
      <c r="DF7" s="124">
        <v>0.99823578672867119</v>
      </c>
      <c r="DG7" s="124">
        <v>0.83983193583399529</v>
      </c>
      <c r="DH7" s="124">
        <v>0.61784933719747603</v>
      </c>
      <c r="DI7" s="126">
        <v>0.67907196376100076</v>
      </c>
      <c r="DJ7" s="126">
        <v>0.62209773024740389</v>
      </c>
      <c r="DK7" s="126">
        <v>0.45430098323343826</v>
      </c>
      <c r="DL7" s="125">
        <v>353.40215088253615</v>
      </c>
      <c r="DM7" s="125">
        <v>519.04776371915932</v>
      </c>
      <c r="DN7" s="125">
        <v>924.55530467687129</v>
      </c>
    </row>
    <row r="8" spans="1:119" s="116" customFormat="1" x14ac:dyDescent="0.25">
      <c r="A8" s="117"/>
      <c r="B8" s="118">
        <v>5</v>
      </c>
      <c r="C8" s="119">
        <v>236</v>
      </c>
      <c r="D8" s="120">
        <v>36.148536036529677</v>
      </c>
      <c r="E8" s="120">
        <v>55.192238952682537</v>
      </c>
      <c r="F8" s="119">
        <v>192</v>
      </c>
      <c r="G8" s="120">
        <v>60.317503899543389</v>
      </c>
      <c r="H8" s="120">
        <v>92.093856439685439</v>
      </c>
      <c r="I8" s="120">
        <v>1.0593220338983051</v>
      </c>
      <c r="J8" s="120">
        <v>81.355932203389841</v>
      </c>
      <c r="K8" s="120">
        <v>1.3020833333333333</v>
      </c>
      <c r="L8" s="120">
        <v>100</v>
      </c>
      <c r="M8" s="120">
        <v>4702.5903218892372</v>
      </c>
      <c r="N8" s="120">
        <v>65.495686934390491</v>
      </c>
      <c r="O8" s="121">
        <v>1.3020833333333333</v>
      </c>
      <c r="P8" s="119">
        <v>18</v>
      </c>
      <c r="Q8" s="119">
        <v>190</v>
      </c>
      <c r="R8" s="112">
        <v>71.8</v>
      </c>
      <c r="S8" s="112">
        <v>59.97</v>
      </c>
      <c r="T8" s="112">
        <v>12.395543175487466</v>
      </c>
      <c r="U8" s="122">
        <v>24</v>
      </c>
      <c r="V8" s="122">
        <v>63</v>
      </c>
      <c r="W8" s="122">
        <v>161</v>
      </c>
      <c r="X8" s="111">
        <v>0.4</v>
      </c>
      <c r="Y8" s="111">
        <v>1.05</v>
      </c>
      <c r="Z8" s="111">
        <v>2.6833333333333331</v>
      </c>
      <c r="AA8" s="111">
        <v>2</v>
      </c>
      <c r="AB8" s="112">
        <v>153.6</v>
      </c>
      <c r="AC8" s="111">
        <v>1.58</v>
      </c>
      <c r="AD8" s="112">
        <v>121.34400000000001</v>
      </c>
      <c r="AE8" s="111">
        <v>1.24</v>
      </c>
      <c r="AF8" s="112">
        <v>95.231999999999999</v>
      </c>
      <c r="AG8" s="112">
        <v>120</v>
      </c>
      <c r="AH8" s="112">
        <v>94.800000000000011</v>
      </c>
      <c r="AI8" s="112">
        <v>74.400000000000006</v>
      </c>
      <c r="AJ8" s="123">
        <v>0.97633000000000003</v>
      </c>
      <c r="AK8" s="123">
        <v>0.99234999999999995</v>
      </c>
      <c r="AL8" s="123">
        <v>0.97040999999999999</v>
      </c>
      <c r="AM8" s="111">
        <v>5.1630000000000002E-2</v>
      </c>
      <c r="AN8" s="124">
        <v>0.41060999999999998</v>
      </c>
      <c r="AO8" s="3">
        <v>18.100000000000001</v>
      </c>
      <c r="AP8" s="112">
        <v>18.100000000000001</v>
      </c>
      <c r="AQ8" s="111">
        <v>0.30166666666666669</v>
      </c>
      <c r="AR8" s="3">
        <v>67.373199999999997</v>
      </c>
      <c r="AS8" s="3">
        <v>57.025828000000004</v>
      </c>
      <c r="AT8" s="3">
        <v>48.649383999999998</v>
      </c>
      <c r="AU8" s="124">
        <v>1.1228866666666666</v>
      </c>
      <c r="AV8" s="124">
        <v>0.95043046666666675</v>
      </c>
      <c r="AW8" s="124">
        <v>0.81082306666666659</v>
      </c>
      <c r="AX8" s="3">
        <v>26.949279999999998</v>
      </c>
      <c r="AY8" s="3">
        <v>59.877119400000005</v>
      </c>
      <c r="AZ8" s="3">
        <v>130.54251373333332</v>
      </c>
      <c r="BA8" s="111">
        <v>1.9349583039999998</v>
      </c>
      <c r="BB8" s="111">
        <v>4.2991771729200003</v>
      </c>
      <c r="BC8" s="111">
        <v>9.3729524860533324</v>
      </c>
      <c r="BD8" s="120">
        <v>9.1123161723744008</v>
      </c>
      <c r="BE8" s="120">
        <v>31.486664513699001</v>
      </c>
      <c r="BF8" s="3">
        <v>83.263979495434</v>
      </c>
      <c r="BG8" s="121">
        <v>0.65426430117648193</v>
      </c>
      <c r="BH8" s="121">
        <v>2.2607425120835885</v>
      </c>
      <c r="BI8" s="121">
        <v>5.978353727772161</v>
      </c>
      <c r="BJ8" s="120">
        <v>33.812837197781917</v>
      </c>
      <c r="BK8" s="120">
        <v>52.585469757416213</v>
      </c>
      <c r="BL8" s="120">
        <v>63.783036739680156</v>
      </c>
      <c r="BM8" s="3">
        <v>17.836963827625596</v>
      </c>
      <c r="BN8" s="3">
        <v>28.390454886301004</v>
      </c>
      <c r="BO8" s="3">
        <v>47.278534237899322</v>
      </c>
      <c r="BP8" s="3">
        <v>16.23163708313929</v>
      </c>
      <c r="BQ8" s="3">
        <v>25.835313946533915</v>
      </c>
      <c r="BR8" s="3">
        <v>43.023466156488382</v>
      </c>
      <c r="BS8" s="112">
        <v>1165.431542569401</v>
      </c>
      <c r="BT8" s="112">
        <v>1854.9755413611351</v>
      </c>
      <c r="BU8" s="112">
        <v>3089.0848700358656</v>
      </c>
      <c r="BV8" s="111">
        <v>1.1654315425694011</v>
      </c>
      <c r="BW8" s="111">
        <v>1.8549755413611351</v>
      </c>
      <c r="BX8" s="111">
        <v>3.0890848700358657</v>
      </c>
      <c r="BY8" s="111">
        <v>1.2806940028235179</v>
      </c>
      <c r="BZ8" s="111">
        <v>2.0384346608364119</v>
      </c>
      <c r="CA8" s="111">
        <v>3.3945987582811714</v>
      </c>
      <c r="CB8" s="111">
        <v>1.1654315425694013</v>
      </c>
      <c r="CC8" s="111">
        <v>1.8549755413611348</v>
      </c>
      <c r="CD8" s="111">
        <v>3.0890848700358662</v>
      </c>
      <c r="CE8" s="3">
        <v>60.230318150018448</v>
      </c>
      <c r="CF8" s="3">
        <v>43.147222520751242</v>
      </c>
      <c r="CG8" s="3">
        <v>32.957436566891062</v>
      </c>
      <c r="CH8" s="124">
        <v>0.32463274166278583</v>
      </c>
      <c r="CI8" s="124">
        <v>0.25835313946533917</v>
      </c>
      <c r="CJ8" s="124">
        <v>0.21511733078244191</v>
      </c>
      <c r="CK8" s="124">
        <v>0.67631821179747043</v>
      </c>
      <c r="CL8" s="124">
        <v>0.41008434835768121</v>
      </c>
      <c r="CM8" s="124">
        <v>0.26722649786638747</v>
      </c>
      <c r="CN8" s="124">
        <v>6.7631821179747043</v>
      </c>
      <c r="CO8" s="124">
        <v>4.1008434835768117</v>
      </c>
      <c r="CP8" s="124">
        <v>2.6722649786638746</v>
      </c>
      <c r="CQ8" s="3">
        <v>20.289546353924113</v>
      </c>
      <c r="CR8" s="3">
        <v>12.302530450730437</v>
      </c>
      <c r="CS8" s="3">
        <v>8.0167949359916246</v>
      </c>
      <c r="CT8" s="3">
        <v>19.433575830738722</v>
      </c>
      <c r="CU8" s="3">
        <v>30.931724885128151</v>
      </c>
      <c r="CV8" s="3">
        <v>51.510503085473829</v>
      </c>
      <c r="CW8" s="3">
        <v>130.50202845512823</v>
      </c>
      <c r="CX8" s="3">
        <v>114.70347364286199</v>
      </c>
      <c r="CY8" s="3">
        <v>101.91416736626546</v>
      </c>
      <c r="CZ8" s="125">
        <v>529.68862304023605</v>
      </c>
      <c r="DA8" s="125">
        <v>1198.0293498188678</v>
      </c>
      <c r="DB8" s="125">
        <v>2639.4076141251776</v>
      </c>
      <c r="DC8" s="125">
        <v>22.07035929334317</v>
      </c>
      <c r="DD8" s="125">
        <v>19.016338886013774</v>
      </c>
      <c r="DE8" s="125">
        <v>16.393836112578743</v>
      </c>
      <c r="DF8" s="124">
        <v>1.5846517972620395</v>
      </c>
      <c r="DG8" s="124">
        <v>1.140409842994246</v>
      </c>
      <c r="DH8" s="124">
        <v>0.39345206670188987</v>
      </c>
      <c r="DI8" s="126">
        <v>0.79232589863101976</v>
      </c>
      <c r="DJ8" s="126">
        <v>0.72177838164192776</v>
      </c>
      <c r="DK8" s="126">
        <v>0.31730005379184667</v>
      </c>
      <c r="DL8" s="125">
        <v>339.24121503761114</v>
      </c>
      <c r="DM8" s="125">
        <v>539.95806148255883</v>
      </c>
      <c r="DN8" s="125">
        <v>899.19044267060713</v>
      </c>
    </row>
    <row r="9" spans="1:119" s="116" customFormat="1" x14ac:dyDescent="0.25">
      <c r="A9" s="117"/>
      <c r="B9" s="118">
        <v>6</v>
      </c>
      <c r="C9" s="119">
        <v>256</v>
      </c>
      <c r="D9" s="120">
        <v>33.382803308270674</v>
      </c>
      <c r="E9" s="120">
        <v>59.759000175226262</v>
      </c>
      <c r="F9" s="119">
        <v>199</v>
      </c>
      <c r="G9" s="120">
        <v>47.294749443609021</v>
      </c>
      <c r="H9" s="120">
        <v>84.662959973397264</v>
      </c>
      <c r="I9" s="120">
        <v>0.9765625</v>
      </c>
      <c r="J9" s="120">
        <v>77.734374999999986</v>
      </c>
      <c r="K9" s="120">
        <v>1.256281407035176</v>
      </c>
      <c r="L9" s="120">
        <v>100</v>
      </c>
      <c r="M9" s="120">
        <v>3714.8486646205747</v>
      </c>
      <c r="N9" s="120">
        <v>55.86238593414398</v>
      </c>
      <c r="O9" s="121">
        <v>1.256281407035176</v>
      </c>
      <c r="P9" s="119">
        <v>15</v>
      </c>
      <c r="Q9" s="119">
        <v>183</v>
      </c>
      <c r="R9" s="112">
        <v>66.5</v>
      </c>
      <c r="S9" s="112">
        <v>51.8</v>
      </c>
      <c r="T9" s="112">
        <v>17.125382262996947</v>
      </c>
      <c r="U9" s="122">
        <v>29</v>
      </c>
      <c r="V9" s="122">
        <v>70</v>
      </c>
      <c r="W9" s="122">
        <v>163</v>
      </c>
      <c r="X9" s="111">
        <v>0.48333333333333334</v>
      </c>
      <c r="Y9" s="111">
        <v>1.1666666666666667</v>
      </c>
      <c r="Z9" s="111">
        <v>2.7166666666666668</v>
      </c>
      <c r="AA9" s="111">
        <v>1.7</v>
      </c>
      <c r="AB9" s="112">
        <v>135.31999999999996</v>
      </c>
      <c r="AC9" s="111">
        <v>1.4</v>
      </c>
      <c r="AD9" s="112">
        <v>111.43999999999998</v>
      </c>
      <c r="AE9" s="111">
        <v>1.22</v>
      </c>
      <c r="AF9" s="112">
        <v>97.111999999999981</v>
      </c>
      <c r="AG9" s="112">
        <v>102</v>
      </c>
      <c r="AH9" s="112">
        <v>84</v>
      </c>
      <c r="AI9" s="112">
        <v>73.2</v>
      </c>
      <c r="AJ9" s="123">
        <v>0.99700999999999995</v>
      </c>
      <c r="AK9" s="123">
        <v>0.99904000000000004</v>
      </c>
      <c r="AL9" s="123">
        <v>0.99626999999999999</v>
      </c>
      <c r="AM9" s="111">
        <v>1.6060000000000001E-2</v>
      </c>
      <c r="AN9" s="111">
        <v>0.48510999999999999</v>
      </c>
      <c r="AO9" s="112">
        <v>6.8</v>
      </c>
      <c r="AP9" s="112">
        <v>6.8</v>
      </c>
      <c r="AQ9" s="111">
        <v>0.11333333333333333</v>
      </c>
      <c r="AR9" s="3">
        <v>56.281219999999998</v>
      </c>
      <c r="AS9" s="3">
        <v>47.549239999999998</v>
      </c>
      <c r="AT9" s="3">
        <v>42.310051999999999</v>
      </c>
      <c r="AU9" s="124">
        <v>0.93802033333333334</v>
      </c>
      <c r="AV9" s="124">
        <v>0.79248733333333332</v>
      </c>
      <c r="AW9" s="124">
        <v>0.70516753333333326</v>
      </c>
      <c r="AX9" s="3">
        <v>27.202589666666668</v>
      </c>
      <c r="AY9" s="3">
        <v>55.474113333333335</v>
      </c>
      <c r="AZ9" s="3">
        <v>114.94230793333332</v>
      </c>
      <c r="BA9" s="111">
        <v>1.8089722128333334</v>
      </c>
      <c r="BB9" s="111">
        <v>3.6890285366666666</v>
      </c>
      <c r="BC9" s="111">
        <v>7.6436634775666663</v>
      </c>
      <c r="BD9" s="120">
        <v>5.6874544385965002</v>
      </c>
      <c r="BE9" s="120">
        <v>30.366664919799</v>
      </c>
      <c r="BF9" s="120">
        <v>84.067873214285996</v>
      </c>
      <c r="BG9" s="121">
        <v>0.37821572016666727</v>
      </c>
      <c r="BH9" s="121">
        <v>2.0193832171666335</v>
      </c>
      <c r="BI9" s="121">
        <v>5.5905135687500191</v>
      </c>
      <c r="BJ9" s="120">
        <v>20.907768371647926</v>
      </c>
      <c r="BK9" s="120">
        <v>54.740243863532378</v>
      </c>
      <c r="BL9" s="120">
        <v>73.139190195350395</v>
      </c>
      <c r="BM9" s="3">
        <v>21.515135228070168</v>
      </c>
      <c r="BN9" s="3">
        <v>25.107448413534335</v>
      </c>
      <c r="BO9" s="3">
        <v>30.874434719047329</v>
      </c>
      <c r="BP9" s="3">
        <v>19.578773057543852</v>
      </c>
      <c r="BQ9" s="3">
        <v>22.847778056316244</v>
      </c>
      <c r="BR9" s="3">
        <v>28.095735594333071</v>
      </c>
      <c r="BS9" s="112">
        <v>1301.9884083266661</v>
      </c>
      <c r="BT9" s="112">
        <v>1519.3772407450301</v>
      </c>
      <c r="BU9" s="112">
        <v>1868.3664170231493</v>
      </c>
      <c r="BV9" s="111">
        <v>1.3019884083266662</v>
      </c>
      <c r="BW9" s="111">
        <v>1.5193772407450301</v>
      </c>
      <c r="BX9" s="111">
        <v>1.8683664170231493</v>
      </c>
      <c r="BY9" s="111">
        <v>1.4307564926666663</v>
      </c>
      <c r="BZ9" s="111">
        <v>1.6696453195000331</v>
      </c>
      <c r="CA9" s="111">
        <v>2.0531499088166472</v>
      </c>
      <c r="CB9" s="111">
        <v>1.3019884083266664</v>
      </c>
      <c r="CC9" s="111">
        <v>1.5193772407450301</v>
      </c>
      <c r="CD9" s="111">
        <v>1.8683664170231489</v>
      </c>
      <c r="CE9" s="3">
        <v>71.973930781800391</v>
      </c>
      <c r="CF9" s="3">
        <v>41.186378084185534</v>
      </c>
      <c r="CG9" s="3">
        <v>24.443336922231136</v>
      </c>
      <c r="CH9" s="124">
        <v>0.39157546115087705</v>
      </c>
      <c r="CI9" s="124">
        <v>0.22847778056316245</v>
      </c>
      <c r="CJ9" s="124">
        <v>0.14047867797166536</v>
      </c>
      <c r="CK9" s="124">
        <v>0.67513010543254659</v>
      </c>
      <c r="CL9" s="124">
        <v>0.32639682937594633</v>
      </c>
      <c r="CM9" s="124">
        <v>0.17236647603885319</v>
      </c>
      <c r="CN9" s="124">
        <v>6.7513010543254657</v>
      </c>
      <c r="CO9" s="124">
        <v>3.2639682937594632</v>
      </c>
      <c r="CP9" s="124">
        <v>1.723664760388532</v>
      </c>
      <c r="CQ9" s="3">
        <v>20.253903162976396</v>
      </c>
      <c r="CR9" s="3">
        <v>9.7919048812783895</v>
      </c>
      <c r="CS9" s="3">
        <v>5.170994281165596</v>
      </c>
      <c r="CT9" s="3">
        <v>25.13491135765765</v>
      </c>
      <c r="CU9" s="3">
        <v>29.331606964189771</v>
      </c>
      <c r="CV9" s="3">
        <v>36.06884974948165</v>
      </c>
      <c r="CW9" s="3">
        <v>112.92253086784778</v>
      </c>
      <c r="CX9" s="3">
        <v>97.29129733927256</v>
      </c>
      <c r="CY9" s="3">
        <v>87.912557222127447</v>
      </c>
      <c r="CZ9" s="125">
        <v>528.06415466933333</v>
      </c>
      <c r="DA9" s="125">
        <v>1112.1818582008086</v>
      </c>
      <c r="DB9" s="125">
        <v>2344.2194241001384</v>
      </c>
      <c r="DC9" s="125">
        <v>18.209108781701151</v>
      </c>
      <c r="DD9" s="125">
        <v>15.888312260011551</v>
      </c>
      <c r="DE9" s="125">
        <v>14.381714258283058</v>
      </c>
      <c r="DF9" s="124">
        <v>1.2109057339831266</v>
      </c>
      <c r="DG9" s="124">
        <v>0.82301457506859832</v>
      </c>
      <c r="DH9" s="124">
        <v>0.41706971349020872</v>
      </c>
      <c r="DI9" s="126">
        <v>0.71229749057830971</v>
      </c>
      <c r="DJ9" s="126">
        <v>0.58786755362042742</v>
      </c>
      <c r="DK9" s="126">
        <v>0.34186042089361368</v>
      </c>
      <c r="DL9" s="125">
        <v>409.19635690266648</v>
      </c>
      <c r="DM9" s="125">
        <v>477.51856137700946</v>
      </c>
      <c r="DN9" s="125">
        <v>587.2008739215612</v>
      </c>
    </row>
    <row r="10" spans="1:119" s="116" customFormat="1" x14ac:dyDescent="0.25">
      <c r="A10" s="117"/>
      <c r="B10" s="118">
        <v>7</v>
      </c>
      <c r="C10" s="119">
        <v>257</v>
      </c>
      <c r="D10" s="120">
        <v>37.077672343137259</v>
      </c>
      <c r="E10" s="120">
        <v>58.692771845028744</v>
      </c>
      <c r="F10" s="119">
        <v>197</v>
      </c>
      <c r="G10" s="120">
        <v>58.814156294117659</v>
      </c>
      <c r="H10" s="120">
        <v>93.100932137328101</v>
      </c>
      <c r="I10" s="120">
        <v>0.97276264591439687</v>
      </c>
      <c r="J10" s="120">
        <v>71.011673151750969</v>
      </c>
      <c r="K10" s="120">
        <v>1.2690355329949239</v>
      </c>
      <c r="L10" s="120">
        <v>92.63959390862945</v>
      </c>
      <c r="M10" s="120">
        <v>4434.7072333894148</v>
      </c>
      <c r="N10" s="120">
        <v>63.172467712099923</v>
      </c>
      <c r="O10" s="121">
        <v>1.3698630136986301</v>
      </c>
      <c r="P10" s="119">
        <v>17</v>
      </c>
      <c r="Q10" s="119">
        <v>179</v>
      </c>
      <c r="R10" s="112">
        <v>70.2</v>
      </c>
      <c r="S10" s="112">
        <v>57.8</v>
      </c>
      <c r="T10" s="112">
        <v>11.593567251462</v>
      </c>
      <c r="U10" s="122">
        <v>32</v>
      </c>
      <c r="V10" s="122">
        <v>67</v>
      </c>
      <c r="W10" s="122">
        <v>160</v>
      </c>
      <c r="X10" s="111">
        <v>0.53333333333333333</v>
      </c>
      <c r="Y10" s="111">
        <v>1.1166666666666667</v>
      </c>
      <c r="Z10" s="111">
        <v>2.6666666666666665</v>
      </c>
      <c r="AA10" s="111">
        <v>1.56</v>
      </c>
      <c r="AB10" s="112">
        <v>113.88000000000001</v>
      </c>
      <c r="AC10" s="111">
        <v>1.49</v>
      </c>
      <c r="AD10" s="112">
        <v>108.77000000000001</v>
      </c>
      <c r="AE10" s="111">
        <v>1.25</v>
      </c>
      <c r="AF10" s="112">
        <v>91.250000000000014</v>
      </c>
      <c r="AG10" s="112">
        <v>93.600000000000009</v>
      </c>
      <c r="AH10" s="112">
        <v>89.4</v>
      </c>
      <c r="AI10" s="112">
        <v>75</v>
      </c>
      <c r="AJ10" s="123">
        <v>0.99207999999999996</v>
      </c>
      <c r="AK10" s="123">
        <v>0.99711000000000005</v>
      </c>
      <c r="AL10" s="123">
        <v>0.99009999999999998</v>
      </c>
      <c r="AM10" s="111">
        <v>3.0349999999999999E-2</v>
      </c>
      <c r="AN10" s="111">
        <v>0.58925000000000005</v>
      </c>
      <c r="AO10" s="112">
        <v>6.06</v>
      </c>
      <c r="AP10" s="112">
        <v>6.06</v>
      </c>
      <c r="AQ10" s="111">
        <v>0.10099999999999999</v>
      </c>
      <c r="AR10" s="3">
        <v>61.213800000000013</v>
      </c>
      <c r="AS10" s="3">
        <v>58.73895000000001</v>
      </c>
      <c r="AT10" s="3">
        <v>50.253750000000004</v>
      </c>
      <c r="AU10" s="124">
        <v>1.0202300000000002</v>
      </c>
      <c r="AV10" s="124">
        <v>0.9789825000000002</v>
      </c>
      <c r="AW10" s="124">
        <v>0.8375625000000001</v>
      </c>
      <c r="AX10" s="3">
        <v>32.647360000000006</v>
      </c>
      <c r="AY10" s="3">
        <v>65.591827500000008</v>
      </c>
      <c r="AZ10" s="3">
        <v>134.01000000000002</v>
      </c>
      <c r="BA10" s="111">
        <v>2.2918446720000007</v>
      </c>
      <c r="BB10" s="111">
        <v>4.6045462905000001</v>
      </c>
      <c r="BC10" s="111">
        <v>9.4075020000000027</v>
      </c>
      <c r="BD10" s="120">
        <v>7.0283610386989999</v>
      </c>
      <c r="BE10" s="120">
        <v>32.007770422602</v>
      </c>
      <c r="BF10" s="120">
        <v>93.929381229819001</v>
      </c>
      <c r="BG10" s="121">
        <v>0.49339094491666979</v>
      </c>
      <c r="BH10" s="121">
        <v>2.2469454836666607</v>
      </c>
      <c r="BI10" s="121">
        <v>6.5938425623332941</v>
      </c>
      <c r="BJ10" s="120">
        <v>21.528114489805603</v>
      </c>
      <c r="BK10" s="120">
        <v>48.798412306170306</v>
      </c>
      <c r="BL10" s="120">
        <v>70.09132246087529</v>
      </c>
      <c r="BM10" s="3">
        <v>25.618998961301006</v>
      </c>
      <c r="BN10" s="3">
        <v>33.584057077398008</v>
      </c>
      <c r="BO10" s="3">
        <v>40.080618770181019</v>
      </c>
      <c r="BP10" s="3">
        <v>23.313289054783915</v>
      </c>
      <c r="BQ10" s="3">
        <v>30.561491940432187</v>
      </c>
      <c r="BR10" s="3">
        <v>36.473363080864729</v>
      </c>
      <c r="BS10" s="112">
        <v>1636.5928916458308</v>
      </c>
      <c r="BT10" s="112">
        <v>2145.4167342183396</v>
      </c>
      <c r="BU10" s="112">
        <v>2560.4300882767043</v>
      </c>
      <c r="BV10" s="111">
        <v>1.6365928916458308</v>
      </c>
      <c r="BW10" s="111">
        <v>2.1454167342183394</v>
      </c>
      <c r="BX10" s="111">
        <v>2.5604300882767044</v>
      </c>
      <c r="BY10" s="111">
        <v>1.798453727083331</v>
      </c>
      <c r="BZ10" s="111">
        <v>2.3576008068333394</v>
      </c>
      <c r="CA10" s="111">
        <v>2.8136594376667086</v>
      </c>
      <c r="CB10" s="111">
        <v>1.6365928916458312</v>
      </c>
      <c r="CC10" s="111">
        <v>2.145416734218339</v>
      </c>
      <c r="CD10" s="111">
        <v>2.5604300882767048</v>
      </c>
      <c r="CE10" s="3">
        <v>71.409415814276898</v>
      </c>
      <c r="CF10" s="3">
        <v>46.593444801385026</v>
      </c>
      <c r="CG10" s="3">
        <v>27.21689656060348</v>
      </c>
      <c r="CH10" s="124">
        <v>0.46626578109567829</v>
      </c>
      <c r="CI10" s="124">
        <v>0.30561491940432189</v>
      </c>
      <c r="CJ10" s="124">
        <v>0.18236681540432365</v>
      </c>
      <c r="CK10" s="124">
        <v>0.72854028296199735</v>
      </c>
      <c r="CL10" s="124">
        <v>0.45614167075271922</v>
      </c>
      <c r="CM10" s="124">
        <v>0.22795851925540456</v>
      </c>
      <c r="CN10" s="124">
        <v>7.285402829619974</v>
      </c>
      <c r="CO10" s="124">
        <v>4.5614167075271919</v>
      </c>
      <c r="CP10" s="124">
        <v>2.2795851925540456</v>
      </c>
      <c r="CQ10" s="3">
        <v>21.85620848885992</v>
      </c>
      <c r="CR10" s="3">
        <v>13.684250122581577</v>
      </c>
      <c r="CS10" s="3">
        <v>6.8387555776621367</v>
      </c>
      <c r="CT10" s="3">
        <v>28.314755910827525</v>
      </c>
      <c r="CU10" s="3">
        <v>37.117936578171964</v>
      </c>
      <c r="CV10" s="3">
        <v>44.298098413091772</v>
      </c>
      <c r="CW10" s="3">
        <v>106.49227810221275</v>
      </c>
      <c r="CX10" s="3">
        <v>102.5746695464115</v>
      </c>
      <c r="CY10" s="3">
        <v>89.142868783664426</v>
      </c>
      <c r="CZ10" s="125">
        <v>634.1404869537929</v>
      </c>
      <c r="DA10" s="125">
        <v>1307.6975833874144</v>
      </c>
      <c r="DB10" s="125">
        <v>2725.4173560932895</v>
      </c>
      <c r="DC10" s="125">
        <v>19.816890217306028</v>
      </c>
      <c r="DD10" s="125">
        <v>19.517874378916634</v>
      </c>
      <c r="DE10" s="125">
        <v>17.03385847558306</v>
      </c>
      <c r="DF10" s="124">
        <v>1.3911456932548834</v>
      </c>
      <c r="DG10" s="124">
        <v>1.1281331391013814</v>
      </c>
      <c r="DH10" s="124">
        <v>0.54508347121865786</v>
      </c>
      <c r="DI10" s="126">
        <v>0.89176005977877126</v>
      </c>
      <c r="DJ10" s="126">
        <v>0.75713633496737009</v>
      </c>
      <c r="DK10" s="126">
        <v>0.4360667769749263</v>
      </c>
      <c r="DL10" s="125">
        <v>487.24774124498379</v>
      </c>
      <c r="DM10" s="125">
        <v>638.73518155503268</v>
      </c>
      <c r="DN10" s="125">
        <v>762.2932883900728</v>
      </c>
    </row>
    <row r="11" spans="1:119" s="116" customFormat="1" x14ac:dyDescent="0.25">
      <c r="A11" s="117"/>
      <c r="B11" s="127">
        <v>8</v>
      </c>
      <c r="C11" s="128">
        <v>256</v>
      </c>
      <c r="D11" s="129">
        <v>37.065109761904765</v>
      </c>
      <c r="E11" s="120">
        <v>63.126813337247242</v>
      </c>
      <c r="F11" s="128">
        <v>213</v>
      </c>
      <c r="G11" s="129">
        <v>49.561566161904757</v>
      </c>
      <c r="H11" s="120">
        <v>84.409941206212409</v>
      </c>
      <c r="I11" s="129">
        <v>0.9765625</v>
      </c>
      <c r="J11" s="120">
        <v>77.1484375</v>
      </c>
      <c r="K11" s="129">
        <v>1.1737089201877935</v>
      </c>
      <c r="L11" s="120">
        <v>92.72300469483568</v>
      </c>
      <c r="M11" s="3">
        <v>4174.6591737373237</v>
      </c>
      <c r="N11" s="120">
        <v>58.715318899259131</v>
      </c>
      <c r="O11" s="121">
        <v>1.2658227848101267</v>
      </c>
      <c r="P11" s="119">
        <v>16</v>
      </c>
      <c r="Q11" s="119">
        <v>172</v>
      </c>
      <c r="R11" s="3">
        <v>71.099999999999994</v>
      </c>
      <c r="S11" s="3">
        <v>58.2</v>
      </c>
      <c r="T11" s="3">
        <v>12.931034482758609</v>
      </c>
      <c r="U11" s="130">
        <v>30</v>
      </c>
      <c r="V11" s="130">
        <v>76</v>
      </c>
      <c r="W11" s="130">
        <v>174</v>
      </c>
      <c r="X11" s="111">
        <v>0.5</v>
      </c>
      <c r="Y11" s="111">
        <v>1.2666666666666666</v>
      </c>
      <c r="Z11" s="111">
        <v>2.9</v>
      </c>
      <c r="AA11" s="124">
        <v>1.66</v>
      </c>
      <c r="AB11" s="112">
        <v>131.13999999999999</v>
      </c>
      <c r="AC11" s="124">
        <v>1.31</v>
      </c>
      <c r="AD11" s="112">
        <v>103.49</v>
      </c>
      <c r="AE11" s="124">
        <v>1.1399999999999999</v>
      </c>
      <c r="AF11" s="112">
        <v>90.059999999999988</v>
      </c>
      <c r="AG11" s="112">
        <v>99.6</v>
      </c>
      <c r="AH11" s="112">
        <v>78.600000000000009</v>
      </c>
      <c r="AI11" s="112">
        <v>68.399999999999991</v>
      </c>
      <c r="AJ11" s="131">
        <v>0.99507000000000001</v>
      </c>
      <c r="AK11" s="131">
        <v>0.99844999999999995</v>
      </c>
      <c r="AL11" s="131">
        <v>0.99383999999999995</v>
      </c>
      <c r="AM11" s="124">
        <v>2.2499999999999999E-2</v>
      </c>
      <c r="AN11" s="124">
        <v>0.46869</v>
      </c>
      <c r="AO11" s="3">
        <v>11.07</v>
      </c>
      <c r="AP11" s="112">
        <v>11.07</v>
      </c>
      <c r="AQ11" s="111">
        <v>0.1845</v>
      </c>
      <c r="AR11" s="3">
        <v>57.751523999999996</v>
      </c>
      <c r="AS11" s="3">
        <v>47.909034000000005</v>
      </c>
      <c r="AT11" s="3">
        <v>43.128395999999995</v>
      </c>
      <c r="AU11" s="124">
        <v>0.96252539999999998</v>
      </c>
      <c r="AV11" s="124">
        <v>0.79848390000000014</v>
      </c>
      <c r="AW11" s="124">
        <v>0.71880659999999996</v>
      </c>
      <c r="AX11" s="3">
        <v>28.875761999999998</v>
      </c>
      <c r="AY11" s="3">
        <v>60.684776400000011</v>
      </c>
      <c r="AZ11" s="3">
        <v>125.0723484</v>
      </c>
      <c r="BA11" s="111">
        <v>2.0530666782</v>
      </c>
      <c r="BB11" s="111">
        <v>4.3146876020400002</v>
      </c>
      <c r="BC11" s="111">
        <v>8.8926439712399983</v>
      </c>
      <c r="BD11" s="3">
        <v>8.6543292123770001</v>
      </c>
      <c r="BE11" s="3">
        <v>35.426486593999002</v>
      </c>
      <c r="BF11" s="3">
        <v>87.744410556727999</v>
      </c>
      <c r="BG11" s="121">
        <v>0.61532280700000463</v>
      </c>
      <c r="BH11" s="121">
        <v>2.518823196833329</v>
      </c>
      <c r="BI11" s="121">
        <v>6.2386275905833601</v>
      </c>
      <c r="BJ11" s="120">
        <v>29.970911979316771</v>
      </c>
      <c r="BK11" s="120">
        <v>58.377881069359916</v>
      </c>
      <c r="BL11" s="120">
        <v>70.15492367354318</v>
      </c>
      <c r="BM11" s="3">
        <v>20.221432787622998</v>
      </c>
      <c r="BN11" s="3">
        <v>25.258289806001009</v>
      </c>
      <c r="BO11" s="3">
        <v>37.327937843271997</v>
      </c>
      <c r="BP11" s="3">
        <v>18.401503836736929</v>
      </c>
      <c r="BQ11" s="3">
        <v>22.985043723460919</v>
      </c>
      <c r="BR11" s="3">
        <v>33.968423437377517</v>
      </c>
      <c r="BS11" s="112">
        <v>1308.3469227919954</v>
      </c>
      <c r="BT11" s="112">
        <v>1634.2366087380713</v>
      </c>
      <c r="BU11" s="112">
        <v>2415.1549063975413</v>
      </c>
      <c r="BV11" s="111">
        <v>1.3083469227919955</v>
      </c>
      <c r="BW11" s="111">
        <v>1.6342366087380713</v>
      </c>
      <c r="BX11" s="111">
        <v>2.4151549063975413</v>
      </c>
      <c r="BY11" s="111">
        <v>1.4377438711999955</v>
      </c>
      <c r="BZ11" s="111">
        <v>1.7958644052066712</v>
      </c>
      <c r="CA11" s="111">
        <v>2.6540163806566381</v>
      </c>
      <c r="CB11" s="111">
        <v>1.3083469227919959</v>
      </c>
      <c r="CC11" s="111">
        <v>1.6342366087380709</v>
      </c>
      <c r="CD11" s="111">
        <v>2.4151549063975408</v>
      </c>
      <c r="CE11" s="3">
        <v>63.726470098821743</v>
      </c>
      <c r="CF11" s="3">
        <v>37.876128226882479</v>
      </c>
      <c r="CG11" s="3">
        <v>27.159019457075708</v>
      </c>
      <c r="CH11" s="124">
        <v>0.36803007673473859</v>
      </c>
      <c r="CI11" s="124">
        <v>0.22985043723460918</v>
      </c>
      <c r="CJ11" s="124">
        <v>0.16984211718688758</v>
      </c>
      <c r="CK11" s="124">
        <v>0.61338346122456433</v>
      </c>
      <c r="CL11" s="124">
        <v>0.3024347858350121</v>
      </c>
      <c r="CM11" s="124">
        <v>0.19522082435274435</v>
      </c>
      <c r="CN11" s="124">
        <v>6.1338346122456429</v>
      </c>
      <c r="CO11" s="124">
        <v>3.0243478583501209</v>
      </c>
      <c r="CP11" s="124">
        <v>1.9522082435274435</v>
      </c>
      <c r="CQ11" s="3">
        <v>18.401503836736929</v>
      </c>
      <c r="CR11" s="3">
        <v>9.0730435750503631</v>
      </c>
      <c r="CS11" s="3">
        <v>5.8566247305823307</v>
      </c>
      <c r="CT11" s="3">
        <v>22.480187676838408</v>
      </c>
      <c r="CU11" s="3">
        <v>28.079666816805346</v>
      </c>
      <c r="CV11" s="3">
        <v>41.497506982775619</v>
      </c>
      <c r="CW11" s="3">
        <v>117.21221188984872</v>
      </c>
      <c r="CX11" s="3">
        <v>100.44914190314344</v>
      </c>
      <c r="CY11" s="3">
        <v>92.307079338172286</v>
      </c>
      <c r="CZ11" s="125">
        <v>565.46691072648105</v>
      </c>
      <c r="DA11" s="125">
        <v>1220.8009836349122</v>
      </c>
      <c r="DB11" s="125">
        <v>2543.7982304768052</v>
      </c>
      <c r="DC11" s="125">
        <v>18.848897024216036</v>
      </c>
      <c r="DD11" s="125">
        <v>16.063170837301477</v>
      </c>
      <c r="DE11" s="125">
        <v>14.619530060211524</v>
      </c>
      <c r="DF11" s="124">
        <v>1.3401565784217602</v>
      </c>
      <c r="DG11" s="124">
        <v>0.93487654273094611</v>
      </c>
      <c r="DH11" s="124">
        <v>0.43858590180634571</v>
      </c>
      <c r="DI11" s="126">
        <v>0.80732324001310851</v>
      </c>
      <c r="DJ11" s="126">
        <v>0.71364621582514964</v>
      </c>
      <c r="DK11" s="126">
        <v>0.38472447526872433</v>
      </c>
      <c r="DL11" s="125">
        <v>384.59143018780179</v>
      </c>
      <c r="DM11" s="125">
        <v>480.38741382033317</v>
      </c>
      <c r="DN11" s="125">
        <v>709.9400498411901</v>
      </c>
    </row>
    <row r="12" spans="1:119" s="116" customFormat="1" x14ac:dyDescent="0.25">
      <c r="A12" s="117"/>
      <c r="B12" s="127">
        <v>9</v>
      </c>
      <c r="C12" s="128">
        <v>240</v>
      </c>
      <c r="D12" s="129">
        <v>48.382659827120477</v>
      </c>
      <c r="E12" s="120">
        <v>75.131855151354586</v>
      </c>
      <c r="F12" s="128">
        <v>195</v>
      </c>
      <c r="G12" s="129">
        <v>61.281848849270681</v>
      </c>
      <c r="H12" s="120">
        <v>95.162585265098542</v>
      </c>
      <c r="I12" s="129">
        <v>1.0416666666666667</v>
      </c>
      <c r="J12" s="120">
        <v>81.25</v>
      </c>
      <c r="K12" s="129">
        <v>1.2820512820512822</v>
      </c>
      <c r="L12" s="120">
        <v>100</v>
      </c>
      <c r="M12" s="3">
        <v>3876.6993251066283</v>
      </c>
      <c r="N12" s="120">
        <v>64.396998755924059</v>
      </c>
      <c r="O12" s="121">
        <v>1.2820512820512822</v>
      </c>
      <c r="P12" s="119">
        <v>17</v>
      </c>
      <c r="Q12" s="119">
        <v>175</v>
      </c>
      <c r="R12" s="3">
        <v>60.2</v>
      </c>
      <c r="S12" s="3">
        <v>52.99</v>
      </c>
      <c r="T12" s="3">
        <v>8.6544850498338928</v>
      </c>
      <c r="U12" s="130">
        <v>30</v>
      </c>
      <c r="V12" s="130">
        <v>64</v>
      </c>
      <c r="W12" s="130">
        <v>145</v>
      </c>
      <c r="X12" s="111">
        <v>0.5</v>
      </c>
      <c r="Y12" s="111">
        <v>1.0666666666666667</v>
      </c>
      <c r="Z12" s="111">
        <v>2.4166666666666665</v>
      </c>
      <c r="AA12" s="111">
        <v>1.6</v>
      </c>
      <c r="AB12" s="112">
        <v>124.8</v>
      </c>
      <c r="AC12" s="111">
        <v>1.56</v>
      </c>
      <c r="AD12" s="112">
        <v>121.67999999999999</v>
      </c>
      <c r="AE12" s="111">
        <v>1.37</v>
      </c>
      <c r="AF12" s="112">
        <v>106.86</v>
      </c>
      <c r="AG12" s="112">
        <v>96</v>
      </c>
      <c r="AH12" s="112">
        <v>93.600000000000009</v>
      </c>
      <c r="AI12" s="112">
        <v>82.2</v>
      </c>
      <c r="AJ12" s="131">
        <v>0.99812000000000001</v>
      </c>
      <c r="AK12" s="131">
        <v>0.99951999999999996</v>
      </c>
      <c r="AL12" s="131">
        <v>0.99765000000000004</v>
      </c>
      <c r="AM12" s="124">
        <v>1.6959999999999999E-2</v>
      </c>
      <c r="AN12" s="124">
        <v>0.63597000000000004</v>
      </c>
      <c r="AO12" s="3">
        <v>10.199999999999999</v>
      </c>
      <c r="AP12" s="112">
        <v>10.199999999999999</v>
      </c>
      <c r="AQ12" s="111">
        <v>0.16999999999999998</v>
      </c>
      <c r="AR12" s="3">
        <v>71.25312000000001</v>
      </c>
      <c r="AS12" s="3">
        <v>69.726792000000003</v>
      </c>
      <c r="AT12" s="3">
        <v>62.476734000000008</v>
      </c>
      <c r="AU12" s="124">
        <v>1.1875520000000002</v>
      </c>
      <c r="AV12" s="124">
        <v>1.1621132000000001</v>
      </c>
      <c r="AW12" s="124">
        <v>1.0412789000000002</v>
      </c>
      <c r="AX12" s="3">
        <v>35.626560000000005</v>
      </c>
      <c r="AY12" s="3">
        <v>74.375244800000004</v>
      </c>
      <c r="AZ12" s="3">
        <v>150.98544050000004</v>
      </c>
      <c r="BA12" s="111">
        <v>2.1447189120000001</v>
      </c>
      <c r="BB12" s="111">
        <v>4.4773897369600011</v>
      </c>
      <c r="BC12" s="111">
        <v>9.0893235181000041</v>
      </c>
      <c r="BD12" s="3">
        <v>12.3073866302</v>
      </c>
      <c r="BE12" s="3">
        <v>35.543634690707997</v>
      </c>
      <c r="BF12" s="3">
        <v>96.544124781199002</v>
      </c>
      <c r="BG12" s="121">
        <v>0.74090467513804004</v>
      </c>
      <c r="BH12" s="121">
        <v>2.1397268083806216</v>
      </c>
      <c r="BI12" s="121">
        <v>5.8119563118281805</v>
      </c>
      <c r="BJ12" s="120">
        <v>34.545537459131609</v>
      </c>
      <c r="BK12" s="120">
        <v>47.789603632616206</v>
      </c>
      <c r="BL12" s="120">
        <v>63.942671863913247</v>
      </c>
      <c r="BM12" s="3">
        <v>23.319173369800005</v>
      </c>
      <c r="BN12" s="3">
        <v>38.831610109292008</v>
      </c>
      <c r="BO12" s="3">
        <v>54.441315718801036</v>
      </c>
      <c r="BP12" s="3">
        <v>21.220447766518006</v>
      </c>
      <c r="BQ12" s="3">
        <v>35.336765199455726</v>
      </c>
      <c r="BR12" s="3">
        <v>49.54159730410894</v>
      </c>
      <c r="BS12" s="112">
        <v>1277.470955544384</v>
      </c>
      <c r="BT12" s="112">
        <v>2127.2732650072348</v>
      </c>
      <c r="BU12" s="112">
        <v>2982.4041577073585</v>
      </c>
      <c r="BV12" s="111">
        <v>1.2774709555443839</v>
      </c>
      <c r="BW12" s="111">
        <v>2.127273265007235</v>
      </c>
      <c r="BX12" s="111">
        <v>2.9824041577073586</v>
      </c>
      <c r="BY12" s="111">
        <v>1.4038142368619599</v>
      </c>
      <c r="BZ12" s="111">
        <v>2.3376629285793795</v>
      </c>
      <c r="CA12" s="111">
        <v>3.2773672062718235</v>
      </c>
      <c r="CB12" s="111">
        <v>1.2774709555443835</v>
      </c>
      <c r="CC12" s="111">
        <v>2.1272732650072355</v>
      </c>
      <c r="CD12" s="111">
        <v>2.9824041577073594</v>
      </c>
      <c r="CE12" s="3">
        <v>59.563560912190241</v>
      </c>
      <c r="CF12" s="3">
        <v>47.511460694319254</v>
      </c>
      <c r="CG12" s="3">
        <v>32.812168603838941</v>
      </c>
      <c r="CH12" s="124">
        <v>0.4244089553303601</v>
      </c>
      <c r="CI12" s="124">
        <v>0.35336765199455727</v>
      </c>
      <c r="CJ12" s="124">
        <v>0.24770798652054471</v>
      </c>
      <c r="CK12" s="124">
        <v>0.7073482588839336</v>
      </c>
      <c r="CL12" s="124">
        <v>0.55213695624149572</v>
      </c>
      <c r="CM12" s="124">
        <v>0.34166618830419959</v>
      </c>
      <c r="CN12" s="124">
        <v>7.0734825888393358</v>
      </c>
      <c r="CO12" s="124">
        <v>5.5213695624149572</v>
      </c>
      <c r="CP12" s="124">
        <v>3.4166618830419959</v>
      </c>
      <c r="CQ12" s="3">
        <v>21.220447766518006</v>
      </c>
      <c r="CR12" s="3">
        <v>16.564108687244872</v>
      </c>
      <c r="CS12" s="3">
        <v>10.249985649125987</v>
      </c>
      <c r="CT12" s="3">
        <v>24.107774212953085</v>
      </c>
      <c r="CU12" s="3">
        <v>40.144805906911394</v>
      </c>
      <c r="CV12" s="3">
        <v>56.282395880493645</v>
      </c>
      <c r="CW12" s="3">
        <v>126.48589464350917</v>
      </c>
      <c r="CX12" s="3">
        <v>124.11570965121619</v>
      </c>
      <c r="CY12" s="3">
        <v>112.8573309378246</v>
      </c>
      <c r="CZ12" s="125">
        <v>700.73173889140628</v>
      </c>
      <c r="DA12" s="125">
        <v>1481.4003577044216</v>
      </c>
      <c r="DB12" s="125">
        <v>3053.1915915829354</v>
      </c>
      <c r="DC12" s="125">
        <v>23.357724629713541</v>
      </c>
      <c r="DD12" s="125">
        <v>23.146880589131587</v>
      </c>
      <c r="DE12" s="125">
        <v>21.056493735054726</v>
      </c>
      <c r="DF12" s="124">
        <v>1.4061350227087552</v>
      </c>
      <c r="DG12" s="124">
        <v>1.226553202418083</v>
      </c>
      <c r="DH12" s="124">
        <v>0.6316948120516418</v>
      </c>
      <c r="DI12" s="126">
        <v>0.87883438919297208</v>
      </c>
      <c r="DJ12" s="126">
        <v>0.78625205283210453</v>
      </c>
      <c r="DK12" s="126">
        <v>0.46109110368732975</v>
      </c>
      <c r="DL12" s="125">
        <v>443.50735832022633</v>
      </c>
      <c r="DM12" s="125">
        <v>738.53839266862462</v>
      </c>
      <c r="DN12" s="125">
        <v>1035.4193836558768</v>
      </c>
    </row>
    <row r="13" spans="1:119" s="116" customFormat="1" x14ac:dyDescent="0.25">
      <c r="A13" s="132"/>
      <c r="B13" s="127">
        <v>10</v>
      </c>
      <c r="C13" s="128">
        <v>238</v>
      </c>
      <c r="D13" s="129">
        <v>32.299517056910574</v>
      </c>
      <c r="E13" s="120">
        <v>62.636165381517714</v>
      </c>
      <c r="F13" s="128">
        <v>195</v>
      </c>
      <c r="G13" s="129">
        <v>44.814446260162605</v>
      </c>
      <c r="H13" s="120">
        <v>86.905481047498085</v>
      </c>
      <c r="I13" s="129">
        <v>1.0416666666666667</v>
      </c>
      <c r="J13" s="120">
        <v>81.25</v>
      </c>
      <c r="K13" s="129">
        <v>1.2820512820512822</v>
      </c>
      <c r="L13" s="120">
        <v>100</v>
      </c>
      <c r="M13" s="3">
        <v>3681.8753252476558</v>
      </c>
      <c r="N13" s="120">
        <v>51.566881305989575</v>
      </c>
      <c r="O13" s="121">
        <v>1.2820512820512822</v>
      </c>
      <c r="P13" s="119">
        <v>15</v>
      </c>
      <c r="Q13" s="119">
        <v>184</v>
      </c>
      <c r="R13" s="3">
        <v>71.400000000000006</v>
      </c>
      <c r="S13" s="3">
        <v>57.2</v>
      </c>
      <c r="T13" s="3">
        <v>16.666666666666675</v>
      </c>
      <c r="U13" s="130">
        <v>29</v>
      </c>
      <c r="V13" s="130">
        <v>66</v>
      </c>
      <c r="W13" s="130">
        <v>157</v>
      </c>
      <c r="X13" s="111">
        <v>0.48333333333333334</v>
      </c>
      <c r="Y13" s="111">
        <v>1.1000000000000001</v>
      </c>
      <c r="Z13" s="111">
        <v>2.6166666666666667</v>
      </c>
      <c r="AA13" s="111">
        <v>1.72</v>
      </c>
      <c r="AB13" s="112">
        <v>134.16</v>
      </c>
      <c r="AC13" s="111">
        <v>1.51</v>
      </c>
      <c r="AD13" s="112">
        <v>117.78</v>
      </c>
      <c r="AE13" s="111">
        <v>1.27</v>
      </c>
      <c r="AF13" s="112">
        <v>99.059999999999988</v>
      </c>
      <c r="AG13" s="112">
        <v>103.2</v>
      </c>
      <c r="AH13" s="112">
        <v>90.6</v>
      </c>
      <c r="AI13" s="112">
        <v>76.2</v>
      </c>
      <c r="AJ13" s="131">
        <v>0.99587000000000003</v>
      </c>
      <c r="AK13" s="131">
        <v>0.99895</v>
      </c>
      <c r="AL13" s="131">
        <v>0.99483999999999995</v>
      </c>
      <c r="AM13" s="124">
        <v>1.9869999999999999E-2</v>
      </c>
      <c r="AN13" s="124">
        <v>0.46776000000000001</v>
      </c>
      <c r="AO13" s="3">
        <v>10.53</v>
      </c>
      <c r="AP13" s="112">
        <v>10.53</v>
      </c>
      <c r="AQ13" s="111">
        <v>0.17549999999999999</v>
      </c>
      <c r="AR13" s="3">
        <v>58.802832000000002</v>
      </c>
      <c r="AS13" s="3">
        <v>52.909056</v>
      </c>
      <c r="AT13" s="3">
        <v>46.173312000000003</v>
      </c>
      <c r="AU13" s="124">
        <v>0.98004720000000001</v>
      </c>
      <c r="AV13" s="124">
        <v>0.88181759999999998</v>
      </c>
      <c r="AW13" s="124">
        <v>0.76955519999999999</v>
      </c>
      <c r="AX13" s="3">
        <v>28.4213688</v>
      </c>
      <c r="AY13" s="3">
        <v>58.199961600000002</v>
      </c>
      <c r="AZ13" s="3">
        <v>120.82016640000001</v>
      </c>
      <c r="BA13" s="111">
        <v>2.02928573232</v>
      </c>
      <c r="BB13" s="111">
        <v>4.1554772582400004</v>
      </c>
      <c r="BC13" s="111">
        <v>8.6265598809600021</v>
      </c>
      <c r="BD13" s="3">
        <v>9.0816082232919992</v>
      </c>
      <c r="BE13" s="3">
        <v>31.747466557772</v>
      </c>
      <c r="BF13" s="3">
        <v>76.434444991975994</v>
      </c>
      <c r="BG13" s="121">
        <v>0.64842682714304889</v>
      </c>
      <c r="BH13" s="121">
        <v>2.2667691122249214</v>
      </c>
      <c r="BI13" s="121">
        <v>5.4574193724270863</v>
      </c>
      <c r="BJ13" s="120">
        <v>31.953451247189751</v>
      </c>
      <c r="BK13" s="120">
        <v>54.548947602350303</v>
      </c>
      <c r="BL13" s="120">
        <v>63.262986030762491</v>
      </c>
      <c r="BM13" s="3">
        <v>19.339760576708002</v>
      </c>
      <c r="BN13" s="3">
        <v>26.452495042228001</v>
      </c>
      <c r="BO13" s="3">
        <v>44.385721408024011</v>
      </c>
      <c r="BP13" s="3">
        <v>17.599182124804283</v>
      </c>
      <c r="BQ13" s="3">
        <v>24.071770488427482</v>
      </c>
      <c r="BR13" s="3">
        <v>40.391006481301851</v>
      </c>
      <c r="BS13" s="112">
        <v>1256.581603711026</v>
      </c>
      <c r="BT13" s="112">
        <v>1718.7244128737225</v>
      </c>
      <c r="BU13" s="112">
        <v>2883.9178627649526</v>
      </c>
      <c r="BV13" s="111">
        <v>1.256581603711026</v>
      </c>
      <c r="BW13" s="111">
        <v>1.7187244128737225</v>
      </c>
      <c r="BX13" s="111">
        <v>2.8839178627649527</v>
      </c>
      <c r="BY13" s="111">
        <v>1.3808589051769511</v>
      </c>
      <c r="BZ13" s="111">
        <v>1.888708146015079</v>
      </c>
      <c r="CA13" s="111">
        <v>3.1691405085329158</v>
      </c>
      <c r="CB13" s="111">
        <v>1.2565816037110256</v>
      </c>
      <c r="CC13" s="111">
        <v>1.7187244128737218</v>
      </c>
      <c r="CD13" s="111">
        <v>2.8839178627649535</v>
      </c>
      <c r="CE13" s="3">
        <v>61.922359365057332</v>
      </c>
      <c r="CF13" s="3">
        <v>41.36045768186122</v>
      </c>
      <c r="CG13" s="3">
        <v>33.430682712006139</v>
      </c>
      <c r="CH13" s="124">
        <v>0.35198364249608566</v>
      </c>
      <c r="CI13" s="124">
        <v>0.24071770488427482</v>
      </c>
      <c r="CJ13" s="124">
        <v>0.20195503240650925</v>
      </c>
      <c r="CK13" s="124">
        <v>0.60686834913118215</v>
      </c>
      <c r="CL13" s="124">
        <v>0.36472379527920429</v>
      </c>
      <c r="CM13" s="124">
        <v>0.25726755720574429</v>
      </c>
      <c r="CN13" s="124">
        <v>6.0686834913118215</v>
      </c>
      <c r="CO13" s="124">
        <v>3.6472379527920431</v>
      </c>
      <c r="CP13" s="124">
        <v>2.572675572057443</v>
      </c>
      <c r="CQ13" s="3">
        <v>18.206050473935463</v>
      </c>
      <c r="CR13" s="3">
        <v>10.941713858376129</v>
      </c>
      <c r="CS13" s="3">
        <v>7.7180267161723286</v>
      </c>
      <c r="CT13" s="3">
        <v>21.968209855087867</v>
      </c>
      <c r="CU13" s="3">
        <v>30.047629595694449</v>
      </c>
      <c r="CV13" s="3">
        <v>50.418144453932733</v>
      </c>
      <c r="CW13" s="3">
        <v>134.45224966891081</v>
      </c>
      <c r="CX13" s="3">
        <v>123.02286737792588</v>
      </c>
      <c r="CY13" s="3">
        <v>109.96071618822879</v>
      </c>
      <c r="CZ13" s="125">
        <v>557.62851827521217</v>
      </c>
      <c r="DA13" s="125">
        <v>1166.6220542655692</v>
      </c>
      <c r="DB13" s="125">
        <v>2441.6519357915067</v>
      </c>
      <c r="DC13" s="125">
        <v>19.228569595696971</v>
      </c>
      <c r="DD13" s="125">
        <v>17.676091731296502</v>
      </c>
      <c r="DE13" s="125">
        <v>15.551923157907686</v>
      </c>
      <c r="DF13" s="124">
        <v>1.3729198691327638</v>
      </c>
      <c r="DG13" s="124">
        <v>1.01107244703016</v>
      </c>
      <c r="DH13" s="124">
        <v>0.45100577157932287</v>
      </c>
      <c r="DI13" s="126">
        <v>0.79820922623997903</v>
      </c>
      <c r="DJ13" s="126">
        <v>0.66958440200672853</v>
      </c>
      <c r="DK13" s="126">
        <v>0.35512265478686839</v>
      </c>
      <c r="DL13" s="125">
        <v>367.82290640840949</v>
      </c>
      <c r="DM13" s="125">
        <v>503.10000320813435</v>
      </c>
      <c r="DN13" s="125">
        <v>844.17203545920859</v>
      </c>
    </row>
    <row r="14" spans="1:119" s="116" customFormat="1" x14ac:dyDescent="0.25">
      <c r="B14" s="133" t="s">
        <v>57</v>
      </c>
      <c r="C14" s="134">
        <f t="shared" ref="C14:BN14" si="0">AVERAGE(C4:C13)</f>
        <v>242.1</v>
      </c>
      <c r="D14" s="134">
        <f t="shared" si="0"/>
        <v>39.079137379951447</v>
      </c>
      <c r="E14" s="134">
        <f t="shared" si="0"/>
        <v>66.746754468484681</v>
      </c>
      <c r="F14" s="134">
        <f t="shared" si="0"/>
        <v>198</v>
      </c>
      <c r="G14" s="134">
        <f t="shared" si="0"/>
        <v>54.191997862130528</v>
      </c>
      <c r="H14" s="134">
        <f t="shared" si="0"/>
        <v>92.211067732234071</v>
      </c>
      <c r="I14" s="134">
        <f t="shared" si="0"/>
        <v>1.0365202706868946</v>
      </c>
      <c r="J14" s="134">
        <f t="shared" si="0"/>
        <v>80.335083202991498</v>
      </c>
      <c r="K14" s="134">
        <f t="shared" si="0"/>
        <v>1.265975572206077</v>
      </c>
      <c r="L14" s="134">
        <f t="shared" si="0"/>
        <v>98.027015455116697</v>
      </c>
      <c r="M14" s="134">
        <f t="shared" si="0"/>
        <v>4047.4927416293658</v>
      </c>
      <c r="N14" s="134">
        <f t="shared" si="0"/>
        <v>58.754204838747754</v>
      </c>
      <c r="O14" s="135">
        <f t="shared" si="0"/>
        <v>1.2916456138504371</v>
      </c>
      <c r="P14" s="134">
        <f t="shared" si="0"/>
        <v>16.899999999999999</v>
      </c>
      <c r="Q14" s="134">
        <f t="shared" si="0"/>
        <v>179.5</v>
      </c>
      <c r="R14" s="134">
        <f t="shared" si="0"/>
        <v>69.320000000000007</v>
      </c>
      <c r="S14" s="134">
        <f t="shared" si="0"/>
        <v>57.915999999999997</v>
      </c>
      <c r="T14" s="134">
        <f t="shared" si="0"/>
        <v>12.221753093472989</v>
      </c>
      <c r="U14" s="134">
        <f t="shared" si="0"/>
        <v>29.8</v>
      </c>
      <c r="V14" s="134">
        <f t="shared" si="0"/>
        <v>67.5</v>
      </c>
      <c r="W14" s="134">
        <f t="shared" si="0"/>
        <v>157.5</v>
      </c>
      <c r="X14" s="135">
        <f t="shared" si="0"/>
        <v>0.49666666666666659</v>
      </c>
      <c r="Y14" s="135">
        <f t="shared" si="0"/>
        <v>1.1249999999999998</v>
      </c>
      <c r="Z14" s="135">
        <f t="shared" si="0"/>
        <v>2.625</v>
      </c>
      <c r="AA14" s="135">
        <f t="shared" si="0"/>
        <v>1.657</v>
      </c>
      <c r="AB14" s="134">
        <f t="shared" si="0"/>
        <v>128.33118613138686</v>
      </c>
      <c r="AC14" s="135">
        <f t="shared" si="0"/>
        <v>1.4760000000000002</v>
      </c>
      <c r="AD14" s="134">
        <f t="shared" si="0"/>
        <v>114.24853211678831</v>
      </c>
      <c r="AE14" s="135">
        <f t="shared" si="0"/>
        <v>1.2720000000000002</v>
      </c>
      <c r="AF14" s="134">
        <f t="shared" si="0"/>
        <v>98.549785401459843</v>
      </c>
      <c r="AG14" s="134">
        <f t="shared" si="0"/>
        <v>99.42</v>
      </c>
      <c r="AH14" s="134">
        <f t="shared" si="0"/>
        <v>88.560000000000016</v>
      </c>
      <c r="AI14" s="134">
        <f t="shared" si="0"/>
        <v>76.320000000000022</v>
      </c>
      <c r="AJ14" s="136">
        <f t="shared" si="0"/>
        <v>0.99287399999999992</v>
      </c>
      <c r="AK14" s="136">
        <f t="shared" si="0"/>
        <v>0.99777000000000005</v>
      </c>
      <c r="AL14" s="136">
        <f t="shared" si="0"/>
        <v>0.99109299999999989</v>
      </c>
      <c r="AM14" s="135">
        <f t="shared" si="0"/>
        <v>2.6013999999999999E-2</v>
      </c>
      <c r="AN14" s="135">
        <f t="shared" si="0"/>
        <v>0.49005200000000004</v>
      </c>
      <c r="AO14" s="134">
        <f t="shared" si="0"/>
        <v>12.555</v>
      </c>
      <c r="AP14" s="134">
        <f t="shared" si="0"/>
        <v>12.555</v>
      </c>
      <c r="AQ14" s="135">
        <f t="shared" si="0"/>
        <v>0.20924999999999999</v>
      </c>
      <c r="AR14" s="134">
        <f t="shared" si="0"/>
        <v>60.878219999999999</v>
      </c>
      <c r="AS14" s="134">
        <f t="shared" si="0"/>
        <v>55.917451199999995</v>
      </c>
      <c r="AT14" s="134">
        <f t="shared" si="0"/>
        <v>49.893570600000004</v>
      </c>
      <c r="AU14" s="135">
        <f t="shared" si="0"/>
        <v>1.014637</v>
      </c>
      <c r="AV14" s="135">
        <f t="shared" si="0"/>
        <v>0.93195751999999987</v>
      </c>
      <c r="AW14" s="135">
        <f t="shared" si="0"/>
        <v>0.83155950999999995</v>
      </c>
      <c r="AX14" s="134">
        <f t="shared" si="0"/>
        <v>30.180816819999997</v>
      </c>
      <c r="AY14" s="134">
        <f t="shared" si="0"/>
        <v>62.628902776666678</v>
      </c>
      <c r="AZ14" s="134">
        <f t="shared" si="0"/>
        <v>130.39818403000001</v>
      </c>
      <c r="BA14" s="135">
        <f t="shared" si="0"/>
        <v>2.0775836495006663</v>
      </c>
      <c r="BB14" s="135">
        <f t="shared" si="0"/>
        <v>4.3214208250379995</v>
      </c>
      <c r="BC14" s="135">
        <f t="shared" si="0"/>
        <v>9.0034687056986691</v>
      </c>
      <c r="BD14" s="134">
        <f t="shared" si="0"/>
        <v>8.5661489808526792</v>
      </c>
      <c r="BE14" s="134">
        <f t="shared" si="0"/>
        <v>29.876305731479999</v>
      </c>
      <c r="BF14" s="134">
        <f t="shared" si="0"/>
        <v>84.844611642526303</v>
      </c>
      <c r="BG14" s="135">
        <f t="shared" si="0"/>
        <v>0.57691718585345408</v>
      </c>
      <c r="BH14" s="135">
        <f t="shared" si="0"/>
        <v>2.0391742774610497</v>
      </c>
      <c r="BI14" s="135">
        <f t="shared" si="0"/>
        <v>5.8506192959453456</v>
      </c>
      <c r="BJ14" s="134">
        <f t="shared" si="0"/>
        <v>28.033000277780076</v>
      </c>
      <c r="BK14" s="134">
        <f t="shared" si="0"/>
        <v>48.116241453648762</v>
      </c>
      <c r="BL14" s="134">
        <f t="shared" si="0"/>
        <v>65.306654510126648</v>
      </c>
      <c r="BM14" s="134">
        <f t="shared" si="0"/>
        <v>21.614667839147319</v>
      </c>
      <c r="BN14" s="134">
        <f t="shared" si="0"/>
        <v>32.752597045186668</v>
      </c>
      <c r="BO14" s="134">
        <f t="shared" ref="BO14:CY14" si="1">AVERAGE(BO4:BO13)</f>
        <v>45.553572387473722</v>
      </c>
      <c r="BP14" s="134">
        <f t="shared" si="1"/>
        <v>19.669347733624065</v>
      </c>
      <c r="BQ14" s="134">
        <f t="shared" si="1"/>
        <v>29.804863311119867</v>
      </c>
      <c r="BR14" s="134">
        <f t="shared" si="1"/>
        <v>41.453750872601077</v>
      </c>
      <c r="BS14" s="134">
        <f t="shared" si="1"/>
        <v>1365.6064819189635</v>
      </c>
      <c r="BT14" s="134">
        <f t="shared" si="1"/>
        <v>2076.8443582950249</v>
      </c>
      <c r="BU14" s="134">
        <f t="shared" si="1"/>
        <v>2869.0929628755225</v>
      </c>
      <c r="BV14" s="135">
        <f t="shared" si="1"/>
        <v>1.3656064819189635</v>
      </c>
      <c r="BW14" s="135">
        <f t="shared" si="1"/>
        <v>2.0768443582950251</v>
      </c>
      <c r="BX14" s="135">
        <f t="shared" si="1"/>
        <v>2.8690929628755222</v>
      </c>
      <c r="BY14" s="135">
        <f t="shared" si="1"/>
        <v>1.5006664636472125</v>
      </c>
      <c r="BZ14" s="135">
        <f t="shared" si="1"/>
        <v>2.2822465475769507</v>
      </c>
      <c r="CA14" s="135">
        <f t="shared" si="1"/>
        <v>3.1528494097533217</v>
      </c>
      <c r="CB14" s="135">
        <f t="shared" si="1"/>
        <v>1.3656064819189635</v>
      </c>
      <c r="CC14" s="135">
        <f t="shared" si="1"/>
        <v>2.0768443582950247</v>
      </c>
      <c r="CD14" s="135">
        <f t="shared" si="1"/>
        <v>2.8690929628755226</v>
      </c>
      <c r="CE14" s="134">
        <f t="shared" si="1"/>
        <v>65.48996974722013</v>
      </c>
      <c r="CF14" s="134">
        <f t="shared" si="1"/>
        <v>47.214220277179642</v>
      </c>
      <c r="CG14" s="134">
        <f t="shared" si="1"/>
        <v>31.570944395784757</v>
      </c>
      <c r="CH14" s="135">
        <f t="shared" si="1"/>
        <v>0.39338695467248125</v>
      </c>
      <c r="CI14" s="135">
        <f t="shared" si="1"/>
        <v>0.29804863311119872</v>
      </c>
      <c r="CJ14" s="135">
        <f t="shared" si="1"/>
        <v>0.20726875436300535</v>
      </c>
      <c r="CK14" s="135">
        <f t="shared" si="1"/>
        <v>0.6627045709978574</v>
      </c>
      <c r="CL14" s="135">
        <f t="shared" si="1"/>
        <v>0.44365544465461088</v>
      </c>
      <c r="CM14" s="135">
        <f t="shared" si="1"/>
        <v>0.26407748731790093</v>
      </c>
      <c r="CN14" s="135">
        <f t="shared" si="1"/>
        <v>6.6270457099785745</v>
      </c>
      <c r="CO14" s="135">
        <f t="shared" si="1"/>
        <v>4.4365544465461086</v>
      </c>
      <c r="CP14" s="135">
        <f t="shared" si="1"/>
        <v>2.6407748731790095</v>
      </c>
      <c r="CQ14" s="134">
        <f t="shared" si="1"/>
        <v>19.881137129935723</v>
      </c>
      <c r="CR14" s="134">
        <f t="shared" si="1"/>
        <v>13.309663339638325</v>
      </c>
      <c r="CS14" s="134">
        <f t="shared" si="1"/>
        <v>7.9223246195370294</v>
      </c>
      <c r="CT14" s="134">
        <f t="shared" si="1"/>
        <v>23.562259447417173</v>
      </c>
      <c r="CU14" s="134">
        <f t="shared" si="1"/>
        <v>35.555785905482431</v>
      </c>
      <c r="CV14" s="134">
        <f t="shared" si="1"/>
        <v>49.403801083152139</v>
      </c>
      <c r="CW14" s="134">
        <f t="shared" si="1"/>
        <v>125.48641718104993</v>
      </c>
      <c r="CX14" s="134">
        <f t="shared" si="1"/>
        <v>116.95727651046695</v>
      </c>
      <c r="CY14" s="134">
        <f t="shared" si="1"/>
        <v>106.61428853559792</v>
      </c>
      <c r="CZ14" s="134">
        <f t="shared" ref="CZ14:DN14" si="2">AVERAGE(CZ4:CZ13)</f>
        <v>590.12188133256382</v>
      </c>
      <c r="DA14" s="134">
        <f t="shared" si="2"/>
        <v>1247.3364329903372</v>
      </c>
      <c r="DB14" s="134">
        <f t="shared" si="2"/>
        <v>2639.6357765661614</v>
      </c>
      <c r="DC14" s="134">
        <f t="shared" si="2"/>
        <v>19.836081104343986</v>
      </c>
      <c r="DD14" s="134">
        <f t="shared" si="2"/>
        <v>18.560861737895248</v>
      </c>
      <c r="DE14" s="134">
        <f t="shared" si="2"/>
        <v>16.833736886862667</v>
      </c>
      <c r="DF14" s="135">
        <f t="shared" si="2"/>
        <v>1.3711532289561377</v>
      </c>
      <c r="DG14" s="135">
        <f t="shared" si="2"/>
        <v>1.0722274611273992</v>
      </c>
      <c r="DH14" s="135">
        <f t="shared" si="2"/>
        <v>0.50338509392939257</v>
      </c>
      <c r="DI14" s="135">
        <f t="shared" si="2"/>
        <v>0.83093694280838704</v>
      </c>
      <c r="DJ14" s="135">
        <f t="shared" si="2"/>
        <v>0.72587026366867202</v>
      </c>
      <c r="DK14" s="135">
        <f t="shared" si="2"/>
        <v>0.39630206834525566</v>
      </c>
      <c r="DL14" s="134">
        <f t="shared" si="2"/>
        <v>411.08936763274295</v>
      </c>
      <c r="DM14" s="134">
        <f t="shared" si="2"/>
        <v>622.92164320240522</v>
      </c>
      <c r="DN14" s="134">
        <f t="shared" si="2"/>
        <v>866.3833932373625</v>
      </c>
    </row>
    <row r="15" spans="1:119" s="116" customFormat="1" x14ac:dyDescent="0.25">
      <c r="B15" s="137" t="s">
        <v>58</v>
      </c>
      <c r="C15" s="138">
        <f>_xlfn.STDEV.S(C4:C13)</f>
        <v>14.932812490917073</v>
      </c>
      <c r="D15" s="138">
        <f t="shared" ref="D15:BV15" si="3">_xlfn.STDEV.S(D4:D13)</f>
        <v>5.1261443315705151</v>
      </c>
      <c r="E15" s="138">
        <f t="shared" si="3"/>
        <v>8.3208342742010313</v>
      </c>
      <c r="F15" s="138">
        <f t="shared" si="3"/>
        <v>13.00427280208744</v>
      </c>
      <c r="G15" s="138">
        <f t="shared" si="3"/>
        <v>6.3880676760871316</v>
      </c>
      <c r="H15" s="138">
        <f t="shared" si="3"/>
        <v>6.2962551238399103</v>
      </c>
      <c r="I15" s="138">
        <f t="shared" si="3"/>
        <v>6.8593401157724429E-2</v>
      </c>
      <c r="J15" s="138">
        <f t="shared" si="3"/>
        <v>4.6531078484870969</v>
      </c>
      <c r="K15" s="138">
        <f t="shared" si="3"/>
        <v>8.0494814010466445E-2</v>
      </c>
      <c r="L15" s="138">
        <f t="shared" si="3"/>
        <v>3.2824889507626129</v>
      </c>
      <c r="M15" s="138">
        <f t="shared" si="3"/>
        <v>397.12687649723279</v>
      </c>
      <c r="N15" s="138">
        <f t="shared" si="3"/>
        <v>5.5470366998769416</v>
      </c>
      <c r="O15" s="139">
        <f t="shared" si="3"/>
        <v>7.2719718123297847E-2</v>
      </c>
      <c r="P15" s="138">
        <f t="shared" si="3"/>
        <v>2.0789954839350258</v>
      </c>
      <c r="Q15" s="138">
        <f t="shared" si="3"/>
        <v>7.3219608788295991</v>
      </c>
      <c r="R15" s="138">
        <f t="shared" si="3"/>
        <v>8.0972972171102846</v>
      </c>
      <c r="S15" s="138">
        <f t="shared" si="3"/>
        <v>7.0266986084030965</v>
      </c>
      <c r="T15" s="138">
        <f t="shared" si="3"/>
        <v>3.0733222536231453</v>
      </c>
      <c r="U15" s="138">
        <f t="shared" si="3"/>
        <v>3.1552425509864621</v>
      </c>
      <c r="V15" s="138">
        <f t="shared" si="3"/>
        <v>5.3176853778479387</v>
      </c>
      <c r="W15" s="138">
        <f t="shared" si="3"/>
        <v>11.296508801887029</v>
      </c>
      <c r="X15" s="139">
        <f t="shared" si="3"/>
        <v>5.2587375849774354E-2</v>
      </c>
      <c r="Y15" s="139">
        <f t="shared" si="3"/>
        <v>8.8628089630798962E-2</v>
      </c>
      <c r="Z15" s="139">
        <f t="shared" si="3"/>
        <v>0.1882751466981171</v>
      </c>
      <c r="AA15" s="139">
        <f t="shared" si="3"/>
        <v>0.16918431763415112</v>
      </c>
      <c r="AB15" s="138">
        <f t="shared" si="3"/>
        <v>11.553567087571549</v>
      </c>
      <c r="AC15" s="139">
        <f t="shared" si="3"/>
        <v>0.11964763079792073</v>
      </c>
      <c r="AD15" s="138">
        <f t="shared" si="3"/>
        <v>6.15416821534183</v>
      </c>
      <c r="AE15" s="139">
        <f t="shared" si="3"/>
        <v>9.1262746446120604E-2</v>
      </c>
      <c r="AF15" s="138">
        <f t="shared" si="3"/>
        <v>5.9050535224383127</v>
      </c>
      <c r="AG15" s="138">
        <f t="shared" si="3"/>
        <v>10.151059058049066</v>
      </c>
      <c r="AH15" s="138">
        <f t="shared" si="3"/>
        <v>7.1788578478752436</v>
      </c>
      <c r="AI15" s="138">
        <f t="shared" si="3"/>
        <v>5.4757647867672361</v>
      </c>
      <c r="AJ15" s="140">
        <f t="shared" si="3"/>
        <v>7.0191154871694465E-3</v>
      </c>
      <c r="AK15" s="140">
        <f t="shared" si="3"/>
        <v>2.3820812561940797E-3</v>
      </c>
      <c r="AL15" s="140">
        <f t="shared" si="3"/>
        <v>8.7740691814003798E-3</v>
      </c>
      <c r="AM15" s="139">
        <f t="shared" si="3"/>
        <v>1.2846015551740387E-2</v>
      </c>
      <c r="AN15" s="139">
        <f t="shared" si="3"/>
        <v>8.1651888975903572E-2</v>
      </c>
      <c r="AO15" s="138">
        <f t="shared" si="3"/>
        <v>4.582779966594754</v>
      </c>
      <c r="AP15" s="138">
        <f t="shared" si="3"/>
        <v>4.582779966594754</v>
      </c>
      <c r="AQ15" s="139">
        <f t="shared" si="3"/>
        <v>7.6379666109912592E-2</v>
      </c>
      <c r="AR15" s="138">
        <f t="shared" si="3"/>
        <v>5.3359471744245104</v>
      </c>
      <c r="AS15" s="138">
        <f t="shared" si="3"/>
        <v>7.0402571261232181</v>
      </c>
      <c r="AT15" s="138">
        <f t="shared" si="3"/>
        <v>6.188771410923616</v>
      </c>
      <c r="AU15" s="139">
        <f t="shared" si="3"/>
        <v>8.8932452907075146E-2</v>
      </c>
      <c r="AV15" s="139">
        <f t="shared" si="3"/>
        <v>0.11733761876871851</v>
      </c>
      <c r="AW15" s="139">
        <f t="shared" si="3"/>
        <v>0.10314619018206085</v>
      </c>
      <c r="AX15" s="138">
        <f t="shared" si="3"/>
        <v>3.6367748871505343</v>
      </c>
      <c r="AY15" s="138">
        <f t="shared" si="3"/>
        <v>6.7476786450102537</v>
      </c>
      <c r="AZ15" s="138">
        <f t="shared" si="3"/>
        <v>13.099947855595969</v>
      </c>
      <c r="BA15" s="139">
        <f t="shared" si="3"/>
        <v>0.24588429049339652</v>
      </c>
      <c r="BB15" s="139">
        <f t="shared" si="3"/>
        <v>0.53792283499937854</v>
      </c>
      <c r="BC15" s="139">
        <f t="shared" si="3"/>
        <v>1.1198668124397593</v>
      </c>
      <c r="BD15" s="138">
        <f t="shared" si="3"/>
        <v>2.8971327119201136</v>
      </c>
      <c r="BE15" s="138">
        <f t="shared" si="3"/>
        <v>6.0551348876804907</v>
      </c>
      <c r="BF15" s="138">
        <f t="shared" si="3"/>
        <v>7.9769286612727788</v>
      </c>
      <c r="BG15" s="139">
        <f t="shared" si="3"/>
        <v>0.14784795828976596</v>
      </c>
      <c r="BH15" s="139">
        <f t="shared" si="3"/>
        <v>0.32382138155245488</v>
      </c>
      <c r="BI15" s="139">
        <f t="shared" si="3"/>
        <v>0.60396885051915272</v>
      </c>
      <c r="BJ15" s="138">
        <f t="shared" si="3"/>
        <v>8.0031405968906117</v>
      </c>
      <c r="BK15" s="138">
        <f t="shared" si="3"/>
        <v>10.092058859588098</v>
      </c>
      <c r="BL15" s="138">
        <f t="shared" si="3"/>
        <v>5.3405910449692913</v>
      </c>
      <c r="BM15" s="138">
        <f t="shared" si="3"/>
        <v>2.7992503690079276</v>
      </c>
      <c r="BN15" s="138">
        <f t="shared" si="3"/>
        <v>8.8307587565871408</v>
      </c>
      <c r="BO15" s="138">
        <f t="shared" si="3"/>
        <v>10.303390813652014</v>
      </c>
      <c r="BP15" s="138">
        <f t="shared" si="3"/>
        <v>2.5473178357971711</v>
      </c>
      <c r="BQ15" s="138">
        <f t="shared" si="3"/>
        <v>8.0359904684942922</v>
      </c>
      <c r="BR15" s="138">
        <f t="shared" si="3"/>
        <v>9.3760856404233675</v>
      </c>
      <c r="BS15" s="138">
        <f t="shared" si="3"/>
        <v>244.65616745365725</v>
      </c>
      <c r="BT15" s="138">
        <f t="shared" si="3"/>
        <v>666.29235171513403</v>
      </c>
      <c r="BU15" s="138">
        <f t="shared" si="3"/>
        <v>744.85142902504253</v>
      </c>
      <c r="BV15" s="139">
        <f t="shared" si="3"/>
        <v>0.24465616745365745</v>
      </c>
      <c r="BW15" s="139">
        <f t="shared" ref="BW15:CY15" si="4">_xlfn.STDEV.S(BW4:BW13)</f>
        <v>0.66629235171513312</v>
      </c>
      <c r="BX15" s="139">
        <f t="shared" si="4"/>
        <v>0.74485142902504453</v>
      </c>
      <c r="BY15" s="139">
        <f t="shared" si="4"/>
        <v>0.26885293126775772</v>
      </c>
      <c r="BZ15" s="139">
        <f t="shared" si="4"/>
        <v>0.73218939748915746</v>
      </c>
      <c r="CA15" s="139">
        <f t="shared" si="4"/>
        <v>0.81851805387367393</v>
      </c>
      <c r="CB15" s="139">
        <f t="shared" si="4"/>
        <v>0.24465616745365903</v>
      </c>
      <c r="CC15" s="139">
        <f t="shared" si="4"/>
        <v>0.6662923517151349</v>
      </c>
      <c r="CD15" s="139">
        <f t="shared" si="4"/>
        <v>0.74485142902504453</v>
      </c>
      <c r="CE15" s="138">
        <f t="shared" si="4"/>
        <v>7.2828579431704856</v>
      </c>
      <c r="CF15" s="138">
        <f t="shared" si="4"/>
        <v>9.1837735622251024</v>
      </c>
      <c r="CG15" s="138">
        <f t="shared" si="4"/>
        <v>4.8599378509220319</v>
      </c>
      <c r="CH15" s="139">
        <f t="shared" si="4"/>
        <v>5.0946356715943511E-2</v>
      </c>
      <c r="CI15" s="139">
        <f t="shared" si="4"/>
        <v>8.0359904684942737E-2</v>
      </c>
      <c r="CJ15" s="139">
        <f t="shared" si="4"/>
        <v>4.6880428202117089E-2</v>
      </c>
      <c r="CK15" s="139">
        <f t="shared" si="4"/>
        <v>7.5170528999347966E-2</v>
      </c>
      <c r="CL15" s="139">
        <f t="shared" si="4"/>
        <v>0.11715284323221242</v>
      </c>
      <c r="CM15" s="139">
        <f t="shared" si="4"/>
        <v>5.8267916441448984E-2</v>
      </c>
      <c r="CN15" s="139">
        <f t="shared" si="4"/>
        <v>0.75170528999346753</v>
      </c>
      <c r="CO15" s="139">
        <f t="shared" si="4"/>
        <v>1.1715284323221273</v>
      </c>
      <c r="CP15" s="139">
        <f t="shared" si="4"/>
        <v>0.58267916441448853</v>
      </c>
      <c r="CQ15" s="138">
        <f t="shared" si="4"/>
        <v>2.2551158699803939</v>
      </c>
      <c r="CR15" s="138">
        <f t="shared" si="4"/>
        <v>3.514585296966382</v>
      </c>
      <c r="CS15" s="138">
        <f t="shared" si="4"/>
        <v>1.7480374932434593</v>
      </c>
      <c r="CT15" s="138">
        <f t="shared" si="4"/>
        <v>3.2014624835701189</v>
      </c>
      <c r="CU15" s="138">
        <f t="shared" si="4"/>
        <v>9.0078059956801457</v>
      </c>
      <c r="CV15" s="138">
        <f t="shared" si="4"/>
        <v>10.065300059786157</v>
      </c>
      <c r="CW15" s="138">
        <f t="shared" si="4"/>
        <v>12.444041193116975</v>
      </c>
      <c r="CX15" s="138">
        <f t="shared" si="4"/>
        <v>14.70918738185571</v>
      </c>
      <c r="CY15" s="138">
        <f t="shared" si="4"/>
        <v>13.860480130751045</v>
      </c>
      <c r="CZ15" s="138">
        <f t="shared" ref="CZ15:DN15" si="5">STDEV(CZ4:CZ13)</f>
        <v>72.849112426544536</v>
      </c>
      <c r="DA15" s="138">
        <f t="shared" si="5"/>
        <v>129.42219476187785</v>
      </c>
      <c r="DB15" s="138">
        <f t="shared" si="5"/>
        <v>258.68441665391691</v>
      </c>
      <c r="DC15" s="138">
        <f t="shared" si="5"/>
        <v>1.7940921927892171</v>
      </c>
      <c r="DD15" s="138">
        <f t="shared" si="5"/>
        <v>2.2791624137794106</v>
      </c>
      <c r="DE15" s="138">
        <f t="shared" si="5"/>
        <v>2.0636568470206358</v>
      </c>
      <c r="DF15" s="139">
        <f t="shared" si="5"/>
        <v>0.16391765052617199</v>
      </c>
      <c r="DG15" s="139">
        <f t="shared" si="5"/>
        <v>0.15780695508488424</v>
      </c>
      <c r="DH15" s="139">
        <f t="shared" si="5"/>
        <v>9.2148149558514747E-2</v>
      </c>
      <c r="DI15" s="139">
        <f t="shared" si="5"/>
        <v>0.10270793487208721</v>
      </c>
      <c r="DJ15" s="139">
        <f t="shared" si="5"/>
        <v>8.879556757005462E-2</v>
      </c>
      <c r="DK15" s="139">
        <f t="shared" si="5"/>
        <v>6.9276052131322666E-2</v>
      </c>
      <c r="DL15" s="138">
        <f t="shared" si="5"/>
        <v>53.238942768160179</v>
      </c>
      <c r="DM15" s="138">
        <f t="shared" si="5"/>
        <v>167.95220079153069</v>
      </c>
      <c r="DN15" s="138">
        <f t="shared" si="5"/>
        <v>195.96018988484798</v>
      </c>
    </row>
    <row r="16" spans="1:119" s="116" customFormat="1" x14ac:dyDescent="0.25">
      <c r="B16" s="137" t="s">
        <v>59</v>
      </c>
      <c r="C16" s="138">
        <f t="shared" ref="C16:BN16" si="6">(C15/C14)*100</f>
        <v>6.1680348991809471</v>
      </c>
      <c r="D16" s="138">
        <f t="shared" si="6"/>
        <v>13.117342590577122</v>
      </c>
      <c r="E16" s="138">
        <f t="shared" si="6"/>
        <v>12.466275462322018</v>
      </c>
      <c r="F16" s="138">
        <f t="shared" si="6"/>
        <v>6.5678145465088082</v>
      </c>
      <c r="G16" s="138">
        <f t="shared" si="6"/>
        <v>11.787843091408014</v>
      </c>
      <c r="H16" s="138">
        <f t="shared" si="6"/>
        <v>6.8280904653693089</v>
      </c>
      <c r="I16" s="138">
        <f t="shared" si="6"/>
        <v>6.6176613325919886</v>
      </c>
      <c r="J16" s="138">
        <f t="shared" si="6"/>
        <v>5.7921242662182566</v>
      </c>
      <c r="K16" s="138">
        <f t="shared" si="6"/>
        <v>6.3583228442707584</v>
      </c>
      <c r="L16" s="138">
        <f t="shared" si="6"/>
        <v>3.3485554319110689</v>
      </c>
      <c r="M16" s="138">
        <f t="shared" si="6"/>
        <v>9.8116760633736106</v>
      </c>
      <c r="N16" s="138">
        <f t="shared" si="6"/>
        <v>9.441088880533588</v>
      </c>
      <c r="O16" s="138">
        <f t="shared" si="6"/>
        <v>5.6300054243607915</v>
      </c>
      <c r="P16" s="138">
        <f t="shared" si="6"/>
        <v>12.301748425651041</v>
      </c>
      <c r="Q16" s="138">
        <f t="shared" si="6"/>
        <v>4.0790868405735923</v>
      </c>
      <c r="R16" s="138">
        <f t="shared" si="6"/>
        <v>11.681040417066191</v>
      </c>
      <c r="S16" s="138">
        <f t="shared" si="6"/>
        <v>12.132568907388453</v>
      </c>
      <c r="T16" s="138">
        <f t="shared" si="6"/>
        <v>25.146329091400553</v>
      </c>
      <c r="U16" s="138">
        <f t="shared" si="6"/>
        <v>10.588062251632422</v>
      </c>
      <c r="V16" s="138">
        <f t="shared" si="6"/>
        <v>7.8780524116265767</v>
      </c>
      <c r="W16" s="138">
        <f t="shared" si="6"/>
        <v>7.1723865408806526</v>
      </c>
      <c r="X16" s="138">
        <f t="shared" si="6"/>
        <v>10.588062251632421</v>
      </c>
      <c r="Y16" s="138">
        <f t="shared" si="6"/>
        <v>7.8780524116265767</v>
      </c>
      <c r="Z16" s="138">
        <f t="shared" si="6"/>
        <v>7.1723865408806518</v>
      </c>
      <c r="AA16" s="138">
        <f t="shared" si="6"/>
        <v>10.210278674360357</v>
      </c>
      <c r="AB16" s="138">
        <f t="shared" si="6"/>
        <v>9.0029301807768558</v>
      </c>
      <c r="AC16" s="138">
        <f t="shared" si="6"/>
        <v>8.1062080486396155</v>
      </c>
      <c r="AD16" s="138">
        <f t="shared" si="6"/>
        <v>5.3866497024669453</v>
      </c>
      <c r="AE16" s="138">
        <f t="shared" si="6"/>
        <v>7.1747442174623099</v>
      </c>
      <c r="AF16" s="138">
        <f t="shared" si="6"/>
        <v>5.9919496510145009</v>
      </c>
      <c r="AG16" s="138">
        <f t="shared" si="6"/>
        <v>10.210278674360355</v>
      </c>
      <c r="AH16" s="138">
        <f t="shared" si="6"/>
        <v>8.1062080486396138</v>
      </c>
      <c r="AI16" s="138">
        <f t="shared" si="6"/>
        <v>7.1747442174623091</v>
      </c>
      <c r="AJ16" s="138">
        <f t="shared" si="6"/>
        <v>0.70694926920933043</v>
      </c>
      <c r="AK16" s="138">
        <f t="shared" si="6"/>
        <v>0.23874051697225612</v>
      </c>
      <c r="AL16" s="138">
        <f t="shared" si="6"/>
        <v>0.88529221590712281</v>
      </c>
      <c r="AM16" s="138">
        <f t="shared" si="6"/>
        <v>49.381162265473925</v>
      </c>
      <c r="AN16" s="138">
        <f t="shared" si="6"/>
        <v>16.661882611621532</v>
      </c>
      <c r="AO16" s="138">
        <f t="shared" si="6"/>
        <v>36.501632549540055</v>
      </c>
      <c r="AP16" s="138">
        <f t="shared" si="6"/>
        <v>36.501632549540055</v>
      </c>
      <c r="AQ16" s="138">
        <f t="shared" si="6"/>
        <v>36.501632549540069</v>
      </c>
      <c r="AR16" s="138">
        <f t="shared" si="6"/>
        <v>8.7649526783544438</v>
      </c>
      <c r="AS16" s="138">
        <f t="shared" si="6"/>
        <v>12.590447123461196</v>
      </c>
      <c r="AT16" s="138">
        <f t="shared" si="6"/>
        <v>12.403945711842109</v>
      </c>
      <c r="AU16" s="138">
        <f t="shared" si="6"/>
        <v>8.7649526783544403</v>
      </c>
      <c r="AV16" s="138">
        <f t="shared" si="6"/>
        <v>12.590447123461004</v>
      </c>
      <c r="AW16" s="138">
        <f t="shared" si="6"/>
        <v>12.403945711842182</v>
      </c>
      <c r="AX16" s="138">
        <f t="shared" si="6"/>
        <v>12.049955138194084</v>
      </c>
      <c r="AY16" s="138">
        <f t="shared" si="6"/>
        <v>10.774064921865758</v>
      </c>
      <c r="AZ16" s="138">
        <f t="shared" si="6"/>
        <v>10.046112185567043</v>
      </c>
      <c r="BA16" s="138">
        <f t="shared" si="6"/>
        <v>11.835109048557117</v>
      </c>
      <c r="BB16" s="138">
        <f t="shared" si="6"/>
        <v>12.44782345386713</v>
      </c>
      <c r="BC16" s="138">
        <f t="shared" si="6"/>
        <v>12.438170765573373</v>
      </c>
      <c r="BD16" s="138">
        <f t="shared" si="6"/>
        <v>33.820713583150074</v>
      </c>
      <c r="BE16" s="138">
        <f t="shared" si="6"/>
        <v>20.267348118948757</v>
      </c>
      <c r="BF16" s="138">
        <f t="shared" si="6"/>
        <v>9.4018093864130989</v>
      </c>
      <c r="BG16" s="138">
        <f t="shared" si="6"/>
        <v>25.627241121453025</v>
      </c>
      <c r="BH16" s="138">
        <f t="shared" si="6"/>
        <v>15.880024828267292</v>
      </c>
      <c r="BI16" s="138">
        <f t="shared" si="6"/>
        <v>10.3231610188296</v>
      </c>
      <c r="BJ16" s="138">
        <f t="shared" si="6"/>
        <v>28.548997672697123</v>
      </c>
      <c r="BK16" s="138">
        <f t="shared" si="6"/>
        <v>20.974329155177177</v>
      </c>
      <c r="BL16" s="138">
        <f t="shared" si="6"/>
        <v>8.1777134122544322</v>
      </c>
      <c r="BM16" s="138">
        <f t="shared" si="6"/>
        <v>12.950698062257873</v>
      </c>
      <c r="BN16" s="138">
        <f t="shared" si="6"/>
        <v>26.96201081216218</v>
      </c>
      <c r="BO16" s="138">
        <f t="shared" ref="BO16:CY16" si="7">(BO15/BO14)*100</f>
        <v>22.618183983491996</v>
      </c>
      <c r="BP16" s="138">
        <f t="shared" si="7"/>
        <v>12.950698062257651</v>
      </c>
      <c r="BQ16" s="138">
        <f t="shared" si="7"/>
        <v>26.962010812162163</v>
      </c>
      <c r="BR16" s="138">
        <f t="shared" si="7"/>
        <v>22.618183983492084</v>
      </c>
      <c r="BS16" s="138">
        <f t="shared" si="7"/>
        <v>17.915568701011438</v>
      </c>
      <c r="BT16" s="138">
        <f t="shared" si="7"/>
        <v>32.081958816698396</v>
      </c>
      <c r="BU16" s="138">
        <f t="shared" si="7"/>
        <v>25.961216268103136</v>
      </c>
      <c r="BV16" s="138">
        <f t="shared" si="7"/>
        <v>17.915568701011452</v>
      </c>
      <c r="BW16" s="138">
        <f t="shared" si="7"/>
        <v>32.081958816698354</v>
      </c>
      <c r="BX16" s="138">
        <f t="shared" si="7"/>
        <v>25.961216268103211</v>
      </c>
      <c r="BY16" s="138">
        <f t="shared" si="7"/>
        <v>17.915568701011608</v>
      </c>
      <c r="BZ16" s="138">
        <f t="shared" si="7"/>
        <v>32.081958816698361</v>
      </c>
      <c r="CA16" s="138">
        <f t="shared" si="7"/>
        <v>25.961216268103165</v>
      </c>
      <c r="CB16" s="138">
        <f t="shared" si="7"/>
        <v>17.915568701011569</v>
      </c>
      <c r="CC16" s="138">
        <f t="shared" si="7"/>
        <v>32.081958816698446</v>
      </c>
      <c r="CD16" s="138">
        <f t="shared" si="7"/>
        <v>25.961216268103211</v>
      </c>
      <c r="CE16" s="138">
        <f t="shared" si="7"/>
        <v>11.120570022067575</v>
      </c>
      <c r="CF16" s="138">
        <f t="shared" si="7"/>
        <v>19.451287151011059</v>
      </c>
      <c r="CG16" s="138">
        <f t="shared" si="7"/>
        <v>15.393704382092904</v>
      </c>
      <c r="CH16" s="138">
        <f t="shared" si="7"/>
        <v>12.950698062257676</v>
      </c>
      <c r="CI16" s="138">
        <f t="shared" si="7"/>
        <v>26.962010812162095</v>
      </c>
      <c r="CJ16" s="138">
        <f t="shared" si="7"/>
        <v>22.618183983492209</v>
      </c>
      <c r="CK16" s="138">
        <f t="shared" si="7"/>
        <v>11.342992381380601</v>
      </c>
      <c r="CL16" s="138">
        <f t="shared" si="7"/>
        <v>26.406267441035641</v>
      </c>
      <c r="CM16" s="138">
        <f t="shared" si="7"/>
        <v>22.064704202257531</v>
      </c>
      <c r="CN16" s="138">
        <f t="shared" si="7"/>
        <v>11.342992381380418</v>
      </c>
      <c r="CO16" s="138">
        <f t="shared" si="7"/>
        <v>26.406267441035713</v>
      </c>
      <c r="CP16" s="138">
        <f t="shared" si="7"/>
        <v>22.064704202257481</v>
      </c>
      <c r="CQ16" s="138">
        <f t="shared" si="7"/>
        <v>11.342992381380375</v>
      </c>
      <c r="CR16" s="138">
        <f t="shared" si="7"/>
        <v>26.40626744103572</v>
      </c>
      <c r="CS16" s="138">
        <f t="shared" si="7"/>
        <v>22.064704202257396</v>
      </c>
      <c r="CT16" s="138">
        <f t="shared" si="7"/>
        <v>13.587247397537055</v>
      </c>
      <c r="CU16" s="138">
        <f t="shared" si="7"/>
        <v>25.334290232328154</v>
      </c>
      <c r="CV16" s="138">
        <f t="shared" si="7"/>
        <v>20.37353369398668</v>
      </c>
      <c r="CW16" s="138">
        <f t="shared" si="7"/>
        <v>9.9166439465419565</v>
      </c>
      <c r="CX16" s="138">
        <f t="shared" si="7"/>
        <v>12.576547454522274</v>
      </c>
      <c r="CY16" s="138">
        <f t="shared" si="7"/>
        <v>13.000583994070464</v>
      </c>
      <c r="CZ16" s="138">
        <f t="shared" ref="CZ16:DK16" si="8">(CZ15/CZ14)*100</f>
        <v>12.344757029182306</v>
      </c>
      <c r="DA16" s="138">
        <f t="shared" si="8"/>
        <v>10.375885073091618</v>
      </c>
      <c r="DB16" s="138">
        <f t="shared" si="8"/>
        <v>9.8000041880942099</v>
      </c>
      <c r="DC16" s="138">
        <f t="shared" si="8"/>
        <v>9.0445899235425156</v>
      </c>
      <c r="DD16" s="138">
        <f t="shared" si="8"/>
        <v>12.279399771219143</v>
      </c>
      <c r="DE16" s="138">
        <f t="shared" si="8"/>
        <v>12.259053713921052</v>
      </c>
      <c r="DF16" s="138">
        <f t="shared" si="8"/>
        <v>11.954728841718362</v>
      </c>
      <c r="DG16" s="138">
        <f t="shared" si="8"/>
        <v>14.717675195425164</v>
      </c>
      <c r="DH16" s="138">
        <f t="shared" si="8"/>
        <v>18.305696904771661</v>
      </c>
      <c r="DI16" s="138">
        <f t="shared" si="8"/>
        <v>12.360496877772292</v>
      </c>
      <c r="DJ16" s="138">
        <f t="shared" si="8"/>
        <v>12.232980466959301</v>
      </c>
      <c r="DK16" s="138">
        <f t="shared" si="8"/>
        <v>17.480618362801437</v>
      </c>
      <c r="DL16" s="138">
        <f t="shared" ref="DL16:DN16" si="9">(DL15/DL14)*100</f>
        <v>12.950698062257482</v>
      </c>
      <c r="DM16" s="138">
        <f t="shared" si="9"/>
        <v>26.962010812162156</v>
      </c>
      <c r="DN16" s="138">
        <f t="shared" si="9"/>
        <v>22.618183983492042</v>
      </c>
    </row>
    <row r="17" spans="1:118" s="116" customFormat="1" x14ac:dyDescent="0.25">
      <c r="A17" s="141"/>
      <c r="B17" s="142"/>
      <c r="C17" s="143"/>
      <c r="D17" s="143"/>
      <c r="E17" s="143"/>
      <c r="F17" s="143"/>
      <c r="G17" s="143"/>
      <c r="H17" s="143"/>
      <c r="I17" s="143"/>
      <c r="J17" s="143"/>
      <c r="K17" s="143"/>
      <c r="L17" s="143"/>
      <c r="M17" s="144"/>
      <c r="N17" s="144"/>
      <c r="O17" s="144"/>
      <c r="P17" s="144"/>
      <c r="Q17" s="144"/>
      <c r="R17" s="3"/>
      <c r="S17" s="3"/>
      <c r="T17" s="3"/>
      <c r="U17" s="3"/>
      <c r="V17" s="3"/>
      <c r="W17" s="3"/>
      <c r="X17" s="112"/>
      <c r="Y17" s="112"/>
      <c r="Z17" s="112"/>
      <c r="AA17" s="112"/>
      <c r="AB17" s="112"/>
      <c r="AC17" s="112"/>
      <c r="AD17" s="112"/>
      <c r="AE17" s="112"/>
      <c r="AF17" s="112"/>
      <c r="AG17" s="112"/>
      <c r="AH17" s="112"/>
      <c r="AI17" s="112"/>
      <c r="AJ17" s="3"/>
      <c r="AK17" s="3"/>
      <c r="AL17" s="3"/>
      <c r="AM17" s="3"/>
      <c r="AN17" s="3"/>
      <c r="AO17" s="3"/>
      <c r="AP17" s="112"/>
      <c r="AQ17" s="112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144"/>
      <c r="CX17" s="144"/>
      <c r="CY17" s="144"/>
      <c r="CZ17" s="144"/>
      <c r="DA17" s="144"/>
      <c r="DB17" s="144"/>
      <c r="DC17" s="144"/>
      <c r="DD17" s="144"/>
      <c r="DE17" s="144"/>
      <c r="DF17" s="144"/>
      <c r="DG17" s="144"/>
      <c r="DH17" s="144"/>
      <c r="DI17" s="144"/>
      <c r="DJ17" s="144"/>
      <c r="DK17" s="144"/>
      <c r="DL17" s="125"/>
      <c r="DM17" s="125"/>
      <c r="DN17" s="125"/>
    </row>
    <row r="18" spans="1:118" s="116" customFormat="1" x14ac:dyDescent="0.25">
      <c r="A18" s="117" t="s">
        <v>73</v>
      </c>
      <c r="B18" s="118">
        <v>11</v>
      </c>
      <c r="C18" s="119">
        <v>268</v>
      </c>
      <c r="D18" s="120">
        <v>29.359310526315795</v>
      </c>
      <c r="E18" s="120">
        <v>46.541137189266877</v>
      </c>
      <c r="F18" s="119">
        <v>223</v>
      </c>
      <c r="G18" s="120">
        <v>47.868261754385969</v>
      </c>
      <c r="H18" s="120">
        <v>75.882004631059672</v>
      </c>
      <c r="I18" s="120">
        <v>0.67484662576687127</v>
      </c>
      <c r="J18" s="120">
        <v>55.000000000000007</v>
      </c>
      <c r="K18" s="120">
        <v>1.1042944785276074</v>
      </c>
      <c r="L18" s="120">
        <v>90</v>
      </c>
      <c r="M18" s="3">
        <v>3135.2</v>
      </c>
      <c r="N18" s="3">
        <v>63.082494969818903</v>
      </c>
      <c r="O18" s="131">
        <v>1.2269938650306749</v>
      </c>
      <c r="P18" s="130">
        <v>14</v>
      </c>
      <c r="Q18" s="130">
        <v>152</v>
      </c>
      <c r="R18" s="3">
        <v>49.7</v>
      </c>
      <c r="S18" s="3">
        <v>33.700000000000003</v>
      </c>
      <c r="T18" s="3">
        <v>28.973843058350113</v>
      </c>
      <c r="U18" s="130">
        <v>35</v>
      </c>
      <c r="V18" s="130">
        <v>74</v>
      </c>
      <c r="W18" s="130">
        <v>152</v>
      </c>
      <c r="X18" s="111">
        <v>0.58333333333333337</v>
      </c>
      <c r="Y18" s="111">
        <v>1.2333333333333334</v>
      </c>
      <c r="Z18" s="111">
        <v>2.5333333333333332</v>
      </c>
      <c r="AA18" s="111">
        <v>1.4</v>
      </c>
      <c r="AB18" s="112">
        <v>114.1</v>
      </c>
      <c r="AC18" s="111">
        <v>1.35</v>
      </c>
      <c r="AD18" s="112">
        <v>110.02499999999999</v>
      </c>
      <c r="AE18" s="111">
        <v>1.29</v>
      </c>
      <c r="AF18" s="112">
        <v>105.13500000000001</v>
      </c>
      <c r="AG18" s="112">
        <v>84</v>
      </c>
      <c r="AH18" s="112">
        <v>81</v>
      </c>
      <c r="AI18" s="112">
        <v>77.400000000000006</v>
      </c>
      <c r="AJ18" s="131">
        <v>0.99829000000000001</v>
      </c>
      <c r="AK18" s="131">
        <v>0.99985000000000002</v>
      </c>
      <c r="AL18" s="131">
        <v>0.99785999999999997</v>
      </c>
      <c r="AM18" s="124">
        <v>1.524E-2</v>
      </c>
      <c r="AN18" s="124">
        <v>0.54734000000000005</v>
      </c>
      <c r="AO18" s="3">
        <v>10.199999999999999</v>
      </c>
      <c r="AP18" s="112">
        <v>10.199999999999999</v>
      </c>
      <c r="AQ18" s="111">
        <v>0.16999999999999998</v>
      </c>
      <c r="AR18" s="3">
        <v>56.176560000000009</v>
      </c>
      <c r="AS18" s="3">
        <v>54.534540000000007</v>
      </c>
      <c r="AT18" s="3">
        <v>52.564116000000013</v>
      </c>
      <c r="AU18" s="124">
        <v>0.93627600000000011</v>
      </c>
      <c r="AV18" s="124">
        <v>0.90890900000000008</v>
      </c>
      <c r="AW18" s="124">
        <v>0.8760686000000002</v>
      </c>
      <c r="AX18" s="3">
        <v>32.769660000000002</v>
      </c>
      <c r="AY18" s="3">
        <v>67.259266000000011</v>
      </c>
      <c r="AZ18" s="3">
        <v>133.16242720000002</v>
      </c>
      <c r="BA18" s="111">
        <v>1.6286521020000002</v>
      </c>
      <c r="BB18" s="111">
        <v>3.3427855202000005</v>
      </c>
      <c r="BC18" s="111">
        <v>6.6181726318400012</v>
      </c>
      <c r="BD18" s="3">
        <v>5.3859104613384998</v>
      </c>
      <c r="BE18" s="3">
        <v>30.619579873294001</v>
      </c>
      <c r="BF18" s="3">
        <v>91.350114956140004</v>
      </c>
      <c r="BG18" s="121">
        <v>0.26767974992852345</v>
      </c>
      <c r="BH18" s="121">
        <v>1.5217931197027119</v>
      </c>
      <c r="BI18" s="121">
        <v>4.5401007133201583</v>
      </c>
      <c r="BJ18" s="120">
        <v>16.435661710675362</v>
      </c>
      <c r="BK18" s="120">
        <v>45.524701196254497</v>
      </c>
      <c r="BL18" s="120">
        <v>68.600518086786565</v>
      </c>
      <c r="BM18" s="3">
        <v>27.383749538661501</v>
      </c>
      <c r="BN18" s="3">
        <v>36.63968612670601</v>
      </c>
      <c r="BO18" s="3">
        <v>41.812312243860021</v>
      </c>
      <c r="BP18" s="3">
        <v>24.919212080181964</v>
      </c>
      <c r="BQ18" s="3">
        <v>33.342114375302472</v>
      </c>
      <c r="BR18" s="3">
        <v>38.049204141912618</v>
      </c>
      <c r="BS18" s="112">
        <v>1238.4848403850438</v>
      </c>
      <c r="BT18" s="112">
        <v>1657.103084452533</v>
      </c>
      <c r="BU18" s="112">
        <v>1891.0454458530571</v>
      </c>
      <c r="BV18" s="111">
        <v>1.2384848403850437</v>
      </c>
      <c r="BW18" s="111">
        <v>1.657103084452533</v>
      </c>
      <c r="BX18" s="111">
        <v>1.8910454458530572</v>
      </c>
      <c r="BY18" s="111">
        <v>1.3609723520714767</v>
      </c>
      <c r="BZ18" s="111">
        <v>1.8209924004972886</v>
      </c>
      <c r="CA18" s="111">
        <v>2.0780719185198429</v>
      </c>
      <c r="CB18" s="111">
        <v>1.2384848403850439</v>
      </c>
      <c r="CC18" s="111">
        <v>1.6571030844525327</v>
      </c>
      <c r="CD18" s="111">
        <v>1.891045445853057</v>
      </c>
      <c r="CE18" s="3">
        <v>76.04354784328541</v>
      </c>
      <c r="CF18" s="3">
        <v>49.572521911408415</v>
      </c>
      <c r="CG18" s="3">
        <v>28.573528541024228</v>
      </c>
      <c r="CH18" s="124">
        <v>0.49838424160363926</v>
      </c>
      <c r="CI18" s="124">
        <v>0.33342114375302473</v>
      </c>
      <c r="CJ18" s="124">
        <v>0.19024602070956309</v>
      </c>
      <c r="CK18" s="124">
        <v>0.711977488005199</v>
      </c>
      <c r="CL18" s="124">
        <v>0.45056911317976311</v>
      </c>
      <c r="CM18" s="124">
        <v>0.25032371145995141</v>
      </c>
      <c r="CN18" s="124">
        <v>7.11977488005199</v>
      </c>
      <c r="CO18" s="124">
        <v>4.5056911317976311</v>
      </c>
      <c r="CP18" s="124">
        <v>2.5032371145995143</v>
      </c>
      <c r="CQ18" s="3">
        <v>21.359324640155968</v>
      </c>
      <c r="CR18" s="3">
        <v>13.517073395392893</v>
      </c>
      <c r="CS18" s="3">
        <v>7.5097113437985428</v>
      </c>
      <c r="CT18" s="3">
        <v>36.75029199955619</v>
      </c>
      <c r="CU18" s="3">
        <v>49.172198351707209</v>
      </c>
      <c r="CV18" s="3">
        <v>56.114108185550648</v>
      </c>
      <c r="CW18" s="3">
        <v>105.22183694820112</v>
      </c>
      <c r="CX18" s="3">
        <v>102.61886444245985</v>
      </c>
      <c r="CY18" s="3">
        <v>99.495297435570336</v>
      </c>
      <c r="CZ18" s="125">
        <v>633.37706111777766</v>
      </c>
      <c r="DA18" s="125">
        <v>1336.7994097956662</v>
      </c>
      <c r="DB18" s="125">
        <v>2704.4457691492994</v>
      </c>
      <c r="DC18" s="125">
        <v>18.096487460507934</v>
      </c>
      <c r="DD18" s="125">
        <v>18.064856889130624</v>
      </c>
      <c r="DE18" s="125">
        <v>17.792406375982232</v>
      </c>
      <c r="DF18" s="124">
        <v>0.89939542678724438</v>
      </c>
      <c r="DG18" s="124">
        <v>0.60878567716370202</v>
      </c>
      <c r="DH18" s="124">
        <v>0.6227342231593781</v>
      </c>
      <c r="DI18" s="126">
        <v>0.64242530484803173</v>
      </c>
      <c r="DJ18" s="126">
        <v>0.45095235345459411</v>
      </c>
      <c r="DK18" s="126">
        <v>0.48273970787548687</v>
      </c>
      <c r="DL18" s="125">
        <v>520.81153247580301</v>
      </c>
      <c r="DM18" s="125">
        <v>696.85019044382159</v>
      </c>
      <c r="DN18" s="125">
        <v>795.22836656597372</v>
      </c>
    </row>
    <row r="19" spans="1:118" s="116" customFormat="1" x14ac:dyDescent="0.25">
      <c r="A19" s="117"/>
      <c r="B19" s="127">
        <v>12</v>
      </c>
      <c r="C19" s="128">
        <v>262</v>
      </c>
      <c r="D19" s="129">
        <v>31.106306502525257</v>
      </c>
      <c r="E19" s="120">
        <v>49.547992011831724</v>
      </c>
      <c r="F19" s="128">
        <v>208</v>
      </c>
      <c r="G19" s="129">
        <v>55.647240656565664</v>
      </c>
      <c r="H19" s="120">
        <v>88.63826489037389</v>
      </c>
      <c r="I19" s="129">
        <v>0.68322981366459623</v>
      </c>
      <c r="J19" s="120">
        <v>55.000000000000007</v>
      </c>
      <c r="K19" s="129">
        <v>1.1180124223602483</v>
      </c>
      <c r="L19" s="120">
        <v>90</v>
      </c>
      <c r="M19" s="3">
        <v>3226.9</v>
      </c>
      <c r="N19" s="3">
        <v>62.780155642023352</v>
      </c>
      <c r="O19" s="131">
        <v>1.2422360248447204</v>
      </c>
      <c r="P19" s="130">
        <v>14</v>
      </c>
      <c r="Q19" s="130">
        <v>165</v>
      </c>
      <c r="R19" s="3">
        <v>51.4</v>
      </c>
      <c r="S19" s="3">
        <v>38.799999999999997</v>
      </c>
      <c r="T19" s="3">
        <v>20.985927729583274</v>
      </c>
      <c r="U19" s="130">
        <v>30</v>
      </c>
      <c r="V19" s="130">
        <v>66</v>
      </c>
      <c r="W19" s="130">
        <v>161</v>
      </c>
      <c r="X19" s="111">
        <v>0.5</v>
      </c>
      <c r="Y19" s="111">
        <v>1.1000000000000001</v>
      </c>
      <c r="Z19" s="111">
        <v>2.6833333333333331</v>
      </c>
      <c r="AA19" s="111">
        <v>1.66</v>
      </c>
      <c r="AB19" s="112">
        <v>133.63</v>
      </c>
      <c r="AC19" s="111">
        <v>1.51</v>
      </c>
      <c r="AD19" s="112">
        <v>121.55500000000001</v>
      </c>
      <c r="AE19" s="111">
        <v>1.24</v>
      </c>
      <c r="AF19" s="112">
        <v>99.820000000000007</v>
      </c>
      <c r="AG19" s="112">
        <v>99.6</v>
      </c>
      <c r="AH19" s="112">
        <v>90.6</v>
      </c>
      <c r="AI19" s="112">
        <v>74.400000000000006</v>
      </c>
      <c r="AJ19" s="131">
        <v>0.99485000000000001</v>
      </c>
      <c r="AK19" s="131">
        <v>0.99953999999999998</v>
      </c>
      <c r="AL19" s="131">
        <v>0.99356</v>
      </c>
      <c r="AM19" s="124">
        <v>2.8840000000000001E-2</v>
      </c>
      <c r="AN19" s="124">
        <v>0.59421000000000002</v>
      </c>
      <c r="AO19" s="3">
        <v>11.6</v>
      </c>
      <c r="AP19" s="112">
        <v>11.6</v>
      </c>
      <c r="AQ19" s="111">
        <v>0.19333333333333333</v>
      </c>
      <c r="AR19" s="3">
        <v>70.783315999999999</v>
      </c>
      <c r="AS19" s="3">
        <v>65.435425999999993</v>
      </c>
      <c r="AT19" s="3">
        <v>55.809224000000007</v>
      </c>
      <c r="AU19" s="124">
        <v>1.1797219333333333</v>
      </c>
      <c r="AV19" s="124">
        <v>1.0905904333333332</v>
      </c>
      <c r="AW19" s="124">
        <v>0.93015373333333351</v>
      </c>
      <c r="AX19" s="3">
        <v>35.391658</v>
      </c>
      <c r="AY19" s="3">
        <v>71.978968599999988</v>
      </c>
      <c r="AZ19" s="3">
        <v>149.7547510666667</v>
      </c>
      <c r="BA19" s="111">
        <v>1.8191312211999999</v>
      </c>
      <c r="BB19" s="111">
        <v>3.6997189860399993</v>
      </c>
      <c r="BC19" s="111">
        <v>7.6973942048266677</v>
      </c>
      <c r="BD19" s="3">
        <v>7.1206562610480004</v>
      </c>
      <c r="BE19" s="3">
        <v>30.206267915089001</v>
      </c>
      <c r="BF19" s="3">
        <v>84.051033702652006</v>
      </c>
      <c r="BG19" s="121">
        <v>0.36600173181786722</v>
      </c>
      <c r="BH19" s="121">
        <v>1.5526021708355744</v>
      </c>
      <c r="BI19" s="121">
        <v>4.3202231323163129</v>
      </c>
      <c r="BJ19" s="120">
        <v>20.119589370602529</v>
      </c>
      <c r="BK19" s="120">
        <v>41.965408094342997</v>
      </c>
      <c r="BL19" s="120">
        <v>56.125787732260193</v>
      </c>
      <c r="BM19" s="3">
        <v>28.271001738951998</v>
      </c>
      <c r="BN19" s="3">
        <v>41.772700684910987</v>
      </c>
      <c r="BO19" s="3">
        <v>65.703717364014693</v>
      </c>
      <c r="BP19" s="3">
        <v>25.726611582446317</v>
      </c>
      <c r="BQ19" s="3">
        <v>38.013157623268995</v>
      </c>
      <c r="BR19" s="3">
        <v>59.790382801253372</v>
      </c>
      <c r="BS19" s="112">
        <v>1322.3478353377407</v>
      </c>
      <c r="BT19" s="112">
        <v>1953.8763018360262</v>
      </c>
      <c r="BU19" s="112">
        <v>3073.2256759844231</v>
      </c>
      <c r="BV19" s="111">
        <v>1.3223478353377407</v>
      </c>
      <c r="BW19" s="111">
        <v>1.9538763018360261</v>
      </c>
      <c r="BX19" s="111">
        <v>3.073225675984423</v>
      </c>
      <c r="BY19" s="111">
        <v>1.4531294893821327</v>
      </c>
      <c r="BZ19" s="111">
        <v>2.1471168152044249</v>
      </c>
      <c r="CA19" s="111">
        <v>3.3771710725103548</v>
      </c>
      <c r="CB19" s="111">
        <v>1.3223478353377407</v>
      </c>
      <c r="CC19" s="111">
        <v>1.9538763018360266</v>
      </c>
      <c r="CD19" s="111">
        <v>3.073225675984423</v>
      </c>
      <c r="CE19" s="3">
        <v>72.691173672751688</v>
      </c>
      <c r="CF19" s="3">
        <v>52.811478634147868</v>
      </c>
      <c r="CG19" s="3">
        <v>39.92553316364323</v>
      </c>
      <c r="CH19" s="124">
        <v>0.51453223164892636</v>
      </c>
      <c r="CI19" s="124">
        <v>0.38013157623268995</v>
      </c>
      <c r="CJ19" s="124">
        <v>0.29895191400626686</v>
      </c>
      <c r="CK19" s="124">
        <v>0.85755371941487724</v>
      </c>
      <c r="CL19" s="124">
        <v>0.57595693368589385</v>
      </c>
      <c r="CM19" s="124">
        <v>0.37136883727486569</v>
      </c>
      <c r="CN19" s="124">
        <v>8.5755371941487724</v>
      </c>
      <c r="CO19" s="124">
        <v>5.759569336858938</v>
      </c>
      <c r="CP19" s="124">
        <v>3.7136883727486572</v>
      </c>
      <c r="CQ19" s="3">
        <v>25.726611582446317</v>
      </c>
      <c r="CR19" s="3">
        <v>17.278708010576814</v>
      </c>
      <c r="CS19" s="3">
        <v>11.141065118245971</v>
      </c>
      <c r="CT19" s="3">
        <v>34.081129776745897</v>
      </c>
      <c r="CU19" s="3">
        <v>50.35763664525841</v>
      </c>
      <c r="CV19" s="3">
        <v>79.206847319186167</v>
      </c>
      <c r="CW19" s="3">
        <v>131.22509040875141</v>
      </c>
      <c r="CX19" s="3">
        <v>122.70665023397065</v>
      </c>
      <c r="CY19" s="3">
        <v>107.37345791936535</v>
      </c>
      <c r="CZ19" s="125">
        <v>686.50789792903117</v>
      </c>
      <c r="DA19" s="125">
        <v>1425.7859937516821</v>
      </c>
      <c r="DB19" s="125">
        <v>3006.2856049316224</v>
      </c>
      <c r="DC19" s="125">
        <v>22.883596597634373</v>
      </c>
      <c r="DD19" s="125">
        <v>21.602818087146698</v>
      </c>
      <c r="DE19" s="125">
        <v>18.672581397090823</v>
      </c>
      <c r="DF19" s="124">
        <v>1.1762168651184068</v>
      </c>
      <c r="DG19" s="124">
        <v>0.83818934178129179</v>
      </c>
      <c r="DH19" s="124">
        <v>0.56017744191272467</v>
      </c>
      <c r="DI19" s="126">
        <v>0.70856437657735349</v>
      </c>
      <c r="DJ19" s="126">
        <v>0.55509227932535876</v>
      </c>
      <c r="DK19" s="126">
        <v>0.45175600154251994</v>
      </c>
      <c r="DL19" s="125">
        <v>537.68618207312795</v>
      </c>
      <c r="DM19" s="125">
        <v>794.47499432632196</v>
      </c>
      <c r="DN19" s="125">
        <v>1249.6190005461954</v>
      </c>
    </row>
    <row r="20" spans="1:118" s="116" customFormat="1" x14ac:dyDescent="0.25">
      <c r="A20" s="117"/>
      <c r="B20" s="127">
        <v>13</v>
      </c>
      <c r="C20" s="128">
        <v>265</v>
      </c>
      <c r="D20" s="129">
        <v>39.454352345238085</v>
      </c>
      <c r="E20" s="120">
        <v>62.69573432762332</v>
      </c>
      <c r="F20" s="128">
        <v>200</v>
      </c>
      <c r="G20" s="129">
        <v>62.091515642857139</v>
      </c>
      <c r="H20" s="120">
        <v>98.667775222367482</v>
      </c>
      <c r="I20" s="129">
        <v>0.68322981366459623</v>
      </c>
      <c r="J20" s="120">
        <v>52.540372670807457</v>
      </c>
      <c r="K20" s="129">
        <v>1.1180124223602483</v>
      </c>
      <c r="L20" s="120">
        <v>85.975155279503099</v>
      </c>
      <c r="M20" s="3">
        <v>3769.5</v>
      </c>
      <c r="N20" s="3">
        <v>62.929883138564279</v>
      </c>
      <c r="O20" s="131">
        <v>1.3003901170351104</v>
      </c>
      <c r="P20" s="130">
        <v>24</v>
      </c>
      <c r="Q20" s="130">
        <v>167</v>
      </c>
      <c r="R20" s="3">
        <v>59.9</v>
      </c>
      <c r="S20" s="3">
        <v>42.5</v>
      </c>
      <c r="T20" s="3">
        <v>24.190800681431014</v>
      </c>
      <c r="U20" s="130">
        <v>35</v>
      </c>
      <c r="V20" s="130">
        <v>73</v>
      </c>
      <c r="W20" s="130">
        <v>175</v>
      </c>
      <c r="X20" s="111">
        <v>0.58333333333333337</v>
      </c>
      <c r="Y20" s="111">
        <v>1.2166666666666666</v>
      </c>
      <c r="Z20" s="111">
        <v>2.9166666666666665</v>
      </c>
      <c r="AA20" s="111">
        <v>1.42</v>
      </c>
      <c r="AB20" s="112">
        <v>109.19799999999999</v>
      </c>
      <c r="AC20" s="111">
        <v>1.36</v>
      </c>
      <c r="AD20" s="112">
        <v>104.584</v>
      </c>
      <c r="AE20" s="111">
        <v>1.1399999999999999</v>
      </c>
      <c r="AF20" s="112">
        <v>87.665999999999997</v>
      </c>
      <c r="AG20" s="112">
        <v>85.199999999999989</v>
      </c>
      <c r="AH20" s="112">
        <v>81.600000000000009</v>
      </c>
      <c r="AI20" s="112">
        <v>68.399999999999991</v>
      </c>
      <c r="AJ20" s="131">
        <v>0.99753999999999998</v>
      </c>
      <c r="AK20" s="131">
        <v>0.99990999999999997</v>
      </c>
      <c r="AL20" s="131">
        <v>0.99692999999999998</v>
      </c>
      <c r="AM20" s="124">
        <v>2.154E-2</v>
      </c>
      <c r="AN20" s="124">
        <v>0.60414000000000001</v>
      </c>
      <c r="AO20" s="3">
        <v>14.46</v>
      </c>
      <c r="AP20" s="112">
        <v>14.46</v>
      </c>
      <c r="AQ20" s="111">
        <v>0.24100000000000002</v>
      </c>
      <c r="AR20" s="3">
        <v>65.932727999999997</v>
      </c>
      <c r="AS20" s="3">
        <v>63.757824000000006</v>
      </c>
      <c r="AT20" s="3">
        <v>55.783175999999997</v>
      </c>
      <c r="AU20" s="124">
        <v>1.0988788</v>
      </c>
      <c r="AV20" s="124">
        <v>1.0626304000000002</v>
      </c>
      <c r="AW20" s="124">
        <v>0.92971959999999998</v>
      </c>
      <c r="AX20" s="3">
        <v>38.460757999999998</v>
      </c>
      <c r="AY20" s="3">
        <v>77.572019200000014</v>
      </c>
      <c r="AZ20" s="3">
        <v>162.70093</v>
      </c>
      <c r="BA20" s="111">
        <v>2.3037994041999998</v>
      </c>
      <c r="BB20" s="111">
        <v>4.6465639500800009</v>
      </c>
      <c r="BC20" s="111">
        <v>9.7457857069999996</v>
      </c>
      <c r="BD20" s="3">
        <v>6.6827027615469996</v>
      </c>
      <c r="BE20" s="3">
        <v>30.661254969392999</v>
      </c>
      <c r="BF20" s="3">
        <v>95.885274496383005</v>
      </c>
      <c r="BG20" s="121">
        <v>0.40029389541666527</v>
      </c>
      <c r="BH20" s="121">
        <v>1.8366091726666407</v>
      </c>
      <c r="BI20" s="121">
        <v>5.7435279423333423</v>
      </c>
      <c r="BJ20" s="120">
        <v>17.375379761228317</v>
      </c>
      <c r="BK20" s="120">
        <v>39.526178750537142</v>
      </c>
      <c r="BL20" s="120">
        <v>58.933452006932598</v>
      </c>
      <c r="BM20" s="3">
        <v>31.778055238453</v>
      </c>
      <c r="BN20" s="3">
        <v>46.910764230607015</v>
      </c>
      <c r="BO20" s="3">
        <v>66.815655503616995</v>
      </c>
      <c r="BP20" s="3">
        <v>28.918030266992229</v>
      </c>
      <c r="BQ20" s="3">
        <v>42.688795449852385</v>
      </c>
      <c r="BR20" s="3">
        <v>60.802246508291468</v>
      </c>
      <c r="BS20" s="112">
        <v>1732.1900129928345</v>
      </c>
      <c r="BT20" s="112">
        <v>2557.0588474461579</v>
      </c>
      <c r="BU20" s="112">
        <v>3642.054565846659</v>
      </c>
      <c r="BV20" s="111">
        <v>1.7321900129928345</v>
      </c>
      <c r="BW20" s="111">
        <v>2.5570588474461577</v>
      </c>
      <c r="BX20" s="111">
        <v>3.6420545658466592</v>
      </c>
      <c r="BY20" s="111">
        <v>1.9035055087833346</v>
      </c>
      <c r="BZ20" s="111">
        <v>2.8099547774133602</v>
      </c>
      <c r="CA20" s="111">
        <v>4.0022577646666573</v>
      </c>
      <c r="CB20" s="111">
        <v>1.7321900129928345</v>
      </c>
      <c r="CC20" s="111">
        <v>2.5570588474461577</v>
      </c>
      <c r="CD20" s="111">
        <v>3.6420545658466583</v>
      </c>
      <c r="CE20" s="3">
        <v>75.188404417282243</v>
      </c>
      <c r="CF20" s="3">
        <v>55.031177337011208</v>
      </c>
      <c r="CG20" s="3">
        <v>37.370558673691335</v>
      </c>
      <c r="CH20" s="124">
        <v>0.57836060533984457</v>
      </c>
      <c r="CI20" s="124">
        <v>0.42688795449852385</v>
      </c>
      <c r="CJ20" s="124">
        <v>0.30401123254145734</v>
      </c>
      <c r="CK20" s="124">
        <v>0.82622943619977796</v>
      </c>
      <c r="CL20" s="124">
        <v>0.58477801986099154</v>
      </c>
      <c r="CM20" s="124">
        <v>0.3474414086188084</v>
      </c>
      <c r="CN20" s="124">
        <v>8.26229436199778</v>
      </c>
      <c r="CO20" s="124">
        <v>5.8477801986099154</v>
      </c>
      <c r="CP20" s="124">
        <v>3.4744140861880841</v>
      </c>
      <c r="CQ20" s="3">
        <v>24.786883085993338</v>
      </c>
      <c r="CR20" s="3">
        <v>17.543340595829747</v>
      </c>
      <c r="CS20" s="3">
        <v>10.423242258564253</v>
      </c>
      <c r="CT20" s="3">
        <v>40.757412070419633</v>
      </c>
      <c r="CU20" s="3">
        <v>60.166090528144892</v>
      </c>
      <c r="CV20" s="3">
        <v>85.695401549333155</v>
      </c>
      <c r="CW20" s="3">
        <v>127.74968582570632</v>
      </c>
      <c r="CX20" s="3">
        <v>124.29361076004774</v>
      </c>
      <c r="CY20" s="3">
        <v>111.62133551929965</v>
      </c>
      <c r="CZ20" s="125">
        <v>744.05532029646986</v>
      </c>
      <c r="DA20" s="125">
        <v>1533.0160537622282</v>
      </c>
      <c r="DB20" s="125">
        <v>3274.7691889976959</v>
      </c>
      <c r="DC20" s="125">
        <v>21.258723437041997</v>
      </c>
      <c r="DD20" s="125">
        <v>21.000219914551071</v>
      </c>
      <c r="DE20" s="125">
        <v>18.71296679427255</v>
      </c>
      <c r="DF20" s="124">
        <v>1.2733975338788157</v>
      </c>
      <c r="DG20" s="124">
        <v>0.8925093463684205</v>
      </c>
      <c r="DH20" s="124">
        <v>0.6549538377995392</v>
      </c>
      <c r="DI20" s="126">
        <v>0.89675882667522244</v>
      </c>
      <c r="DJ20" s="126">
        <v>0.65625687232972096</v>
      </c>
      <c r="DK20" s="126">
        <v>0.57452091035047304</v>
      </c>
      <c r="DL20" s="125">
        <v>604.38683258013759</v>
      </c>
      <c r="DM20" s="125">
        <v>892.19582490191476</v>
      </c>
      <c r="DN20" s="125">
        <v>1270.7669520232917</v>
      </c>
    </row>
    <row r="21" spans="1:118" s="116" customFormat="1" x14ac:dyDescent="0.25">
      <c r="A21" s="117"/>
      <c r="B21" s="127">
        <v>14</v>
      </c>
      <c r="C21" s="128">
        <v>264</v>
      </c>
      <c r="D21" s="129">
        <v>33.901198569696973</v>
      </c>
      <c r="E21" s="120">
        <v>71.016411960087609</v>
      </c>
      <c r="F21" s="128">
        <v>215</v>
      </c>
      <c r="G21" s="129">
        <v>46.558353939393939</v>
      </c>
      <c r="H21" s="120">
        <v>97.530688678926026</v>
      </c>
      <c r="I21" s="129">
        <v>0.68322981366459623</v>
      </c>
      <c r="J21" s="120">
        <v>61.111111111111114</v>
      </c>
      <c r="K21" s="129">
        <v>1.1180124223602483</v>
      </c>
      <c r="L21" s="120">
        <v>100</v>
      </c>
      <c r="M21" s="3">
        <v>2596.9</v>
      </c>
      <c r="N21" s="3">
        <v>47.737132352941181</v>
      </c>
      <c r="O21" s="131">
        <v>1.1180124223602483</v>
      </c>
      <c r="P21" s="130">
        <v>15</v>
      </c>
      <c r="Q21" s="130">
        <v>161</v>
      </c>
      <c r="R21" s="3">
        <v>54.4</v>
      </c>
      <c r="S21" s="3">
        <v>41</v>
      </c>
      <c r="T21" s="3">
        <v>21.323529411764707</v>
      </c>
      <c r="U21" s="130">
        <v>32</v>
      </c>
      <c r="V21" s="130">
        <v>71</v>
      </c>
      <c r="W21" s="130">
        <v>161</v>
      </c>
      <c r="X21" s="111">
        <v>0.53333333333333333</v>
      </c>
      <c r="Y21" s="111">
        <v>1.1833333333333333</v>
      </c>
      <c r="Z21" s="111">
        <v>2.6833333333333331</v>
      </c>
      <c r="AA21" s="111">
        <v>1.5</v>
      </c>
      <c r="AB21" s="112">
        <v>134.16666666666669</v>
      </c>
      <c r="AC21" s="111">
        <v>1.4</v>
      </c>
      <c r="AD21" s="112">
        <v>125.22222222222223</v>
      </c>
      <c r="AE21" s="111">
        <v>1.24</v>
      </c>
      <c r="AF21" s="112">
        <v>110.91111111111111</v>
      </c>
      <c r="AG21" s="112">
        <v>90</v>
      </c>
      <c r="AH21" s="112">
        <v>84</v>
      </c>
      <c r="AI21" s="112">
        <v>74.400000000000006</v>
      </c>
      <c r="AJ21" s="131">
        <v>0.99968000000000001</v>
      </c>
      <c r="AK21" s="131">
        <v>0.998</v>
      </c>
      <c r="AL21" s="131">
        <v>0.99960000000000004</v>
      </c>
      <c r="AM21" s="124">
        <v>6.5599999999999999E-3</v>
      </c>
      <c r="AN21" s="124">
        <v>0.53820000000000001</v>
      </c>
      <c r="AO21" s="3">
        <v>10.53</v>
      </c>
      <c r="AP21" s="112">
        <v>10.53</v>
      </c>
      <c r="AQ21" s="111">
        <v>0.17549999999999999</v>
      </c>
      <c r="AR21" s="3">
        <v>58.968000000000004</v>
      </c>
      <c r="AS21" s="3">
        <v>55.738800000000005</v>
      </c>
      <c r="AT21" s="3">
        <v>50.572080000000007</v>
      </c>
      <c r="AU21" s="124">
        <v>0.98280000000000001</v>
      </c>
      <c r="AV21" s="124">
        <v>0.92898000000000003</v>
      </c>
      <c r="AW21" s="124">
        <v>0.84286800000000006</v>
      </c>
      <c r="AX21" s="3">
        <v>31.4496</v>
      </c>
      <c r="AY21" s="3">
        <v>65.957580000000007</v>
      </c>
      <c r="AZ21" s="3">
        <v>135.70174800000001</v>
      </c>
      <c r="BA21" s="111">
        <v>1.7108582400000001</v>
      </c>
      <c r="BB21" s="111">
        <v>3.5880923520000003</v>
      </c>
      <c r="BC21" s="111">
        <v>7.3821750912000006</v>
      </c>
      <c r="BD21" s="3">
        <v>6.2075327581522002</v>
      </c>
      <c r="BE21" s="3">
        <v>31.122101425120999</v>
      </c>
      <c r="BF21" s="3">
        <v>86.795673692633002</v>
      </c>
      <c r="BG21" s="121">
        <v>0.33768978204347966</v>
      </c>
      <c r="BH21" s="121">
        <v>1.6930423175265823</v>
      </c>
      <c r="BI21" s="121">
        <v>4.7216846488792354</v>
      </c>
      <c r="BJ21" s="120">
        <v>19.738034054971131</v>
      </c>
      <c r="BK21" s="120">
        <v>47.185026232194986</v>
      </c>
      <c r="BL21" s="120">
        <v>63.960615815083678</v>
      </c>
      <c r="BM21" s="3">
        <v>25.242067241847799</v>
      </c>
      <c r="BN21" s="3">
        <v>34.835478574879005</v>
      </c>
      <c r="BO21" s="3">
        <v>48.906074307367007</v>
      </c>
      <c r="BP21" s="3">
        <v>22.970281190081497</v>
      </c>
      <c r="BQ21" s="3">
        <v>31.700285503139895</v>
      </c>
      <c r="BR21" s="3">
        <v>44.504527619703978</v>
      </c>
      <c r="BS21" s="112">
        <v>1249.5832967404335</v>
      </c>
      <c r="BT21" s="112">
        <v>1724.4955313708103</v>
      </c>
      <c r="BU21" s="112">
        <v>2421.0463025118966</v>
      </c>
      <c r="BV21" s="111">
        <v>1.2495832967404334</v>
      </c>
      <c r="BW21" s="111">
        <v>1.7244955313708104</v>
      </c>
      <c r="BX21" s="111">
        <v>2.4210463025118965</v>
      </c>
      <c r="BY21" s="111">
        <v>1.3731684579565204</v>
      </c>
      <c r="BZ21" s="111">
        <v>1.895050034473418</v>
      </c>
      <c r="CA21" s="111">
        <v>2.6604904423207651</v>
      </c>
      <c r="CB21" s="111">
        <v>1.2495832967404337</v>
      </c>
      <c r="CC21" s="111">
        <v>1.7244955313708104</v>
      </c>
      <c r="CD21" s="111">
        <v>2.4210463025118965</v>
      </c>
      <c r="CE21" s="3">
        <v>73.038389009976271</v>
      </c>
      <c r="CF21" s="3">
        <v>48.061626128702557</v>
      </c>
      <c r="CG21" s="3">
        <v>32.795839608273859</v>
      </c>
      <c r="CH21" s="124">
        <v>0.45940562380162997</v>
      </c>
      <c r="CI21" s="124">
        <v>0.31700285503139897</v>
      </c>
      <c r="CJ21" s="124">
        <v>0.22252263809851988</v>
      </c>
      <c r="CK21" s="124">
        <v>0.71782128719004679</v>
      </c>
      <c r="CL21" s="124">
        <v>0.44648289441042105</v>
      </c>
      <c r="CM21" s="124">
        <v>0.27642563738946568</v>
      </c>
      <c r="CN21" s="124">
        <v>7.1782128719004676</v>
      </c>
      <c r="CO21" s="124">
        <v>4.4648289441042106</v>
      </c>
      <c r="CP21" s="124">
        <v>2.7642563738946571</v>
      </c>
      <c r="CQ21" s="3">
        <v>21.534638615701404</v>
      </c>
      <c r="CR21" s="3">
        <v>13.394486832312632</v>
      </c>
      <c r="CS21" s="3">
        <v>8.2927691216839712</v>
      </c>
      <c r="CT21" s="3">
        <v>30.477641383913014</v>
      </c>
      <c r="CU21" s="3">
        <v>42.060866618800254</v>
      </c>
      <c r="CV21" s="3">
        <v>59.049909817363329</v>
      </c>
      <c r="CW21" s="3">
        <v>145.58478185528901</v>
      </c>
      <c r="CX21" s="3">
        <v>138.8202364357503</v>
      </c>
      <c r="CY21" s="3">
        <v>127.99696376448844</v>
      </c>
      <c r="CZ21" s="125">
        <v>609.81631151808426</v>
      </c>
      <c r="DA21" s="125">
        <v>1312.9878868006526</v>
      </c>
      <c r="DB21" s="125">
        <v>2744.1742074278427</v>
      </c>
      <c r="DC21" s="125">
        <v>19.056759734940133</v>
      </c>
      <c r="DD21" s="125">
        <v>18.492787138037361</v>
      </c>
      <c r="DE21" s="125">
        <v>17.044560294582872</v>
      </c>
      <c r="DF21" s="124">
        <v>1.0366877295807433</v>
      </c>
      <c r="DG21" s="124">
        <v>0.75820427265953183</v>
      </c>
      <c r="DH21" s="124">
        <v>0.54542592942665191</v>
      </c>
      <c r="DI21" s="126">
        <v>0.69112515305382882</v>
      </c>
      <c r="DJ21" s="126">
        <v>0.54157448047109424</v>
      </c>
      <c r="DK21" s="126">
        <v>0.43985962050536442</v>
      </c>
      <c r="DL21" s="125">
        <v>480.07887687270323</v>
      </c>
      <c r="DM21" s="125">
        <v>662.53596701562378</v>
      </c>
      <c r="DN21" s="125">
        <v>930.14462725181306</v>
      </c>
    </row>
    <row r="22" spans="1:118" s="116" customFormat="1" x14ac:dyDescent="0.25">
      <c r="A22" s="117"/>
      <c r="B22" s="127">
        <v>15</v>
      </c>
      <c r="C22" s="128">
        <v>288</v>
      </c>
      <c r="D22" s="129">
        <v>27.21540878362573</v>
      </c>
      <c r="E22" s="120">
        <v>55.156613139806673</v>
      </c>
      <c r="F22" s="128">
        <v>222</v>
      </c>
      <c r="G22" s="129">
        <v>43.17861894736842</v>
      </c>
      <c r="H22" s="120">
        <v>87.508749184176082</v>
      </c>
      <c r="I22" s="129">
        <v>0.6875</v>
      </c>
      <c r="J22" s="120">
        <v>55.000000000000007</v>
      </c>
      <c r="K22" s="129">
        <v>1.125</v>
      </c>
      <c r="L22" s="120">
        <v>90</v>
      </c>
      <c r="M22" s="3">
        <v>2827.3</v>
      </c>
      <c r="N22" s="3">
        <v>49.342059336823738</v>
      </c>
      <c r="O22" s="131">
        <v>1.25</v>
      </c>
      <c r="P22" s="130">
        <v>15</v>
      </c>
      <c r="Q22" s="130">
        <v>156</v>
      </c>
      <c r="R22" s="3">
        <v>57.3</v>
      </c>
      <c r="S22" s="3">
        <v>40.200000000000003</v>
      </c>
      <c r="T22" s="3">
        <v>26.736474694589884</v>
      </c>
      <c r="U22" s="130">
        <v>31</v>
      </c>
      <c r="V22" s="130">
        <v>71</v>
      </c>
      <c r="W22" s="130">
        <v>160</v>
      </c>
      <c r="X22" s="111">
        <v>0.51666666666666672</v>
      </c>
      <c r="Y22" s="111">
        <v>1.1833333333333333</v>
      </c>
      <c r="Z22" s="111">
        <v>2.6666666666666665</v>
      </c>
      <c r="AA22" s="111">
        <v>1.61</v>
      </c>
      <c r="AB22" s="112">
        <v>128.80000000000001</v>
      </c>
      <c r="AC22" s="111">
        <v>1.4</v>
      </c>
      <c r="AD22" s="112">
        <v>111.99999999999999</v>
      </c>
      <c r="AE22" s="111">
        <v>1.25</v>
      </c>
      <c r="AF22" s="112">
        <v>100</v>
      </c>
      <c r="AG22" s="112">
        <v>96.600000000000009</v>
      </c>
      <c r="AH22" s="112">
        <v>84</v>
      </c>
      <c r="AI22" s="112">
        <v>75</v>
      </c>
      <c r="AJ22" s="131">
        <v>0.99238000000000004</v>
      </c>
      <c r="AK22" s="131">
        <v>0.99911000000000005</v>
      </c>
      <c r="AL22" s="131">
        <v>0.99048000000000003</v>
      </c>
      <c r="AM22" s="124">
        <v>2.6370000000000001E-2</v>
      </c>
      <c r="AN22" s="124">
        <v>0.37162000000000001</v>
      </c>
      <c r="AO22" s="3">
        <v>12.77</v>
      </c>
      <c r="AP22" s="112">
        <v>12.77</v>
      </c>
      <c r="AQ22" s="111">
        <v>0.21283333333333332</v>
      </c>
      <c r="AR22" s="3">
        <v>48.668492000000001</v>
      </c>
      <c r="AS22" s="3">
        <v>43.986080000000001</v>
      </c>
      <c r="AT22" s="3">
        <v>40.641500000000001</v>
      </c>
      <c r="AU22" s="124">
        <v>0.81114153333333339</v>
      </c>
      <c r="AV22" s="124">
        <v>0.73310133333333338</v>
      </c>
      <c r="AW22" s="124">
        <v>0.6773583333333334</v>
      </c>
      <c r="AX22" s="3">
        <v>25.145387533333334</v>
      </c>
      <c r="AY22" s="3">
        <v>52.05019466666667</v>
      </c>
      <c r="AZ22" s="3">
        <v>108.37733333333334</v>
      </c>
      <c r="BA22" s="111">
        <v>1.4408307056599998</v>
      </c>
      <c r="BB22" s="111">
        <v>2.9824761544</v>
      </c>
      <c r="BC22" s="111">
        <v>6.2100211999999999</v>
      </c>
      <c r="BD22" s="3">
        <v>8.4068504102343997</v>
      </c>
      <c r="BE22" s="3">
        <v>18.84390679817</v>
      </c>
      <c r="BF22" s="3">
        <v>56.629369686963997</v>
      </c>
      <c r="BG22" s="121">
        <v>0.48171252850643104</v>
      </c>
      <c r="BH22" s="121">
        <v>1.0797558595351409</v>
      </c>
      <c r="BI22" s="121">
        <v>3.2448628830630368</v>
      </c>
      <c r="BJ22" s="120">
        <v>33.432972146840349</v>
      </c>
      <c r="BK22" s="120">
        <v>36.203335873857505</v>
      </c>
      <c r="BL22" s="120">
        <v>52.252041958617411</v>
      </c>
      <c r="BM22" s="3">
        <v>16.738537123098936</v>
      </c>
      <c r="BN22" s="3">
        <v>33.206287868496673</v>
      </c>
      <c r="BO22" s="3">
        <v>51.747963646369342</v>
      </c>
      <c r="BP22" s="3">
        <v>15.232068782020033</v>
      </c>
      <c r="BQ22" s="3">
        <v>30.217721960331971</v>
      </c>
      <c r="BR22" s="3">
        <v>47.0906469181961</v>
      </c>
      <c r="BS22" s="112">
        <v>872.79754120974781</v>
      </c>
      <c r="BT22" s="112">
        <v>1731.4754683270219</v>
      </c>
      <c r="BU22" s="112">
        <v>2698.2940684126365</v>
      </c>
      <c r="BV22" s="111">
        <v>0.87279754120974784</v>
      </c>
      <c r="BW22" s="111">
        <v>1.7314754683270219</v>
      </c>
      <c r="BX22" s="111">
        <v>2.6982940684126366</v>
      </c>
      <c r="BY22" s="111">
        <v>0.95911817715356884</v>
      </c>
      <c r="BZ22" s="111">
        <v>1.9027202948648592</v>
      </c>
      <c r="CA22" s="111">
        <v>2.9651583169369631</v>
      </c>
      <c r="CB22" s="111">
        <v>0.87279754120974762</v>
      </c>
      <c r="CC22" s="111">
        <v>1.7314754683270219</v>
      </c>
      <c r="CD22" s="111">
        <v>2.6982940684126362</v>
      </c>
      <c r="CE22" s="3">
        <v>60.575995346375286</v>
      </c>
      <c r="CF22" s="3">
        <v>58.054964354789675</v>
      </c>
      <c r="CG22" s="3">
        <v>43.450641817658145</v>
      </c>
      <c r="CH22" s="124">
        <v>0.30464137564040067</v>
      </c>
      <c r="CI22" s="124">
        <v>0.30217721960331972</v>
      </c>
      <c r="CJ22" s="124">
        <v>0.2354532345909805</v>
      </c>
      <c r="CK22" s="124">
        <v>0.49135705748451719</v>
      </c>
      <c r="CL22" s="124">
        <v>0.42560171775115452</v>
      </c>
      <c r="CM22" s="124">
        <v>0.29431654323872564</v>
      </c>
      <c r="CN22" s="124">
        <v>4.9135705748451723</v>
      </c>
      <c r="CO22" s="124">
        <v>4.256017177511545</v>
      </c>
      <c r="CP22" s="124">
        <v>2.9431654323872563</v>
      </c>
      <c r="CQ22" s="3">
        <v>14.740711724535515</v>
      </c>
      <c r="CR22" s="3">
        <v>12.768051532534635</v>
      </c>
      <c r="CS22" s="3">
        <v>8.8294962971617696</v>
      </c>
      <c r="CT22" s="3">
        <v>21.711381622133029</v>
      </c>
      <c r="CU22" s="3">
        <v>43.071529062861238</v>
      </c>
      <c r="CV22" s="3">
        <v>67.121742995339218</v>
      </c>
      <c r="CW22" s="3">
        <v>124.51545968238247</v>
      </c>
      <c r="CX22" s="3">
        <v>115.02576252962189</v>
      </c>
      <c r="CY22" s="3">
        <v>108.2474074205072</v>
      </c>
      <c r="CZ22" s="125">
        <v>494.05341111811765</v>
      </c>
      <c r="DA22" s="125">
        <v>1025.3880410526911</v>
      </c>
      <c r="DB22" s="125">
        <v>2167.748347047846</v>
      </c>
      <c r="DC22" s="125">
        <v>15.937206810261859</v>
      </c>
      <c r="DD22" s="125">
        <v>14.44208508524917</v>
      </c>
      <c r="DE22" s="125">
        <v>13.548427169049038</v>
      </c>
      <c r="DF22" s="124">
        <v>0.91320195022800454</v>
      </c>
      <c r="DG22" s="124">
        <v>0.5805718204270166</v>
      </c>
      <c r="DH22" s="124">
        <v>0.42000124224052021</v>
      </c>
      <c r="DI22" s="126">
        <v>0.56720618026584135</v>
      </c>
      <c r="DJ22" s="126">
        <v>0.41469415744786903</v>
      </c>
      <c r="DK22" s="126">
        <v>0.3360009937924161</v>
      </c>
      <c r="DL22" s="125">
        <v>318.35023754421866</v>
      </c>
      <c r="DM22" s="125">
        <v>631.55038897093812</v>
      </c>
      <c r="DN22" s="125">
        <v>984.19452059029845</v>
      </c>
    </row>
    <row r="23" spans="1:118" s="116" customFormat="1" x14ac:dyDescent="0.25">
      <c r="A23" s="117"/>
      <c r="B23" s="127">
        <v>16</v>
      </c>
      <c r="C23" s="128">
        <v>281</v>
      </c>
      <c r="D23" s="129">
        <v>29.850829425287358</v>
      </c>
      <c r="E23" s="120">
        <v>56.654843038654121</v>
      </c>
      <c r="F23" s="128">
        <v>215</v>
      </c>
      <c r="G23" s="129">
        <v>44.532356425287361</v>
      </c>
      <c r="H23" s="120">
        <v>84.519382274811562</v>
      </c>
      <c r="I23" s="129">
        <v>0.68322981366459623</v>
      </c>
      <c r="J23" s="120">
        <v>55.000000000000007</v>
      </c>
      <c r="K23" s="129">
        <v>1.1180124223602483</v>
      </c>
      <c r="L23" s="120">
        <v>90</v>
      </c>
      <c r="M23" s="3">
        <v>2998</v>
      </c>
      <c r="N23" s="3">
        <v>52.688927943760987</v>
      </c>
      <c r="O23" s="131">
        <v>1.2422360248447204</v>
      </c>
      <c r="P23" s="130">
        <v>14</v>
      </c>
      <c r="Q23" s="130">
        <v>173</v>
      </c>
      <c r="R23" s="3">
        <v>56.9</v>
      </c>
      <c r="S23" s="3">
        <v>45.5</v>
      </c>
      <c r="T23" s="3">
        <v>15.538413143328821</v>
      </c>
      <c r="U23" s="130">
        <v>32</v>
      </c>
      <c r="V23" s="130">
        <v>67</v>
      </c>
      <c r="W23" s="130">
        <v>160</v>
      </c>
      <c r="X23" s="111">
        <v>0.53333333333333333</v>
      </c>
      <c r="Y23" s="111">
        <v>1.1166666666666667</v>
      </c>
      <c r="Z23" s="111">
        <v>2.6666666666666665</v>
      </c>
      <c r="AA23" s="124">
        <v>1.56</v>
      </c>
      <c r="AB23" s="112">
        <v>125.58000000000003</v>
      </c>
      <c r="AC23" s="124">
        <v>1.49</v>
      </c>
      <c r="AD23" s="112">
        <v>119.94500000000001</v>
      </c>
      <c r="AE23" s="124">
        <v>1.25</v>
      </c>
      <c r="AF23" s="112">
        <v>100.62500000000001</v>
      </c>
      <c r="AG23" s="112">
        <v>93.600000000000009</v>
      </c>
      <c r="AH23" s="112">
        <v>89.4</v>
      </c>
      <c r="AI23" s="112">
        <v>75</v>
      </c>
      <c r="AJ23" s="131">
        <v>0.99814999999999998</v>
      </c>
      <c r="AK23" s="131">
        <v>0.99900999999999995</v>
      </c>
      <c r="AL23" s="131">
        <v>0.99768999999999997</v>
      </c>
      <c r="AM23" s="124">
        <v>1.452E-2</v>
      </c>
      <c r="AN23" s="124">
        <v>0.39398</v>
      </c>
      <c r="AO23" s="3">
        <v>15.33</v>
      </c>
      <c r="AP23" s="112">
        <v>15.33</v>
      </c>
      <c r="AQ23" s="111">
        <v>0.2555</v>
      </c>
      <c r="AR23" s="3">
        <v>52.206527999999999</v>
      </c>
      <c r="AS23" s="3">
        <v>50.551811999999998</v>
      </c>
      <c r="AT23" s="3">
        <v>44.878500000000003</v>
      </c>
      <c r="AU23" s="124">
        <v>0.87010880000000002</v>
      </c>
      <c r="AV23" s="124">
        <v>0.84253020000000001</v>
      </c>
      <c r="AW23" s="124">
        <v>0.74797500000000006</v>
      </c>
      <c r="AX23" s="3">
        <v>27.8434816</v>
      </c>
      <c r="AY23" s="3">
        <v>56.449523400000004</v>
      </c>
      <c r="AZ23" s="3">
        <v>119.67600000000002</v>
      </c>
      <c r="BA23" s="111">
        <v>1.58429410304</v>
      </c>
      <c r="BB23" s="111">
        <v>3.2119778814599997</v>
      </c>
      <c r="BC23" s="111">
        <v>6.8095644000000011</v>
      </c>
      <c r="BD23" s="3">
        <v>6.3682750459769997</v>
      </c>
      <c r="BE23" s="3">
        <v>21.881228071839001</v>
      </c>
      <c r="BF23" s="3">
        <v>73.135078257184006</v>
      </c>
      <c r="BG23" s="121">
        <v>0.36235485011609125</v>
      </c>
      <c r="BH23" s="121">
        <v>1.2450418772876393</v>
      </c>
      <c r="BI23" s="121">
        <v>4.1613859528337702</v>
      </c>
      <c r="BJ23" s="120">
        <v>22.871690895067516</v>
      </c>
      <c r="BK23" s="120">
        <v>38.762467340581658</v>
      </c>
      <c r="BL23" s="120">
        <v>61.110897972178215</v>
      </c>
      <c r="BM23" s="3">
        <v>21.475206554023</v>
      </c>
      <c r="BN23" s="3">
        <v>34.568295328161</v>
      </c>
      <c r="BO23" s="3">
        <v>46.54092174281601</v>
      </c>
      <c r="BP23" s="3">
        <v>19.542437964160928</v>
      </c>
      <c r="BQ23" s="3">
        <v>31.457148748626508</v>
      </c>
      <c r="BR23" s="3">
        <v>42.35223878596257</v>
      </c>
      <c r="BS23" s="112">
        <v>1111.9647201607568</v>
      </c>
      <c r="BT23" s="112">
        <v>1789.9117637968484</v>
      </c>
      <c r="BU23" s="112">
        <v>2409.8423869212702</v>
      </c>
      <c r="BV23" s="111">
        <v>1.1119647201607568</v>
      </c>
      <c r="BW23" s="111">
        <v>1.7899117637968485</v>
      </c>
      <c r="BX23" s="111">
        <v>2.4098423869212704</v>
      </c>
      <c r="BY23" s="111">
        <v>1.2219392529239088</v>
      </c>
      <c r="BZ23" s="111">
        <v>1.9669360041723605</v>
      </c>
      <c r="CA23" s="111">
        <v>2.6481784471662309</v>
      </c>
      <c r="CB23" s="111">
        <v>1.111964720160757</v>
      </c>
      <c r="CC23" s="111">
        <v>1.789911763796848</v>
      </c>
      <c r="CD23" s="111">
        <v>2.40984238692127</v>
      </c>
      <c r="CE23" s="3">
        <v>70.186761285488558</v>
      </c>
      <c r="CF23" s="3">
        <v>55.726154720070689</v>
      </c>
      <c r="CG23" s="3">
        <v>35.389082845317823</v>
      </c>
      <c r="CH23" s="124">
        <v>0.39084875928321855</v>
      </c>
      <c r="CI23" s="124">
        <v>0.31457148748626507</v>
      </c>
      <c r="CJ23" s="124">
        <v>0.21176119392981285</v>
      </c>
      <c r="CK23" s="124">
        <v>0.61070118638002902</v>
      </c>
      <c r="CL23" s="124">
        <v>0.46950968281532102</v>
      </c>
      <c r="CM23" s="124">
        <v>0.26470149241226604</v>
      </c>
      <c r="CN23" s="124">
        <v>6.1070118638002899</v>
      </c>
      <c r="CO23" s="124">
        <v>4.6950968281532104</v>
      </c>
      <c r="CP23" s="124">
        <v>2.6470149241226606</v>
      </c>
      <c r="CQ23" s="3">
        <v>18.321035591400872</v>
      </c>
      <c r="CR23" s="3">
        <v>14.08529048445963</v>
      </c>
      <c r="CS23" s="3">
        <v>7.9410447723679809</v>
      </c>
      <c r="CT23" s="3">
        <v>24.438785058478171</v>
      </c>
      <c r="CU23" s="3">
        <v>39.338720083447214</v>
      </c>
      <c r="CV23" s="3">
        <v>52.963568943324617</v>
      </c>
      <c r="CW23" s="3">
        <v>128.17973459639759</v>
      </c>
      <c r="CX23" s="3">
        <v>125.03919622414944</v>
      </c>
      <c r="CY23" s="3">
        <v>114.27163609072714</v>
      </c>
      <c r="CZ23" s="125">
        <v>541.53390191188271</v>
      </c>
      <c r="DA23" s="125">
        <v>1114.7720755477292</v>
      </c>
      <c r="DB23" s="125">
        <v>2413.6849262017631</v>
      </c>
      <c r="DC23" s="125">
        <v>16.922934434746335</v>
      </c>
      <c r="DD23" s="125">
        <v>16.63838918727954</v>
      </c>
      <c r="DE23" s="125">
        <v>15.085530788761019</v>
      </c>
      <c r="DF23" s="124">
        <v>0.96291496933706644</v>
      </c>
      <c r="DG23" s="124">
        <v>0.75704670802121909</v>
      </c>
      <c r="DH23" s="124">
        <v>0.48273698524035263</v>
      </c>
      <c r="DI23" s="126">
        <v>0.61725318547247843</v>
      </c>
      <c r="DJ23" s="126">
        <v>0.50808503894041546</v>
      </c>
      <c r="DK23" s="126">
        <v>0.38618958819228211</v>
      </c>
      <c r="DL23" s="125">
        <v>408.43695345096336</v>
      </c>
      <c r="DM23" s="125">
        <v>657.45440884629397</v>
      </c>
      <c r="DN23" s="125">
        <v>885.16179062661763</v>
      </c>
    </row>
    <row r="24" spans="1:118" s="116" customFormat="1" x14ac:dyDescent="0.25">
      <c r="A24" s="117"/>
      <c r="B24" s="127">
        <v>17</v>
      </c>
      <c r="C24" s="128">
        <v>266</v>
      </c>
      <c r="D24" s="129">
        <v>40.095855929549899</v>
      </c>
      <c r="E24" s="120">
        <v>63.632143641357018</v>
      </c>
      <c r="F24" s="128">
        <v>216</v>
      </c>
      <c r="G24" s="129">
        <v>57.27090369210697</v>
      </c>
      <c r="H24" s="120">
        <v>90.888953127964413</v>
      </c>
      <c r="I24" s="129">
        <v>0.61797752808988771</v>
      </c>
      <c r="J24" s="120">
        <v>55.000000000000007</v>
      </c>
      <c r="K24" s="129">
        <v>1.0112359550561798</v>
      </c>
      <c r="L24" s="120">
        <v>89.999999999999986</v>
      </c>
      <c r="M24" s="3">
        <v>3163.2</v>
      </c>
      <c r="N24" s="3">
        <v>63.011952191235054</v>
      </c>
      <c r="O24" s="131">
        <v>1.1235955056179776</v>
      </c>
      <c r="P24" s="130">
        <v>14</v>
      </c>
      <c r="Q24" s="130">
        <v>158</v>
      </c>
      <c r="R24" s="3">
        <v>50.2</v>
      </c>
      <c r="S24" s="3">
        <v>35.5</v>
      </c>
      <c r="T24" s="3">
        <v>25.498007968127499</v>
      </c>
      <c r="U24" s="130">
        <v>34</v>
      </c>
      <c r="V24" s="130">
        <v>76</v>
      </c>
      <c r="W24" s="130">
        <v>179</v>
      </c>
      <c r="X24" s="111">
        <v>0.56666666666666665</v>
      </c>
      <c r="Y24" s="111">
        <v>1.2666666666666666</v>
      </c>
      <c r="Z24" s="111">
        <v>2.9833333333333334</v>
      </c>
      <c r="AA24" s="124">
        <v>1.51</v>
      </c>
      <c r="AB24" s="112">
        <v>134.38999999999999</v>
      </c>
      <c r="AC24" s="124">
        <v>1.31</v>
      </c>
      <c r="AD24" s="112">
        <v>116.58999999999999</v>
      </c>
      <c r="AE24" s="124">
        <v>1.1000000000000001</v>
      </c>
      <c r="AF24" s="112">
        <v>97.899999999999991</v>
      </c>
      <c r="AG24" s="112">
        <v>90.6</v>
      </c>
      <c r="AH24" s="112">
        <v>78.600000000000009</v>
      </c>
      <c r="AI24" s="112">
        <v>66</v>
      </c>
      <c r="AJ24" s="131">
        <v>0.99933000000000005</v>
      </c>
      <c r="AK24" s="131">
        <v>0.99816000000000005</v>
      </c>
      <c r="AL24" s="131">
        <v>0.99916000000000005</v>
      </c>
      <c r="AM24" s="124">
        <v>1.2630000000000001E-2</v>
      </c>
      <c r="AN24" s="124">
        <v>0.66027999999999998</v>
      </c>
      <c r="AO24" s="3">
        <v>15.53</v>
      </c>
      <c r="AP24" s="112">
        <v>15.53</v>
      </c>
      <c r="AQ24" s="111">
        <v>0.2588333333333333</v>
      </c>
      <c r="AR24" s="3">
        <v>75.351367999999994</v>
      </c>
      <c r="AS24" s="3">
        <v>67.428008000000005</v>
      </c>
      <c r="AT24" s="3">
        <v>59.10848</v>
      </c>
      <c r="AU24" s="124">
        <v>1.2558561333333331</v>
      </c>
      <c r="AV24" s="124">
        <v>1.1238001333333334</v>
      </c>
      <c r="AW24" s="124">
        <v>0.98514133333333331</v>
      </c>
      <c r="AX24" s="3">
        <v>42.699108533333323</v>
      </c>
      <c r="AY24" s="3">
        <v>85.408810133333333</v>
      </c>
      <c r="AZ24" s="3">
        <v>176.34029866666665</v>
      </c>
      <c r="BA24" s="111">
        <v>2.1434952483733327</v>
      </c>
      <c r="BB24" s="111">
        <v>4.2875222686933343</v>
      </c>
      <c r="BC24" s="111">
        <v>8.852282993066666</v>
      </c>
      <c r="BD24" s="3">
        <v>9.0437992547293007</v>
      </c>
      <c r="BE24" s="3">
        <v>38.09914030985</v>
      </c>
      <c r="BF24" s="3">
        <v>94.800386725375006</v>
      </c>
      <c r="BG24" s="121">
        <v>0.45399872258741092</v>
      </c>
      <c r="BH24" s="121">
        <v>1.9125768435544701</v>
      </c>
      <c r="BI24" s="121">
        <v>4.758979413613825</v>
      </c>
      <c r="BJ24" s="120">
        <v>21.180299929843272</v>
      </c>
      <c r="BK24" s="120">
        <v>44.607974575892932</v>
      </c>
      <c r="BL24" s="120">
        <v>53.759910492481765</v>
      </c>
      <c r="BM24" s="3">
        <v>33.655309278604022</v>
      </c>
      <c r="BN24" s="3">
        <v>47.309669823483333</v>
      </c>
      <c r="BO24" s="3">
        <v>81.539911941291649</v>
      </c>
      <c r="BP24" s="3">
        <v>30.626331443529661</v>
      </c>
      <c r="BQ24" s="3">
        <v>43.051799539369831</v>
      </c>
      <c r="BR24" s="3">
        <v>74.201319866575403</v>
      </c>
      <c r="BS24" s="112">
        <v>1537.441838465189</v>
      </c>
      <c r="BT24" s="112">
        <v>2161.2003368763658</v>
      </c>
      <c r="BU24" s="112">
        <v>3724.9062573020856</v>
      </c>
      <c r="BV24" s="111">
        <v>1.5374418384651889</v>
      </c>
      <c r="BW24" s="111">
        <v>2.1612003368763659</v>
      </c>
      <c r="BX24" s="111">
        <v>3.7249062573020857</v>
      </c>
      <c r="BY24" s="111">
        <v>1.6894965257859218</v>
      </c>
      <c r="BZ24" s="111">
        <v>2.374945425138864</v>
      </c>
      <c r="CA24" s="111">
        <v>4.093303579452841</v>
      </c>
      <c r="CB24" s="111">
        <v>1.5374418384651889</v>
      </c>
      <c r="CC24" s="111">
        <v>2.1612003368763664</v>
      </c>
      <c r="CD24" s="111">
        <v>3.7249062573020852</v>
      </c>
      <c r="CE24" s="3">
        <v>71.725927063842619</v>
      </c>
      <c r="CF24" s="3">
        <v>50.406743135937425</v>
      </c>
      <c r="CG24" s="3">
        <v>42.078481451841597</v>
      </c>
      <c r="CH24" s="124">
        <v>0.61252662887059328</v>
      </c>
      <c r="CI24" s="124">
        <v>0.43051799539369834</v>
      </c>
      <c r="CJ24" s="124">
        <v>0.371006599332877</v>
      </c>
      <c r="CK24" s="124">
        <v>0.90077445422146063</v>
      </c>
      <c r="CL24" s="124">
        <v>0.56647104657065572</v>
      </c>
      <c r="CM24" s="124">
        <v>0.41453251322109164</v>
      </c>
      <c r="CN24" s="124">
        <v>9.0077445422146063</v>
      </c>
      <c r="CO24" s="124">
        <v>5.6647104657065572</v>
      </c>
      <c r="CP24" s="124">
        <v>4.1453251322109166</v>
      </c>
      <c r="CQ24" s="3">
        <v>27.023233626643819</v>
      </c>
      <c r="CR24" s="3">
        <v>16.994131397119673</v>
      </c>
      <c r="CS24" s="3">
        <v>12.435975396632749</v>
      </c>
      <c r="CT24" s="3">
        <v>43.308220801836306</v>
      </c>
      <c r="CU24" s="3">
        <v>60.878882728911712</v>
      </c>
      <c r="CV24" s="3">
        <v>104.92693682541086</v>
      </c>
      <c r="CW24" s="3">
        <v>144.22877698533131</v>
      </c>
      <c r="CX24" s="3">
        <v>131.65440065756198</v>
      </c>
      <c r="CY24" s="3">
        <v>118.45130551340417</v>
      </c>
      <c r="CZ24" s="125">
        <v>829.10573159361218</v>
      </c>
      <c r="DA24" s="125">
        <v>1696.0546428486946</v>
      </c>
      <c r="DB24" s="125">
        <v>3532.1356677717631</v>
      </c>
      <c r="DC24" s="125">
        <v>24.385462693929771</v>
      </c>
      <c r="DD24" s="125">
        <v>22.316508458535456</v>
      </c>
      <c r="DE24" s="125">
        <v>19.732601495931636</v>
      </c>
      <c r="DF24" s="124">
        <v>1.2241502272352744</v>
      </c>
      <c r="DG24" s="124">
        <v>0.79223605027800859</v>
      </c>
      <c r="DH24" s="124">
        <v>0.67090845086167561</v>
      </c>
      <c r="DI24" s="126">
        <v>0.8106955147253474</v>
      </c>
      <c r="DJ24" s="126">
        <v>0.6047603437236706</v>
      </c>
      <c r="DK24" s="126">
        <v>0.60991677351061413</v>
      </c>
      <c r="DL24" s="125">
        <v>640.09032716976992</v>
      </c>
      <c r="DM24" s="125">
        <v>899.78261037282937</v>
      </c>
      <c r="DN24" s="125">
        <v>1550.8075852114259</v>
      </c>
    </row>
    <row r="25" spans="1:118" s="116" customFormat="1" x14ac:dyDescent="0.25">
      <c r="A25" s="117"/>
      <c r="B25" s="127">
        <v>18</v>
      </c>
      <c r="C25" s="128">
        <v>288</v>
      </c>
      <c r="D25" s="129">
        <v>30.187741884057971</v>
      </c>
      <c r="E25" s="120">
        <v>65.044510961429751</v>
      </c>
      <c r="F25" s="128">
        <v>237</v>
      </c>
      <c r="G25" s="129">
        <v>41.714143362318843</v>
      </c>
      <c r="H25" s="120">
        <v>89.880060111745934</v>
      </c>
      <c r="I25" s="129">
        <v>0.63953488372093037</v>
      </c>
      <c r="J25" s="120">
        <v>57.750000000000014</v>
      </c>
      <c r="K25" s="129">
        <v>1.0465116279069768</v>
      </c>
      <c r="L25" s="120">
        <v>94.5</v>
      </c>
      <c r="M25" s="3">
        <v>3151.3</v>
      </c>
      <c r="N25" s="3">
        <v>46.410898379970547</v>
      </c>
      <c r="O25" s="131">
        <v>1.1074197120708749</v>
      </c>
      <c r="P25" s="130">
        <v>16</v>
      </c>
      <c r="Q25" s="130">
        <v>171</v>
      </c>
      <c r="R25" s="3">
        <v>67.900000000000006</v>
      </c>
      <c r="S25" s="3">
        <v>48.9</v>
      </c>
      <c r="T25" s="3">
        <v>24.447717231222398</v>
      </c>
      <c r="U25" s="130">
        <v>33</v>
      </c>
      <c r="V25" s="130">
        <v>69</v>
      </c>
      <c r="W25" s="130">
        <v>172</v>
      </c>
      <c r="X25" s="111">
        <v>0.55000000000000004</v>
      </c>
      <c r="Y25" s="111">
        <v>1.1499999999999999</v>
      </c>
      <c r="Z25" s="111">
        <v>2.8666666666666667</v>
      </c>
      <c r="AA25" s="124">
        <v>1.51</v>
      </c>
      <c r="AB25" s="112">
        <v>136.35299999999998</v>
      </c>
      <c r="AC25" s="124">
        <v>1.44</v>
      </c>
      <c r="AD25" s="112">
        <v>130.03199999999998</v>
      </c>
      <c r="AE25" s="124">
        <v>1.0900000000000001</v>
      </c>
      <c r="AF25" s="112">
        <v>98.427000000000007</v>
      </c>
      <c r="AG25" s="112">
        <v>90.6</v>
      </c>
      <c r="AH25" s="112">
        <v>86.399999999999991</v>
      </c>
      <c r="AI25" s="112">
        <v>65.400000000000006</v>
      </c>
      <c r="AJ25" s="131">
        <v>0.99817999999999996</v>
      </c>
      <c r="AK25" s="131">
        <v>0.99846000000000001</v>
      </c>
      <c r="AL25" s="131">
        <v>0.99773000000000001</v>
      </c>
      <c r="AM25" s="124">
        <v>1.473E-2</v>
      </c>
      <c r="AN25" s="124">
        <v>0.36420000000000002</v>
      </c>
      <c r="AO25" s="3">
        <v>16.649999999999999</v>
      </c>
      <c r="AP25" s="112">
        <v>16.649999999999999</v>
      </c>
      <c r="AQ25" s="111">
        <v>0.27749999999999997</v>
      </c>
      <c r="AR25" s="3">
        <v>49.646519999999995</v>
      </c>
      <c r="AS25" s="3">
        <v>48.116879999999995</v>
      </c>
      <c r="AT25" s="3">
        <v>40.468680000000006</v>
      </c>
      <c r="AU25" s="124">
        <v>0.8274419999999999</v>
      </c>
      <c r="AV25" s="124">
        <v>0.80194799999999988</v>
      </c>
      <c r="AW25" s="124">
        <v>0.67447800000000013</v>
      </c>
      <c r="AX25" s="3">
        <v>27.305585999999998</v>
      </c>
      <c r="AY25" s="3">
        <v>55.334411999999993</v>
      </c>
      <c r="AZ25" s="3">
        <v>116.01021600000003</v>
      </c>
      <c r="BA25" s="111">
        <v>1.8540492894000002</v>
      </c>
      <c r="BB25" s="111">
        <v>3.7572065748000001</v>
      </c>
      <c r="BC25" s="111">
        <v>7.8770936664000031</v>
      </c>
      <c r="BD25" s="3">
        <v>3.4975427685851002</v>
      </c>
      <c r="BE25" s="3">
        <v>18.214183636691001</v>
      </c>
      <c r="BF25" s="3">
        <v>49.195946045562998</v>
      </c>
      <c r="BG25" s="121">
        <v>0.23748315398692832</v>
      </c>
      <c r="BH25" s="121">
        <v>1.2367430689313192</v>
      </c>
      <c r="BI25" s="121">
        <v>3.3404047364937277</v>
      </c>
      <c r="BJ25" s="120">
        <v>12.808891076665047</v>
      </c>
      <c r="BK25" s="120">
        <v>32.916557668835452</v>
      </c>
      <c r="BL25" s="120">
        <v>42.40656361295197</v>
      </c>
      <c r="BM25" s="3">
        <v>23.808043231414899</v>
      </c>
      <c r="BN25" s="3">
        <v>37.120228363308996</v>
      </c>
      <c r="BO25" s="3">
        <v>66.814269954437037</v>
      </c>
      <c r="BP25" s="3">
        <v>21.665319340587558</v>
      </c>
      <c r="BQ25" s="3">
        <v>33.77940781061119</v>
      </c>
      <c r="BR25" s="3">
        <v>60.800985658537705</v>
      </c>
      <c r="BS25" s="112">
        <v>1471.0751832258954</v>
      </c>
      <c r="BT25" s="112">
        <v>2293.6217903405</v>
      </c>
      <c r="BU25" s="112">
        <v>4128.3869262147109</v>
      </c>
      <c r="BV25" s="111">
        <v>1.4710751832258955</v>
      </c>
      <c r="BW25" s="111">
        <v>2.2936217903405001</v>
      </c>
      <c r="BX25" s="111">
        <v>4.128386926214711</v>
      </c>
      <c r="BY25" s="111">
        <v>1.616566135413072</v>
      </c>
      <c r="BZ25" s="111">
        <v>2.5204635058686806</v>
      </c>
      <c r="CA25" s="111">
        <v>4.5366889299062754</v>
      </c>
      <c r="CB25" s="111">
        <v>1.4710751832258955</v>
      </c>
      <c r="CC25" s="111">
        <v>2.2936217903404992</v>
      </c>
      <c r="CD25" s="111">
        <v>4.128386926214711</v>
      </c>
      <c r="CE25" s="3">
        <v>79.343909120234812</v>
      </c>
      <c r="CF25" s="3">
        <v>61.045932521359759</v>
      </c>
      <c r="CG25" s="3">
        <v>52.410027112213712</v>
      </c>
      <c r="CH25" s="124">
        <v>0.43330638681175115</v>
      </c>
      <c r="CI25" s="124">
        <v>0.33779407810611189</v>
      </c>
      <c r="CJ25" s="124">
        <v>0.30400492829268855</v>
      </c>
      <c r="CK25" s="124">
        <v>0.65652482850265326</v>
      </c>
      <c r="CL25" s="124">
        <v>0.48955663493639406</v>
      </c>
      <c r="CM25" s="124">
        <v>0.35349410266591691</v>
      </c>
      <c r="CN25" s="124">
        <v>6.5652482850265326</v>
      </c>
      <c r="CO25" s="124">
        <v>4.895566349363941</v>
      </c>
      <c r="CP25" s="124">
        <v>3.534941026659169</v>
      </c>
      <c r="CQ25" s="3">
        <v>19.695744855079596</v>
      </c>
      <c r="CR25" s="3">
        <v>14.686699048091821</v>
      </c>
      <c r="CS25" s="3">
        <v>10.604823079977507</v>
      </c>
      <c r="CT25" s="3">
        <v>30.08333708028416</v>
      </c>
      <c r="CU25" s="3">
        <v>46.904331090807773</v>
      </c>
      <c r="CV25" s="3">
        <v>84.42509051563826</v>
      </c>
      <c r="CW25" s="3">
        <v>142.84687931964584</v>
      </c>
      <c r="CX25" s="3">
        <v>139.55101551740546</v>
      </c>
      <c r="CY25" s="3">
        <v>123.07169650620379</v>
      </c>
      <c r="CZ25" s="125">
        <v>525.90381808170855</v>
      </c>
      <c r="DA25" s="125">
        <v>1086.6660612486157</v>
      </c>
      <c r="DB25" s="125">
        <v>2298.9358726157047</v>
      </c>
      <c r="DC25" s="125">
        <v>15.93647933580935</v>
      </c>
      <c r="DD25" s="125">
        <v>15.748783496356749</v>
      </c>
      <c r="DE25" s="125">
        <v>13.365906236137818</v>
      </c>
      <c r="DF25" s="124">
        <v>1.0820869469014549</v>
      </c>
      <c r="DG25" s="124">
        <v>0.770115512971845</v>
      </c>
      <c r="DH25" s="124">
        <v>0.44107490579254793</v>
      </c>
      <c r="DI25" s="126">
        <v>0.7166138721201688</v>
      </c>
      <c r="DJ25" s="126">
        <v>0.53480243956378126</v>
      </c>
      <c r="DK25" s="126">
        <v>0.40465587687389715</v>
      </c>
      <c r="DL25" s="125">
        <v>452.80517421827994</v>
      </c>
      <c r="DM25" s="125">
        <v>705.98962324177387</v>
      </c>
      <c r="DN25" s="125">
        <v>1270.740600263438</v>
      </c>
    </row>
    <row r="26" spans="1:118" s="116" customFormat="1" x14ac:dyDescent="0.25">
      <c r="A26" s="117"/>
      <c r="B26" s="127">
        <v>19</v>
      </c>
      <c r="C26" s="128">
        <v>289</v>
      </c>
      <c r="D26" s="129">
        <v>34.539595357575756</v>
      </c>
      <c r="E26" s="120">
        <v>61.520616793165885</v>
      </c>
      <c r="F26" s="128">
        <v>231</v>
      </c>
      <c r="G26" s="129">
        <v>52.957816145454537</v>
      </c>
      <c r="H26" s="120">
        <v>94.326452859640924</v>
      </c>
      <c r="I26" s="129">
        <v>0.6875</v>
      </c>
      <c r="J26" s="120">
        <v>55.000000000000007</v>
      </c>
      <c r="K26" s="129">
        <v>1.125</v>
      </c>
      <c r="L26" s="120">
        <v>90</v>
      </c>
      <c r="M26" s="3">
        <v>3020.5</v>
      </c>
      <c r="N26" s="3">
        <v>56.143122676579928</v>
      </c>
      <c r="O26" s="131">
        <v>1.25</v>
      </c>
      <c r="P26" s="130">
        <v>15</v>
      </c>
      <c r="Q26" s="130">
        <v>162</v>
      </c>
      <c r="R26" s="3">
        <v>53.8</v>
      </c>
      <c r="S26" s="3">
        <v>41.2</v>
      </c>
      <c r="T26" s="3">
        <v>19.144981412639407</v>
      </c>
      <c r="U26" s="130">
        <v>33</v>
      </c>
      <c r="V26" s="130">
        <v>67</v>
      </c>
      <c r="W26" s="130">
        <v>153</v>
      </c>
      <c r="X26" s="111">
        <v>0.55000000000000004</v>
      </c>
      <c r="Y26" s="111">
        <v>1.1166666666666667</v>
      </c>
      <c r="Z26" s="111">
        <v>2.5499999999999998</v>
      </c>
      <c r="AA26" s="124">
        <v>1.51</v>
      </c>
      <c r="AB26" s="112">
        <v>120.8</v>
      </c>
      <c r="AC26" s="124">
        <v>1.49</v>
      </c>
      <c r="AD26" s="112">
        <v>119.19999999999999</v>
      </c>
      <c r="AE26" s="124">
        <v>1.3</v>
      </c>
      <c r="AF26" s="112">
        <v>104</v>
      </c>
      <c r="AG26" s="112">
        <v>90.6</v>
      </c>
      <c r="AH26" s="112">
        <v>89.4</v>
      </c>
      <c r="AI26" s="112">
        <v>78</v>
      </c>
      <c r="AJ26" s="131">
        <v>0.99824000000000002</v>
      </c>
      <c r="AK26" s="131">
        <v>0.99973999999999996</v>
      </c>
      <c r="AL26" s="131">
        <v>0.99780999999999997</v>
      </c>
      <c r="AM26" s="124">
        <v>1.6570000000000001E-2</v>
      </c>
      <c r="AN26" s="124">
        <v>0.57577</v>
      </c>
      <c r="AO26" s="3">
        <v>11.82</v>
      </c>
      <c r="AP26" s="112">
        <v>11.82</v>
      </c>
      <c r="AQ26" s="111">
        <v>0.19700000000000001</v>
      </c>
      <c r="AR26" s="3">
        <v>63.984761999999996</v>
      </c>
      <c r="AS26" s="3">
        <v>63.293838000000001</v>
      </c>
      <c r="AT26" s="3">
        <v>56.730060000000002</v>
      </c>
      <c r="AU26" s="124">
        <v>1.0664126999999999</v>
      </c>
      <c r="AV26" s="124">
        <v>1.0548972999999999</v>
      </c>
      <c r="AW26" s="124">
        <v>0.94550100000000004</v>
      </c>
      <c r="AX26" s="3">
        <v>35.191619099999997</v>
      </c>
      <c r="AY26" s="3">
        <v>70.678119099999989</v>
      </c>
      <c r="AZ26" s="3">
        <v>144.661653</v>
      </c>
      <c r="BA26" s="111">
        <v>1.8933091075799999</v>
      </c>
      <c r="BB26" s="111">
        <v>3.8024828075799992</v>
      </c>
      <c r="BC26" s="111">
        <v>7.7827969313999992</v>
      </c>
      <c r="BD26" s="3">
        <v>7.7316596590908997</v>
      </c>
      <c r="BE26" s="3">
        <v>33.158081898485001</v>
      </c>
      <c r="BF26" s="3">
        <v>83.423133019697005</v>
      </c>
      <c r="BG26" s="121">
        <v>0.41596328965909035</v>
      </c>
      <c r="BH26" s="121">
        <v>1.7839048061384928</v>
      </c>
      <c r="BI26" s="121">
        <v>4.4881645564596981</v>
      </c>
      <c r="BJ26" s="120">
        <v>21.970173174245627</v>
      </c>
      <c r="BK26" s="120">
        <v>46.914210961911415</v>
      </c>
      <c r="BL26" s="120">
        <v>57.667758725041672</v>
      </c>
      <c r="BM26" s="3">
        <v>27.459959440909095</v>
      </c>
      <c r="BN26" s="3">
        <v>37.520037201514988</v>
      </c>
      <c r="BO26" s="3">
        <v>61.238519980302996</v>
      </c>
      <c r="BP26" s="3">
        <v>24.988563091227277</v>
      </c>
      <c r="BQ26" s="3">
        <v>34.143233853378639</v>
      </c>
      <c r="BR26" s="3">
        <v>55.727053182075728</v>
      </c>
      <c r="BS26" s="112">
        <v>1344.3846943080275</v>
      </c>
      <c r="BT26" s="112">
        <v>1836.9059813117708</v>
      </c>
      <c r="BU26" s="112">
        <v>2998.115461195674</v>
      </c>
      <c r="BV26" s="111">
        <v>1.3443846943080275</v>
      </c>
      <c r="BW26" s="111">
        <v>1.8369059813117707</v>
      </c>
      <c r="BX26" s="111">
        <v>2.998115461195674</v>
      </c>
      <c r="BY26" s="111">
        <v>1.4773458179209096</v>
      </c>
      <c r="BZ26" s="111">
        <v>2.0185780014415062</v>
      </c>
      <c r="CA26" s="111">
        <v>3.294632374940301</v>
      </c>
      <c r="CB26" s="111">
        <v>1.3443846943080278</v>
      </c>
      <c r="CC26" s="111">
        <v>1.8369059813117707</v>
      </c>
      <c r="CD26" s="111">
        <v>2.998115461195674</v>
      </c>
      <c r="CE26" s="3">
        <v>71.007142411436476</v>
      </c>
      <c r="CF26" s="3">
        <v>48.308068024660614</v>
      </c>
      <c r="CG26" s="3">
        <v>38.522339560212082</v>
      </c>
      <c r="CH26" s="124">
        <v>0.49977126182454557</v>
      </c>
      <c r="CI26" s="124">
        <v>0.34143233853378641</v>
      </c>
      <c r="CJ26" s="124">
        <v>0.27863526591037863</v>
      </c>
      <c r="CK26" s="124">
        <v>0.75722918458264477</v>
      </c>
      <c r="CL26" s="124">
        <v>0.509600505274308</v>
      </c>
      <c r="CM26" s="124">
        <v>0.36422910576520084</v>
      </c>
      <c r="CN26" s="124">
        <v>7.5722918458264479</v>
      </c>
      <c r="CO26" s="124">
        <v>5.09600505274308</v>
      </c>
      <c r="CP26" s="124">
        <v>3.6422910576520087</v>
      </c>
      <c r="CQ26" s="3">
        <v>22.716875537479343</v>
      </c>
      <c r="CR26" s="3">
        <v>15.288015158229239</v>
      </c>
      <c r="CS26" s="3">
        <v>10.926873172956025</v>
      </c>
      <c r="CT26" s="3">
        <v>32.630696463787075</v>
      </c>
      <c r="CU26" s="3">
        <v>44.585096633780843</v>
      </c>
      <c r="CV26" s="3">
        <v>72.769792747467804</v>
      </c>
      <c r="CW26" s="3">
        <v>135.02056598576394</v>
      </c>
      <c r="CX26" s="3">
        <v>133.78991837113063</v>
      </c>
      <c r="CY26" s="3">
        <v>122.09876603211389</v>
      </c>
      <c r="CZ26" s="125">
        <v>683.85265548164989</v>
      </c>
      <c r="DA26" s="125">
        <v>1406.59749921395</v>
      </c>
      <c r="DB26" s="125">
        <v>2908.2388916170498</v>
      </c>
      <c r="DC26" s="125">
        <v>20.722807741868177</v>
      </c>
      <c r="DD26" s="125">
        <v>20.993992525581344</v>
      </c>
      <c r="DE26" s="125">
        <v>19.008097330830392</v>
      </c>
      <c r="DF26" s="124">
        <v>1.1148870565125077</v>
      </c>
      <c r="DG26" s="124">
        <v>0.86495249205395142</v>
      </c>
      <c r="DH26" s="124">
        <v>0.62726721191740298</v>
      </c>
      <c r="DI26" s="126">
        <v>0.73833579901490576</v>
      </c>
      <c r="DJ26" s="126">
        <v>0.58050502822412853</v>
      </c>
      <c r="DK26" s="126">
        <v>0.48251323993646378</v>
      </c>
      <c r="DL26" s="125">
        <v>522.26096860665007</v>
      </c>
      <c r="DM26" s="125">
        <v>713.59358753561355</v>
      </c>
      <c r="DN26" s="125">
        <v>1164.6954115053827</v>
      </c>
    </row>
    <row r="27" spans="1:118" s="116" customFormat="1" x14ac:dyDescent="0.25">
      <c r="A27" s="132"/>
      <c r="B27" s="127">
        <v>20</v>
      </c>
      <c r="C27" s="128">
        <v>267</v>
      </c>
      <c r="D27" s="129">
        <v>38.33557748659004</v>
      </c>
      <c r="E27" s="120">
        <v>67.977672366330992</v>
      </c>
      <c r="F27" s="128">
        <v>222</v>
      </c>
      <c r="G27" s="129">
        <v>53.358971693486595</v>
      </c>
      <c r="H27" s="120">
        <v>94.617557198739959</v>
      </c>
      <c r="I27" s="129">
        <v>0.6586826347305389</v>
      </c>
      <c r="J27" s="120">
        <v>55.000000000000007</v>
      </c>
      <c r="K27" s="129">
        <v>1.0778443113772453</v>
      </c>
      <c r="L27" s="120">
        <v>89.999999999999986</v>
      </c>
      <c r="M27" s="3">
        <v>2402.4</v>
      </c>
      <c r="N27" s="3">
        <v>56.394366197183096</v>
      </c>
      <c r="O27" s="131">
        <v>1.1976047904191616</v>
      </c>
      <c r="P27" s="130">
        <v>14</v>
      </c>
      <c r="Q27" s="130">
        <v>151</v>
      </c>
      <c r="R27" s="3">
        <v>42.6</v>
      </c>
      <c r="S27" s="3">
        <v>30.2</v>
      </c>
      <c r="T27" s="3">
        <v>25.633802816901408</v>
      </c>
      <c r="U27" s="130">
        <v>33</v>
      </c>
      <c r="V27" s="130">
        <v>76</v>
      </c>
      <c r="W27" s="130">
        <v>167</v>
      </c>
      <c r="X27" s="111">
        <v>0.55000000000000004</v>
      </c>
      <c r="Y27" s="111">
        <v>1.2666666666666666</v>
      </c>
      <c r="Z27" s="111">
        <v>2.7833333333333332</v>
      </c>
      <c r="AA27" s="124">
        <v>1.51</v>
      </c>
      <c r="AB27" s="112">
        <v>126.08500000000001</v>
      </c>
      <c r="AC27" s="124">
        <v>1.36</v>
      </c>
      <c r="AD27" s="112">
        <v>113.56000000000002</v>
      </c>
      <c r="AE27" s="124">
        <v>1.19</v>
      </c>
      <c r="AF27" s="112">
        <v>99.365000000000009</v>
      </c>
      <c r="AG27" s="112">
        <v>90.6</v>
      </c>
      <c r="AH27" s="112">
        <v>81.600000000000009</v>
      </c>
      <c r="AI27" s="112">
        <v>71.399999999999991</v>
      </c>
      <c r="AJ27" s="131">
        <v>0.99834999999999996</v>
      </c>
      <c r="AK27" s="131">
        <v>0.99860000000000004</v>
      </c>
      <c r="AL27" s="131">
        <v>0.99794000000000005</v>
      </c>
      <c r="AM27" s="124">
        <v>1.754E-2</v>
      </c>
      <c r="AN27" s="124">
        <v>0.72570000000000001</v>
      </c>
      <c r="AO27" s="3">
        <v>7.2</v>
      </c>
      <c r="AP27" s="112">
        <v>7.2</v>
      </c>
      <c r="AQ27" s="111">
        <v>0.12000000000000001</v>
      </c>
      <c r="AR27" s="3">
        <v>72.948419999999999</v>
      </c>
      <c r="AS27" s="3">
        <v>66.417120000000011</v>
      </c>
      <c r="AT27" s="3">
        <v>59.014979999999994</v>
      </c>
      <c r="AU27" s="124">
        <v>1.2158070000000001</v>
      </c>
      <c r="AV27" s="124">
        <v>1.1069520000000002</v>
      </c>
      <c r="AW27" s="124">
        <v>0.98358299999999987</v>
      </c>
      <c r="AX27" s="3">
        <v>40.121631000000001</v>
      </c>
      <c r="AY27" s="3">
        <v>84.128352000000007</v>
      </c>
      <c r="AZ27" s="3">
        <v>164.25836099999998</v>
      </c>
      <c r="BA27" s="111">
        <v>1.7091814806000001</v>
      </c>
      <c r="BB27" s="111">
        <v>3.5838677952000002</v>
      </c>
      <c r="BC27" s="111">
        <v>6.9974061785999995</v>
      </c>
      <c r="BD27" s="3">
        <v>2.8306387816092</v>
      </c>
      <c r="BE27" s="3">
        <v>32.459720984674</v>
      </c>
      <c r="BF27" s="3">
        <v>88.594887285441004</v>
      </c>
      <c r="BG27" s="121">
        <v>0.12058521209655193</v>
      </c>
      <c r="BH27" s="121">
        <v>1.3827841139471124</v>
      </c>
      <c r="BI27" s="121">
        <v>3.7741421983597871</v>
      </c>
      <c r="BJ27" s="120">
        <v>7.0551438489856011</v>
      </c>
      <c r="BK27" s="120">
        <v>38.583569287882874</v>
      </c>
      <c r="BL27" s="120">
        <v>53.936302996132426</v>
      </c>
      <c r="BM27" s="3">
        <v>37.290992218390798</v>
      </c>
      <c r="BN27" s="3">
        <v>51.668631015326007</v>
      </c>
      <c r="BO27" s="3">
        <v>75.663473714558975</v>
      </c>
      <c r="BP27" s="3">
        <v>33.934802918735627</v>
      </c>
      <c r="BQ27" s="3">
        <v>47.018454223946662</v>
      </c>
      <c r="BR27" s="3">
        <v>68.853761080248674</v>
      </c>
      <c r="BS27" s="112">
        <v>1445.6226043381378</v>
      </c>
      <c r="BT27" s="112">
        <v>2002.9861499401279</v>
      </c>
      <c r="BU27" s="112">
        <v>2933.1702220185934</v>
      </c>
      <c r="BV27" s="111">
        <v>1.4456226043381377</v>
      </c>
      <c r="BW27" s="111">
        <v>2.0029861499401278</v>
      </c>
      <c r="BX27" s="111">
        <v>2.9331702220185933</v>
      </c>
      <c r="BY27" s="111">
        <v>1.5885962685034483</v>
      </c>
      <c r="BZ27" s="111">
        <v>2.2010836812528876</v>
      </c>
      <c r="CA27" s="111">
        <v>3.2232639802402123</v>
      </c>
      <c r="CB27" s="111">
        <v>1.4456226043381379</v>
      </c>
      <c r="CC27" s="111">
        <v>2.0029861499401278</v>
      </c>
      <c r="CD27" s="111">
        <v>2.9331702220185933</v>
      </c>
      <c r="CE27" s="3">
        <v>84.579819097423098</v>
      </c>
      <c r="CF27" s="3">
        <v>55.88895194802658</v>
      </c>
      <c r="CG27" s="3">
        <v>41.917964273519495</v>
      </c>
      <c r="CH27" s="124">
        <v>0.67869605837471259</v>
      </c>
      <c r="CI27" s="124">
        <v>0.4701845422394666</v>
      </c>
      <c r="CJ27" s="124">
        <v>0.34426880540124338</v>
      </c>
      <c r="CK27" s="124">
        <v>1.0283273611738069</v>
      </c>
      <c r="CL27" s="124">
        <v>0.61866387136771928</v>
      </c>
      <c r="CM27" s="124">
        <v>0.41229797054041123</v>
      </c>
      <c r="CN27" s="124">
        <v>10.283273611738068</v>
      </c>
      <c r="CO27" s="124">
        <v>6.1866387136771923</v>
      </c>
      <c r="CP27" s="124">
        <v>4.122979705404112</v>
      </c>
      <c r="CQ27" s="3">
        <v>30.849820835214206</v>
      </c>
      <c r="CR27" s="3">
        <v>18.559916141031579</v>
      </c>
      <c r="CS27" s="3">
        <v>12.368939116212337</v>
      </c>
      <c r="CT27" s="3">
        <v>47.868298156891981</v>
      </c>
      <c r="CU27" s="3">
        <v>66.324044700004237</v>
      </c>
      <c r="CV27" s="3">
        <v>97.12484178869515</v>
      </c>
      <c r="CW27" s="3">
        <v>142.12132417582418</v>
      </c>
      <c r="CX27" s="3">
        <v>130.53984815184819</v>
      </c>
      <c r="CY27" s="3">
        <v>117.41417532467533</v>
      </c>
      <c r="CZ27" s="125">
        <v>768.39773153720694</v>
      </c>
      <c r="DA27" s="125">
        <v>1661.0938618601715</v>
      </c>
      <c r="DB27" s="125">
        <v>3290.6767508429139</v>
      </c>
      <c r="DC27" s="125">
        <v>23.284779743551724</v>
      </c>
      <c r="DD27" s="125">
        <v>21.856498182370679</v>
      </c>
      <c r="DE27" s="125">
        <v>19.70465120265218</v>
      </c>
      <c r="DF27" s="124">
        <v>0.99193161707530353</v>
      </c>
      <c r="DG27" s="124">
        <v>0.66006624510759448</v>
      </c>
      <c r="DH27" s="124">
        <v>0.65025348968752195</v>
      </c>
      <c r="DI27" s="126">
        <v>0.65690835567900896</v>
      </c>
      <c r="DJ27" s="126">
        <v>0.48534282728499589</v>
      </c>
      <c r="DK27" s="126">
        <v>0.54643150393909401</v>
      </c>
      <c r="DL27" s="125">
        <v>709.23738100157459</v>
      </c>
      <c r="DM27" s="125">
        <v>982.68569328048522</v>
      </c>
      <c r="DN27" s="125">
        <v>1439.0436065771971</v>
      </c>
    </row>
    <row r="28" spans="1:118" x14ac:dyDescent="0.25">
      <c r="B28" s="4" t="s">
        <v>57</v>
      </c>
      <c r="C28" s="8">
        <f t="shared" ref="C28:Q28" si="10">AVERAGE(C18:C27)</f>
        <v>273.8</v>
      </c>
      <c r="D28" s="8">
        <f t="shared" si="10"/>
        <v>33.404617681046282</v>
      </c>
      <c r="E28" s="8">
        <f t="shared" si="10"/>
        <v>59.978767542955403</v>
      </c>
      <c r="F28" s="8">
        <f t="shared" si="10"/>
        <v>218.9</v>
      </c>
      <c r="G28" s="8">
        <f>AVERAGE(G18:G27)</f>
        <v>50.517818225922539</v>
      </c>
      <c r="H28" s="8">
        <f t="shared" ref="H28" si="11">AVERAGE(H18:H27)</f>
        <v>90.245988817980589</v>
      </c>
      <c r="I28" s="8">
        <f t="shared" si="10"/>
        <v>0.66989609269666128</v>
      </c>
      <c r="J28" s="8">
        <f t="shared" si="10"/>
        <v>55.64014837819186</v>
      </c>
      <c r="K28" s="8">
        <f t="shared" si="10"/>
        <v>1.0961936062309001</v>
      </c>
      <c r="L28" s="8">
        <f t="shared" si="10"/>
        <v>91.04751552795031</v>
      </c>
      <c r="M28" s="8">
        <f t="shared" si="10"/>
        <v>3029.12</v>
      </c>
      <c r="N28" s="8">
        <f t="shared" si="10"/>
        <v>56.052099282890104</v>
      </c>
      <c r="O28" s="47">
        <f t="shared" si="10"/>
        <v>1.2058488462223489</v>
      </c>
      <c r="P28" s="8">
        <f t="shared" si="10"/>
        <v>15.5</v>
      </c>
      <c r="Q28" s="8">
        <f t="shared" si="10"/>
        <v>161.6</v>
      </c>
      <c r="R28" s="8">
        <f>AVERAGE(R18:R27)</f>
        <v>54.409999999999989</v>
      </c>
      <c r="S28" s="8">
        <f t="shared" ref="S28:CD28" si="12">AVERAGE(S18:S27)</f>
        <v>39.749999999999993</v>
      </c>
      <c r="T28" s="8">
        <f t="shared" si="12"/>
        <v>23.247349814793854</v>
      </c>
      <c r="U28" s="8">
        <f t="shared" si="12"/>
        <v>32.799999999999997</v>
      </c>
      <c r="V28" s="8">
        <f t="shared" si="12"/>
        <v>71</v>
      </c>
      <c r="W28" s="8">
        <f t="shared" si="12"/>
        <v>164</v>
      </c>
      <c r="X28" s="5">
        <f t="shared" si="12"/>
        <v>0.54666666666666663</v>
      </c>
      <c r="Y28" s="5">
        <f t="shared" si="12"/>
        <v>1.1833333333333336</v>
      </c>
      <c r="Z28" s="5">
        <f t="shared" si="12"/>
        <v>2.7333333333333334</v>
      </c>
      <c r="AA28" s="5">
        <f t="shared" si="12"/>
        <v>1.5189999999999999</v>
      </c>
      <c r="AB28" s="8">
        <f t="shared" si="12"/>
        <v>126.31026666666666</v>
      </c>
      <c r="AC28" s="5">
        <f t="shared" si="12"/>
        <v>1.411</v>
      </c>
      <c r="AD28" s="8">
        <f t="shared" si="12"/>
        <v>117.27132222222221</v>
      </c>
      <c r="AE28" s="5">
        <f t="shared" si="12"/>
        <v>1.2090000000000001</v>
      </c>
      <c r="AF28" s="8">
        <f t="shared" si="12"/>
        <v>100.38491111111111</v>
      </c>
      <c r="AG28" s="8">
        <f t="shared" si="12"/>
        <v>91.140000000000015</v>
      </c>
      <c r="AH28" s="8">
        <f t="shared" si="12"/>
        <v>84.66</v>
      </c>
      <c r="AI28" s="8">
        <f t="shared" si="12"/>
        <v>72.539999999999992</v>
      </c>
      <c r="AJ28" s="47">
        <f t="shared" si="12"/>
        <v>0.99749900000000002</v>
      </c>
      <c r="AK28" s="47">
        <f t="shared" si="12"/>
        <v>0.99903799999999998</v>
      </c>
      <c r="AL28" s="47">
        <f t="shared" si="12"/>
        <v>0.99687599999999998</v>
      </c>
      <c r="AM28" s="5">
        <f t="shared" si="12"/>
        <v>1.7454000000000001E-2</v>
      </c>
      <c r="AN28" s="5">
        <f t="shared" si="12"/>
        <v>0.53754400000000013</v>
      </c>
      <c r="AO28" s="8">
        <f t="shared" si="12"/>
        <v>12.608999999999998</v>
      </c>
      <c r="AP28" s="8">
        <f t="shared" si="12"/>
        <v>12.608999999999998</v>
      </c>
      <c r="AQ28" s="5">
        <f t="shared" si="12"/>
        <v>0.21015</v>
      </c>
      <c r="AR28" s="8">
        <f t="shared" si="12"/>
        <v>61.466669400000001</v>
      </c>
      <c r="AS28" s="8">
        <f t="shared" si="12"/>
        <v>57.926032800000009</v>
      </c>
      <c r="AT28" s="8">
        <f t="shared" si="12"/>
        <v>51.557079599999994</v>
      </c>
      <c r="AU28" s="5">
        <f t="shared" si="12"/>
        <v>1.02444449</v>
      </c>
      <c r="AV28" s="5">
        <f t="shared" si="12"/>
        <v>0.96543387999999997</v>
      </c>
      <c r="AW28" s="5">
        <f t="shared" si="12"/>
        <v>0.85928465999999992</v>
      </c>
      <c r="AX28" s="8">
        <f t="shared" si="12"/>
        <v>33.63784897666666</v>
      </c>
      <c r="AY28" s="8">
        <f t="shared" si="12"/>
        <v>68.681724510000009</v>
      </c>
      <c r="AZ28" s="8">
        <f t="shared" si="12"/>
        <v>141.06437182666667</v>
      </c>
      <c r="BA28" s="5">
        <f t="shared" si="12"/>
        <v>1.8087600902053336</v>
      </c>
      <c r="BB28" s="5">
        <f t="shared" si="12"/>
        <v>3.6902694290453342</v>
      </c>
      <c r="BC28" s="5">
        <f t="shared" si="12"/>
        <v>7.597269300433334</v>
      </c>
      <c r="BD28" s="8">
        <f t="shared" si="12"/>
        <v>6.3275568162311604</v>
      </c>
      <c r="BE28" s="8">
        <f t="shared" si="12"/>
        <v>28.526546588260594</v>
      </c>
      <c r="BF28" s="8">
        <f t="shared" si="12"/>
        <v>80.386089786803211</v>
      </c>
      <c r="BG28" s="5">
        <f t="shared" si="12"/>
        <v>0.34437629161590388</v>
      </c>
      <c r="BH28" s="5">
        <f t="shared" si="12"/>
        <v>1.5244853350125684</v>
      </c>
      <c r="BI28" s="5">
        <f t="shared" si="12"/>
        <v>4.3093476177672896</v>
      </c>
      <c r="BJ28" s="8">
        <f t="shared" si="12"/>
        <v>19.298783596912472</v>
      </c>
      <c r="BK28" s="8">
        <f t="shared" si="12"/>
        <v>41.218942998229139</v>
      </c>
      <c r="BL28" s="8">
        <f t="shared" si="12"/>
        <v>56.875384939846654</v>
      </c>
      <c r="BM28" s="8">
        <f t="shared" si="12"/>
        <v>27.310292160435505</v>
      </c>
      <c r="BN28" s="8">
        <f t="shared" si="12"/>
        <v>40.155177921739394</v>
      </c>
      <c r="BO28" s="8">
        <f t="shared" si="12"/>
        <v>60.678282039863475</v>
      </c>
      <c r="BP28" s="8">
        <f t="shared" si="12"/>
        <v>24.852365865996308</v>
      </c>
      <c r="BQ28" s="8">
        <f t="shared" si="12"/>
        <v>36.541211908782856</v>
      </c>
      <c r="BR28" s="8">
        <f t="shared" si="12"/>
        <v>55.217236656275773</v>
      </c>
      <c r="BS28" s="8">
        <f t="shared" si="12"/>
        <v>1332.5892567163805</v>
      </c>
      <c r="BT28" s="8">
        <f t="shared" si="12"/>
        <v>1970.8635255698159</v>
      </c>
      <c r="BU28" s="8">
        <f t="shared" si="12"/>
        <v>2992.0087312261012</v>
      </c>
      <c r="BV28" s="5">
        <f t="shared" si="12"/>
        <v>1.3325892567163806</v>
      </c>
      <c r="BW28" s="5">
        <f t="shared" si="12"/>
        <v>1.9708635255698161</v>
      </c>
      <c r="BX28" s="5">
        <f t="shared" si="12"/>
        <v>2.9920087312261008</v>
      </c>
      <c r="BY28" s="5">
        <f t="shared" si="12"/>
        <v>1.4643837985894292</v>
      </c>
      <c r="BZ28" s="5">
        <f t="shared" si="12"/>
        <v>2.1657840940327651</v>
      </c>
      <c r="CA28" s="5">
        <f t="shared" si="12"/>
        <v>3.2879216826660445</v>
      </c>
      <c r="CB28" s="5">
        <f t="shared" si="12"/>
        <v>1.3325892567163808</v>
      </c>
      <c r="CC28" s="5">
        <f t="shared" si="12"/>
        <v>1.9708635255698159</v>
      </c>
      <c r="CD28" s="5">
        <f t="shared" si="12"/>
        <v>2.9920087312260999</v>
      </c>
      <c r="CE28" s="8">
        <f t="shared" ref="CE28:CY28" si="13">AVERAGE(CE18:CE27)</f>
        <v>73.438106926809638</v>
      </c>
      <c r="CF28" s="8">
        <f t="shared" si="13"/>
        <v>53.490761871611468</v>
      </c>
      <c r="CG28" s="8">
        <f t="shared" si="13"/>
        <v>39.243399704739545</v>
      </c>
      <c r="CH28" s="5">
        <f t="shared" si="13"/>
        <v>0.49704731731992624</v>
      </c>
      <c r="CI28" s="5">
        <f t="shared" si="13"/>
        <v>0.36541211908782856</v>
      </c>
      <c r="CJ28" s="5">
        <f t="shared" si="13"/>
        <v>0.27608618328137879</v>
      </c>
      <c r="CK28" s="5">
        <f t="shared" si="13"/>
        <v>0.75584960031550141</v>
      </c>
      <c r="CL28" s="5">
        <f t="shared" si="13"/>
        <v>0.51371904198526219</v>
      </c>
      <c r="CM28" s="5">
        <f t="shared" si="13"/>
        <v>0.33491313225867037</v>
      </c>
      <c r="CN28" s="5">
        <f t="shared" si="13"/>
        <v>7.5584960031550121</v>
      </c>
      <c r="CO28" s="5">
        <f t="shared" si="13"/>
        <v>5.1371904198526215</v>
      </c>
      <c r="CP28" s="5">
        <f t="shared" si="13"/>
        <v>3.3491313225867039</v>
      </c>
      <c r="CQ28" s="8">
        <f t="shared" si="13"/>
        <v>22.675488009465042</v>
      </c>
      <c r="CR28" s="8">
        <f t="shared" si="13"/>
        <v>15.411571259557865</v>
      </c>
      <c r="CS28" s="8">
        <f t="shared" si="13"/>
        <v>10.04739396776011</v>
      </c>
      <c r="CT28" s="8">
        <f t="shared" si="13"/>
        <v>34.210719441404542</v>
      </c>
      <c r="CU28" s="8">
        <f t="shared" si="13"/>
        <v>50.285939644372377</v>
      </c>
      <c r="CV28" s="8">
        <f t="shared" si="13"/>
        <v>75.939824068730914</v>
      </c>
      <c r="CW28" s="8">
        <f t="shared" si="13"/>
        <v>132.66941357832928</v>
      </c>
      <c r="CX28" s="8">
        <f t="shared" si="13"/>
        <v>126.4039503323946</v>
      </c>
      <c r="CY28" s="8">
        <f t="shared" si="13"/>
        <v>115.00420415263554</v>
      </c>
      <c r="CZ28" s="8">
        <f t="shared" ref="CZ28:DK28" si="14">AVERAGE(CZ18:CZ27)</f>
        <v>651.66038405855409</v>
      </c>
      <c r="DA28" s="8">
        <f t="shared" si="14"/>
        <v>1359.9161525882082</v>
      </c>
      <c r="DB28" s="8">
        <f t="shared" si="14"/>
        <v>2834.1095226603502</v>
      </c>
      <c r="DC28" s="8">
        <f t="shared" si="14"/>
        <v>19.848523799029163</v>
      </c>
      <c r="DD28" s="8">
        <f t="shared" si="14"/>
        <v>19.115693896423871</v>
      </c>
      <c r="DE28" s="8">
        <f t="shared" si="14"/>
        <v>17.266772908529056</v>
      </c>
      <c r="DF28" s="5">
        <f t="shared" si="14"/>
        <v>1.0674870322654821</v>
      </c>
      <c r="DG28" s="5">
        <f t="shared" si="14"/>
        <v>0.75226774668325802</v>
      </c>
      <c r="DH28" s="5">
        <f t="shared" si="14"/>
        <v>0.56755337180383147</v>
      </c>
      <c r="DI28" s="5">
        <f t="shared" si="14"/>
        <v>0.70458865684321881</v>
      </c>
      <c r="DJ28" s="5">
        <f t="shared" si="14"/>
        <v>0.53320658207656291</v>
      </c>
      <c r="DK28" s="5">
        <f t="shared" si="14"/>
        <v>0.47145842165186114</v>
      </c>
      <c r="DL28" s="8">
        <f t="shared" ref="DL28:DN28" si="15">AVERAGE(DL18:DL27)</f>
        <v>519.41444659932279</v>
      </c>
      <c r="DM28" s="8">
        <f t="shared" si="15"/>
        <v>763.7113288935617</v>
      </c>
      <c r="DN28" s="8">
        <f t="shared" si="15"/>
        <v>1154.0402461161634</v>
      </c>
    </row>
    <row r="29" spans="1:118" x14ac:dyDescent="0.25">
      <c r="B29" s="6" t="s">
        <v>58</v>
      </c>
      <c r="C29" s="9">
        <f>_xlfn.STDEV.S(C18:C27)</f>
        <v>11.252654007931739</v>
      </c>
      <c r="D29" s="9">
        <f t="shared" ref="D29:BV29" si="16">_xlfn.STDEV.S(D18:D27)</f>
        <v>4.5965185158601214</v>
      </c>
      <c r="E29" s="9">
        <f t="shared" si="16"/>
        <v>7.875791519101595</v>
      </c>
      <c r="F29" s="9">
        <f t="shared" si="16"/>
        <v>10.671353137150779</v>
      </c>
      <c r="G29" s="9">
        <f t="shared" si="16"/>
        <v>6.7477004281401056</v>
      </c>
      <c r="H29" s="9">
        <f t="shared" si="16"/>
        <v>6.7453421245307563</v>
      </c>
      <c r="I29" s="9">
        <f t="shared" si="16"/>
        <v>2.3801347633706789E-2</v>
      </c>
      <c r="J29" s="9">
        <f t="shared" si="16"/>
        <v>2.2818132689654202</v>
      </c>
      <c r="K29" s="9">
        <f t="shared" si="16"/>
        <v>3.8947659764247508E-2</v>
      </c>
      <c r="L29" s="9">
        <f t="shared" si="16"/>
        <v>3.7338762583070526</v>
      </c>
      <c r="M29" s="9">
        <f t="shared" si="16"/>
        <v>373.09575714553375</v>
      </c>
      <c r="N29" s="9">
        <f t="shared" si="16"/>
        <v>6.741159548188528</v>
      </c>
      <c r="O29" s="48">
        <f t="shared" si="16"/>
        <v>6.6807330192161923E-2</v>
      </c>
      <c r="P29" s="9">
        <f t="shared" si="16"/>
        <v>3.064129385141706</v>
      </c>
      <c r="Q29" s="9">
        <f t="shared" si="16"/>
        <v>7.5159090527286789</v>
      </c>
      <c r="R29" s="9">
        <f t="shared" si="16"/>
        <v>6.794515762322213</v>
      </c>
      <c r="S29" s="9">
        <f t="shared" si="16"/>
        <v>5.5275572261976231</v>
      </c>
      <c r="T29" s="9">
        <f t="shared" si="16"/>
        <v>3.9879062276416435</v>
      </c>
      <c r="U29" s="9">
        <f t="shared" si="16"/>
        <v>1.619327706865483</v>
      </c>
      <c r="V29" s="9">
        <f t="shared" si="16"/>
        <v>3.711842908553348</v>
      </c>
      <c r="W29" s="9">
        <f t="shared" si="16"/>
        <v>9.0308114560960444</v>
      </c>
      <c r="X29" s="9">
        <f t="shared" si="16"/>
        <v>2.6988795114424716E-2</v>
      </c>
      <c r="Y29" s="9">
        <f t="shared" si="16"/>
        <v>6.1864048475889104E-2</v>
      </c>
      <c r="Z29" s="9">
        <f t="shared" si="16"/>
        <v>0.15051352426826747</v>
      </c>
      <c r="AA29" s="7">
        <f t="shared" si="16"/>
        <v>7.7810310656393405E-2</v>
      </c>
      <c r="AB29" s="9">
        <f t="shared" si="16"/>
        <v>9.1924257976033967</v>
      </c>
      <c r="AC29" s="7">
        <f t="shared" si="16"/>
        <v>6.8710342097177093E-2</v>
      </c>
      <c r="AD29" s="9">
        <f t="shared" si="16"/>
        <v>7.5334235672242578</v>
      </c>
      <c r="AE29" s="7">
        <f t="shared" si="16"/>
        <v>7.5490985480975728E-2</v>
      </c>
      <c r="AF29" s="9">
        <f t="shared" si="16"/>
        <v>5.9607712033151898</v>
      </c>
      <c r="AG29" s="9">
        <f t="shared" si="16"/>
        <v>4.6686186393836051</v>
      </c>
      <c r="AH29" s="9">
        <f t="shared" si="16"/>
        <v>4.1226205258306248</v>
      </c>
      <c r="AI29" s="9">
        <f t="shared" si="16"/>
        <v>4.5294591288585453</v>
      </c>
      <c r="AJ29" s="48">
        <f t="shared" si="16"/>
        <v>2.2140684020347818E-3</v>
      </c>
      <c r="AK29" s="48">
        <f t="shared" si="16"/>
        <v>7.1061475732868667E-4</v>
      </c>
      <c r="AL29" s="48">
        <f t="shared" si="16"/>
        <v>2.7670489695702906E-3</v>
      </c>
      <c r="AM29" s="7">
        <f t="shared" si="16"/>
        <v>6.5785918790506517E-3</v>
      </c>
      <c r="AN29" s="7">
        <f t="shared" si="16"/>
        <v>0.1237650220018202</v>
      </c>
      <c r="AO29" s="9">
        <f t="shared" si="16"/>
        <v>2.9200702046354969</v>
      </c>
      <c r="AP29" s="9">
        <f t="shared" si="16"/>
        <v>2.9200702046354969</v>
      </c>
      <c r="AQ29" s="7">
        <f t="shared" si="16"/>
        <v>4.8667836743924893E-2</v>
      </c>
      <c r="AR29" s="9">
        <f t="shared" si="16"/>
        <v>9.7820125585813571</v>
      </c>
      <c r="AS29" s="9">
        <f t="shared" si="16"/>
        <v>8.4512149547212676</v>
      </c>
      <c r="AT29" s="9">
        <f t="shared" si="16"/>
        <v>7.1804869152946269</v>
      </c>
      <c r="AU29" s="7">
        <f t="shared" si="16"/>
        <v>0.16303354264302286</v>
      </c>
      <c r="AV29" s="7">
        <f t="shared" si="16"/>
        <v>0.14085358257868882</v>
      </c>
      <c r="AW29" s="7">
        <f t="shared" si="16"/>
        <v>0.11967478192157634</v>
      </c>
      <c r="AX29" s="9">
        <f t="shared" si="16"/>
        <v>5.8140890942631032</v>
      </c>
      <c r="AY29" s="9">
        <f t="shared" si="16"/>
        <v>11.671989621773172</v>
      </c>
      <c r="AZ29" s="9">
        <f t="shared" si="16"/>
        <v>22.567848425958633</v>
      </c>
      <c r="BA29" s="7">
        <f t="shared" si="16"/>
        <v>0.25908285404926523</v>
      </c>
      <c r="BB29" s="7">
        <f t="shared" si="16"/>
        <v>0.48996740675607864</v>
      </c>
      <c r="BC29" s="7">
        <f t="shared" si="16"/>
        <v>1.0658120099330823</v>
      </c>
      <c r="BD29" s="9">
        <f t="shared" si="16"/>
        <v>1.9879708207422448</v>
      </c>
      <c r="BE29" s="9">
        <f t="shared" si="16"/>
        <v>6.5938546196608607</v>
      </c>
      <c r="BF29" s="9">
        <f t="shared" si="16"/>
        <v>15.948225548237629</v>
      </c>
      <c r="BG29" s="7">
        <f t="shared" si="16"/>
        <v>0.10921759286974467</v>
      </c>
      <c r="BH29" s="7">
        <f t="shared" si="16"/>
        <v>0.28348855199938944</v>
      </c>
      <c r="BI29" s="7">
        <f t="shared" si="16"/>
        <v>0.73746714433511829</v>
      </c>
      <c r="BJ29" s="9">
        <f t="shared" si="16"/>
        <v>6.896105261877679</v>
      </c>
      <c r="BK29" s="9">
        <f t="shared" si="16"/>
        <v>4.8136768136746726</v>
      </c>
      <c r="BL29" s="9">
        <f t="shared" si="16"/>
        <v>7.1500635690521035</v>
      </c>
      <c r="BM29" s="9">
        <f t="shared" si="16"/>
        <v>5.9920207354988735</v>
      </c>
      <c r="BN29" s="9">
        <f t="shared" si="16"/>
        <v>6.3971676197994958</v>
      </c>
      <c r="BO29" s="9">
        <f t="shared" si="16"/>
        <v>13.058736424999667</v>
      </c>
      <c r="BP29" s="9">
        <f t="shared" si="16"/>
        <v>5.4527388693039951</v>
      </c>
      <c r="BQ29" s="9">
        <f t="shared" si="16"/>
        <v>5.8214225340175014</v>
      </c>
      <c r="BR29" s="9">
        <f t="shared" si="16"/>
        <v>11.883450146749654</v>
      </c>
      <c r="BS29" s="9">
        <f t="shared" si="16"/>
        <v>237.97140154625174</v>
      </c>
      <c r="BT29" s="9">
        <f t="shared" si="16"/>
        <v>289.15278392248069</v>
      </c>
      <c r="BU29" s="9">
        <f t="shared" si="16"/>
        <v>685.11584046053042</v>
      </c>
      <c r="BV29" s="7">
        <f t="shared" si="16"/>
        <v>0.2379714015462519</v>
      </c>
      <c r="BW29" s="7">
        <f t="shared" ref="BW29:CY29" si="17">_xlfn.STDEV.S(BW18:BW27)</f>
        <v>0.28915278392247712</v>
      </c>
      <c r="BX29" s="7">
        <f t="shared" si="17"/>
        <v>0.6851158404605322</v>
      </c>
      <c r="BY29" s="7">
        <f t="shared" si="17"/>
        <v>0.2615070346662125</v>
      </c>
      <c r="BZ29" s="7">
        <f t="shared" si="17"/>
        <v>0.31775031200271958</v>
      </c>
      <c r="CA29" s="7">
        <f t="shared" si="17"/>
        <v>0.75287454995662773</v>
      </c>
      <c r="CB29" s="7">
        <f t="shared" si="17"/>
        <v>0.23797140154625107</v>
      </c>
      <c r="CC29" s="7">
        <f t="shared" si="17"/>
        <v>0.28915278392247984</v>
      </c>
      <c r="CD29" s="7">
        <f t="shared" si="17"/>
        <v>0.68511584046053331</v>
      </c>
      <c r="CE29" s="9">
        <f t="shared" si="17"/>
        <v>6.275455788308677</v>
      </c>
      <c r="CF29" s="9">
        <f t="shared" si="17"/>
        <v>4.3804459004439043</v>
      </c>
      <c r="CG29" s="9">
        <f t="shared" si="17"/>
        <v>6.5065578478374642</v>
      </c>
      <c r="CH29" s="7">
        <f t="shared" si="17"/>
        <v>0.10905477738607956</v>
      </c>
      <c r="CI29" s="7">
        <f t="shared" si="17"/>
        <v>5.8214225340175244E-2</v>
      </c>
      <c r="CJ29" s="7">
        <f t="shared" si="17"/>
        <v>5.9417250733748629E-2</v>
      </c>
      <c r="CK29" s="7">
        <f t="shared" si="17"/>
        <v>0.15449091604011989</v>
      </c>
      <c r="CL29" s="7">
        <f t="shared" si="17"/>
        <v>6.7944137412247391E-2</v>
      </c>
      <c r="CM29" s="7">
        <f t="shared" si="17"/>
        <v>5.9788728497879147E-2</v>
      </c>
      <c r="CN29" s="7">
        <f t="shared" si="17"/>
        <v>1.544909160401204</v>
      </c>
      <c r="CO29" s="7">
        <f t="shared" si="17"/>
        <v>0.67944137412247663</v>
      </c>
      <c r="CP29" s="7">
        <f t="shared" si="17"/>
        <v>0.59788728497879295</v>
      </c>
      <c r="CQ29" s="9">
        <f t="shared" si="17"/>
        <v>4.6347274812035888</v>
      </c>
      <c r="CR29" s="9">
        <f t="shared" si="17"/>
        <v>2.0383241223674191</v>
      </c>
      <c r="CS29" s="9">
        <f t="shared" si="17"/>
        <v>1.7936618549363852</v>
      </c>
      <c r="CT29" s="9">
        <f t="shared" si="17"/>
        <v>8.1908564947846436</v>
      </c>
      <c r="CU29" s="9">
        <f t="shared" si="17"/>
        <v>9.1394763310443636</v>
      </c>
      <c r="CV29" s="9">
        <f t="shared" si="17"/>
        <v>17.514902629282908</v>
      </c>
      <c r="CW29" s="9">
        <f t="shared" si="17"/>
        <v>12.316097846807473</v>
      </c>
      <c r="CX29" s="9">
        <f t="shared" si="17"/>
        <v>11.261608678306031</v>
      </c>
      <c r="CY29" s="9">
        <f t="shared" si="17"/>
        <v>8.5525093535285173</v>
      </c>
      <c r="CZ29" s="9">
        <f t="shared" ref="CZ29:DK29" si="18">STDEV(CZ18:CZ27)</f>
        <v>110.94027204020684</v>
      </c>
      <c r="DA29" s="9">
        <f t="shared" si="18"/>
        <v>233.23464373431656</v>
      </c>
      <c r="DB29" s="9">
        <f t="shared" si="18"/>
        <v>454.25406309781312</v>
      </c>
      <c r="DC29" s="9">
        <f t="shared" si="18"/>
        <v>3.1129560627736894</v>
      </c>
      <c r="DD29" s="9">
        <f t="shared" si="18"/>
        <v>2.8250952317816913</v>
      </c>
      <c r="DE29" s="9">
        <f t="shared" si="18"/>
        <v>2.4324173666864835</v>
      </c>
      <c r="DF29" s="7">
        <f t="shared" si="18"/>
        <v>0.12947577903827304</v>
      </c>
      <c r="DG29" s="7">
        <f t="shared" si="18"/>
        <v>0.10556192482297569</v>
      </c>
      <c r="DH29" s="7">
        <f t="shared" si="18"/>
        <v>9.2662693655576292E-2</v>
      </c>
      <c r="DI29" s="7">
        <f t="shared" si="18"/>
        <v>9.5631067727463659E-2</v>
      </c>
      <c r="DJ29" s="7">
        <f t="shared" si="18"/>
        <v>7.2097922488018329E-2</v>
      </c>
      <c r="DK29" s="7">
        <f t="shared" si="18"/>
        <v>8.6365997406858769E-2</v>
      </c>
      <c r="DL29" s="9">
        <f t="shared" ref="DL29:DN29" si="19">STDEV(DL18:DL27)</f>
        <v>113.96224236845373</v>
      </c>
      <c r="DM29" s="9">
        <f t="shared" si="19"/>
        <v>121.6677309609655</v>
      </c>
      <c r="DN29" s="9">
        <f t="shared" si="19"/>
        <v>248.36410806706763</v>
      </c>
    </row>
    <row r="30" spans="1:118" x14ac:dyDescent="0.25">
      <c r="B30" s="6" t="s">
        <v>59</v>
      </c>
      <c r="C30" s="9">
        <f t="shared" ref="C30:BN30" si="20">(C29/C28)*100</f>
        <v>4.1098078918669607</v>
      </c>
      <c r="D30" s="9">
        <f t="shared" si="20"/>
        <v>13.76012909277563</v>
      </c>
      <c r="E30" s="9">
        <f t="shared" si="20"/>
        <v>13.130965909663175</v>
      </c>
      <c r="F30" s="9">
        <f t="shared" si="20"/>
        <v>4.8749900124032797</v>
      </c>
      <c r="G30" s="9">
        <f t="shared" si="20"/>
        <v>13.357070168714479</v>
      </c>
      <c r="H30" s="9">
        <f t="shared" si="20"/>
        <v>7.4743954971069213</v>
      </c>
      <c r="I30" s="9">
        <f t="shared" si="20"/>
        <v>3.5529909628065832</v>
      </c>
      <c r="J30" s="9">
        <f t="shared" si="20"/>
        <v>4.1010193816445248</v>
      </c>
      <c r="K30" s="9">
        <f t="shared" si="20"/>
        <v>3.5529909628065877</v>
      </c>
      <c r="L30" s="9">
        <f t="shared" si="20"/>
        <v>4.1010193816445275</v>
      </c>
      <c r="M30" s="9">
        <f t="shared" si="20"/>
        <v>12.316968530316851</v>
      </c>
      <c r="N30" s="9">
        <f t="shared" si="20"/>
        <v>12.026596031963901</v>
      </c>
      <c r="O30" s="9">
        <f t="shared" si="20"/>
        <v>5.5402740070991605</v>
      </c>
      <c r="P30" s="9">
        <f t="shared" si="20"/>
        <v>19.768576678333588</v>
      </c>
      <c r="Q30" s="9">
        <f t="shared" si="20"/>
        <v>4.6509338197578458</v>
      </c>
      <c r="R30" s="9">
        <f t="shared" si="20"/>
        <v>12.487623161775803</v>
      </c>
      <c r="S30" s="9">
        <f t="shared" si="20"/>
        <v>13.905804342635534</v>
      </c>
      <c r="T30" s="9">
        <f t="shared" si="20"/>
        <v>17.15424020119433</v>
      </c>
      <c r="U30" s="9">
        <f t="shared" si="20"/>
        <v>4.9369747160533022</v>
      </c>
      <c r="V30" s="9">
        <f t="shared" si="20"/>
        <v>5.2279477585258425</v>
      </c>
      <c r="W30" s="9">
        <f t="shared" si="20"/>
        <v>5.5065923512780754</v>
      </c>
      <c r="X30" s="9">
        <f t="shared" si="20"/>
        <v>4.9369747160533013</v>
      </c>
      <c r="Y30" s="9">
        <f t="shared" si="20"/>
        <v>5.2279477585258389</v>
      </c>
      <c r="Z30" s="9">
        <f t="shared" si="20"/>
        <v>5.5065923512780781</v>
      </c>
      <c r="AA30" s="9">
        <f t="shared" si="20"/>
        <v>5.1224694309673078</v>
      </c>
      <c r="AB30" s="9">
        <f t="shared" si="20"/>
        <v>7.2776552850309848</v>
      </c>
      <c r="AC30" s="9">
        <f t="shared" si="20"/>
        <v>4.8696202761996519</v>
      </c>
      <c r="AD30" s="9">
        <f t="shared" si="20"/>
        <v>6.4239265188371171</v>
      </c>
      <c r="AE30" s="9">
        <f t="shared" si="20"/>
        <v>6.2440848205935255</v>
      </c>
      <c r="AF30" s="9">
        <f t="shared" si="20"/>
        <v>5.9379155067612759</v>
      </c>
      <c r="AG30" s="9">
        <f t="shared" si="20"/>
        <v>5.1224694309673078</v>
      </c>
      <c r="AH30" s="9">
        <f t="shared" si="20"/>
        <v>4.8696202761996519</v>
      </c>
      <c r="AI30" s="9">
        <f t="shared" si="20"/>
        <v>6.2440848205935291</v>
      </c>
      <c r="AJ30" s="9">
        <f t="shared" si="20"/>
        <v>0.22196196708315313</v>
      </c>
      <c r="AK30" s="9">
        <f t="shared" si="20"/>
        <v>7.1129902699265363E-2</v>
      </c>
      <c r="AL30" s="9">
        <f t="shared" si="20"/>
        <v>0.27757203198495006</v>
      </c>
      <c r="AM30" s="9">
        <f t="shared" si="20"/>
        <v>37.691027151659512</v>
      </c>
      <c r="AN30" s="9">
        <f t="shared" si="20"/>
        <v>23.024165836065542</v>
      </c>
      <c r="AO30" s="9">
        <f t="shared" si="20"/>
        <v>23.158618483904334</v>
      </c>
      <c r="AP30" s="9">
        <f t="shared" si="20"/>
        <v>23.158618483904334</v>
      </c>
      <c r="AQ30" s="9">
        <f t="shared" si="20"/>
        <v>23.158618483904302</v>
      </c>
      <c r="AR30" s="9">
        <f t="shared" si="20"/>
        <v>15.914336426664036</v>
      </c>
      <c r="AS30" s="9">
        <f t="shared" si="20"/>
        <v>14.589666418034527</v>
      </c>
      <c r="AT30" s="9">
        <f t="shared" si="20"/>
        <v>13.927256879178678</v>
      </c>
      <c r="AU30" s="9">
        <f t="shared" si="20"/>
        <v>15.914336426664061</v>
      </c>
      <c r="AV30" s="9">
        <f t="shared" si="20"/>
        <v>14.589666418034639</v>
      </c>
      <c r="AW30" s="9">
        <f t="shared" si="20"/>
        <v>13.927256879178589</v>
      </c>
      <c r="AX30" s="9">
        <f t="shared" si="20"/>
        <v>17.284366483410171</v>
      </c>
      <c r="AY30" s="9">
        <f t="shared" si="20"/>
        <v>16.994316472169739</v>
      </c>
      <c r="AZ30" s="9">
        <f t="shared" si="20"/>
        <v>15.99826244835865</v>
      </c>
      <c r="BA30" s="9">
        <f t="shared" si="20"/>
        <v>14.323782100911664</v>
      </c>
      <c r="BB30" s="9">
        <f t="shared" si="20"/>
        <v>13.27728005168534</v>
      </c>
      <c r="BC30" s="9">
        <f t="shared" si="20"/>
        <v>14.02888284968772</v>
      </c>
      <c r="BD30" s="9">
        <f t="shared" si="20"/>
        <v>31.417668437884156</v>
      </c>
      <c r="BE30" s="9">
        <f t="shared" si="20"/>
        <v>23.114801503433302</v>
      </c>
      <c r="BF30" s="9">
        <f t="shared" si="20"/>
        <v>19.839533917540805</v>
      </c>
      <c r="BG30" s="9">
        <f t="shared" si="20"/>
        <v>31.71460856299575</v>
      </c>
      <c r="BH30" s="9">
        <f t="shared" si="20"/>
        <v>18.59568901638875</v>
      </c>
      <c r="BI30" s="9">
        <f t="shared" si="20"/>
        <v>17.113196932514033</v>
      </c>
      <c r="BJ30" s="9">
        <f t="shared" si="20"/>
        <v>35.733367480119092</v>
      </c>
      <c r="BK30" s="9">
        <f t="shared" si="20"/>
        <v>11.678312114605848</v>
      </c>
      <c r="BL30" s="9">
        <f t="shared" si="20"/>
        <v>12.571455255404873</v>
      </c>
      <c r="BM30" s="9">
        <f t="shared" si="20"/>
        <v>21.94052227745674</v>
      </c>
      <c r="BN30" s="9">
        <f t="shared" si="20"/>
        <v>15.931115116130934</v>
      </c>
      <c r="BO30" s="9">
        <f t="shared" ref="BO30:CY30" si="21">(BO29/BO28)*100</f>
        <v>21.521269202085421</v>
      </c>
      <c r="BP30" s="9">
        <f t="shared" si="21"/>
        <v>21.940522277456822</v>
      </c>
      <c r="BQ30" s="9">
        <f t="shared" si="21"/>
        <v>15.931115116130822</v>
      </c>
      <c r="BR30" s="9">
        <f t="shared" si="21"/>
        <v>21.521269202085339</v>
      </c>
      <c r="BS30" s="9">
        <f t="shared" si="21"/>
        <v>17.857820806137568</v>
      </c>
      <c r="BT30" s="9">
        <f t="shared" si="21"/>
        <v>14.671375271348678</v>
      </c>
      <c r="BU30" s="9">
        <f t="shared" si="21"/>
        <v>22.89818987860291</v>
      </c>
      <c r="BV30" s="9">
        <f t="shared" si="21"/>
        <v>17.857820806137575</v>
      </c>
      <c r="BW30" s="9">
        <f t="shared" si="21"/>
        <v>14.671375271348493</v>
      </c>
      <c r="BX30" s="9">
        <f t="shared" si="21"/>
        <v>22.89818987860297</v>
      </c>
      <c r="BY30" s="9">
        <f t="shared" si="21"/>
        <v>17.857820806137685</v>
      </c>
      <c r="BZ30" s="9">
        <f t="shared" si="21"/>
        <v>14.671375271348378</v>
      </c>
      <c r="CA30" s="9">
        <f t="shared" si="21"/>
        <v>22.898189878602942</v>
      </c>
      <c r="CB30" s="9">
        <f t="shared" si="21"/>
        <v>17.857820806137511</v>
      </c>
      <c r="CC30" s="9">
        <f t="shared" si="21"/>
        <v>14.671375271348634</v>
      </c>
      <c r="CD30" s="9">
        <f t="shared" si="21"/>
        <v>22.898189878603013</v>
      </c>
      <c r="CE30" s="9">
        <f t="shared" si="21"/>
        <v>8.5452308766114609</v>
      </c>
      <c r="CF30" s="9">
        <f t="shared" si="21"/>
        <v>8.1891634128484672</v>
      </c>
      <c r="CG30" s="9">
        <f t="shared" si="21"/>
        <v>16.58000554689875</v>
      </c>
      <c r="CH30" s="9">
        <f t="shared" si="21"/>
        <v>21.940522277456751</v>
      </c>
      <c r="CI30" s="9">
        <f t="shared" si="21"/>
        <v>15.931115116130885</v>
      </c>
      <c r="CJ30" s="9">
        <f t="shared" si="21"/>
        <v>21.521269202085474</v>
      </c>
      <c r="CK30" s="9">
        <f t="shared" si="21"/>
        <v>20.439372591535854</v>
      </c>
      <c r="CL30" s="9">
        <f t="shared" si="21"/>
        <v>13.225933216272837</v>
      </c>
      <c r="CM30" s="9">
        <f t="shared" si="21"/>
        <v>17.852010786994548</v>
      </c>
      <c r="CN30" s="9">
        <f t="shared" si="21"/>
        <v>20.439372591535925</v>
      </c>
      <c r="CO30" s="9">
        <f t="shared" si="21"/>
        <v>13.225933216272889</v>
      </c>
      <c r="CP30" s="9">
        <f t="shared" si="21"/>
        <v>17.85201078699459</v>
      </c>
      <c r="CQ30" s="9">
        <f t="shared" si="21"/>
        <v>20.439372591535818</v>
      </c>
      <c r="CR30" s="9">
        <f t="shared" si="21"/>
        <v>13.22593321627282</v>
      </c>
      <c r="CS30" s="9">
        <f t="shared" si="21"/>
        <v>17.852010786994658</v>
      </c>
      <c r="CT30" s="9">
        <f t="shared" si="21"/>
        <v>23.942368440435121</v>
      </c>
      <c r="CU30" s="9">
        <f t="shared" si="21"/>
        <v>18.175013524018308</v>
      </c>
      <c r="CV30" s="9">
        <f t="shared" si="21"/>
        <v>23.064186471423323</v>
      </c>
      <c r="CW30" s="9">
        <f t="shared" si="21"/>
        <v>9.2832986252222565</v>
      </c>
      <c r="CX30" s="9">
        <f t="shared" si="21"/>
        <v>8.909222100015274</v>
      </c>
      <c r="CY30" s="9">
        <f t="shared" si="21"/>
        <v>7.4366927857502336</v>
      </c>
      <c r="CZ30" s="9">
        <f t="shared" ref="CZ30:DK30" si="22">(CZ29/CZ28)*100</f>
        <v>17.024246793900307</v>
      </c>
      <c r="DA30" s="9">
        <f t="shared" si="22"/>
        <v>17.150663538367546</v>
      </c>
      <c r="DB30" s="9">
        <f t="shared" si="22"/>
        <v>16.028105458373727</v>
      </c>
      <c r="DC30" s="9">
        <f t="shared" si="22"/>
        <v>15.68356465343761</v>
      </c>
      <c r="DD30" s="9">
        <f t="shared" si="22"/>
        <v>14.77893110806825</v>
      </c>
      <c r="DE30" s="9">
        <f t="shared" si="22"/>
        <v>14.087272587484904</v>
      </c>
      <c r="DF30" s="9">
        <f t="shared" si="22"/>
        <v>12.129025938937369</v>
      </c>
      <c r="DG30" s="9">
        <f t="shared" si="22"/>
        <v>14.032493788069115</v>
      </c>
      <c r="DH30" s="9">
        <f t="shared" si="22"/>
        <v>16.326692476704046</v>
      </c>
      <c r="DI30" s="9">
        <f t="shared" si="22"/>
        <v>13.572609606847951</v>
      </c>
      <c r="DJ30" s="9">
        <f t="shared" si="22"/>
        <v>13.521573984933632</v>
      </c>
      <c r="DK30" s="9">
        <f t="shared" si="22"/>
        <v>18.318900127874688</v>
      </c>
      <c r="DL30" s="9">
        <f t="shared" ref="DL30:DN30" si="23">(DL29/DL28)*100</f>
        <v>21.940522277456871</v>
      </c>
      <c r="DM30" s="9">
        <f t="shared" si="23"/>
        <v>15.931115116130783</v>
      </c>
      <c r="DN30" s="9">
        <f t="shared" si="23"/>
        <v>21.521269202085332</v>
      </c>
    </row>
  </sheetData>
  <sheetProtection algorithmName="SHA-512" hashValue="l/XUGE9futZRU+6NSYoP6uTOoWvKsTzE1OQgrYtCkia5Hgmmzu62hKolrGo0bLW1Jevbxv2uj2C+hxKIcZoZDg==" saltValue="tgD3CI0WLJM21zqzqF4wUA==" spinCount="100000" sheet="1" objects="1" scenarios="1" selectLockedCells="1" selectUnlockedCells="1"/>
  <mergeCells count="51">
    <mergeCell ref="A4:A13"/>
    <mergeCell ref="A18:A27"/>
    <mergeCell ref="DC2:DE2"/>
    <mergeCell ref="DF2:DH2"/>
    <mergeCell ref="DI2:DK2"/>
    <mergeCell ref="BJ2:BL2"/>
    <mergeCell ref="BM2:BO2"/>
    <mergeCell ref="BP2:BR2"/>
    <mergeCell ref="BS2:BU2"/>
    <mergeCell ref="BV2:BX2"/>
    <mergeCell ref="CE2:CG2"/>
    <mergeCell ref="BA2:BC2"/>
    <mergeCell ref="BD2:BF2"/>
    <mergeCell ref="BG2:BI2"/>
    <mergeCell ref="Q1:Q2"/>
    <mergeCell ref="T1:T2"/>
    <mergeCell ref="DL2:DN2"/>
    <mergeCell ref="CH2:CJ2"/>
    <mergeCell ref="CK2:CM2"/>
    <mergeCell ref="CN2:CP2"/>
    <mergeCell ref="CQ2:CS2"/>
    <mergeCell ref="CT2:CV2"/>
    <mergeCell ref="CZ2:DB2"/>
    <mergeCell ref="DF1:DH1"/>
    <mergeCell ref="DI1:DK1"/>
    <mergeCell ref="DL1:DN1"/>
    <mergeCell ref="C2:H2"/>
    <mergeCell ref="I2:L2"/>
    <mergeCell ref="U2:W2"/>
    <mergeCell ref="X2:Z2"/>
    <mergeCell ref="AA2:AF2"/>
    <mergeCell ref="AG2:AI2"/>
    <mergeCell ref="AX1:BC1"/>
    <mergeCell ref="BD1:BL1"/>
    <mergeCell ref="BM1:CV1"/>
    <mergeCell ref="CW1:CY2"/>
    <mergeCell ref="CZ1:DB1"/>
    <mergeCell ref="DC1:DE1"/>
    <mergeCell ref="AX2:AZ2"/>
    <mergeCell ref="U1:AI1"/>
    <mergeCell ref="AJ1:AO2"/>
    <mergeCell ref="AP1:AQ2"/>
    <mergeCell ref="AR1:AW1"/>
    <mergeCell ref="AR2:AT2"/>
    <mergeCell ref="AU2:AW2"/>
    <mergeCell ref="P1:P2"/>
    <mergeCell ref="A1:A3"/>
    <mergeCell ref="B1:B3"/>
    <mergeCell ref="C1:L1"/>
    <mergeCell ref="M1:N2"/>
    <mergeCell ref="O1:O2"/>
  </mergeCells>
  <pageMargins left="0.511811024" right="0.511811024" top="0.78740157499999996" bottom="0.78740157499999996" header="0.31496062000000002" footer="0.31496062000000002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Usuário do Windows</dc:creator>
  <cp:lastModifiedBy>Dalton Muller Pessoa</cp:lastModifiedBy>
  <cp:lastPrinted>2021-12-16T23:10:13Z</cp:lastPrinted>
  <dcterms:created xsi:type="dcterms:W3CDTF">2018-05-17T22:31:12Z</dcterms:created>
  <dcterms:modified xsi:type="dcterms:W3CDTF">2021-12-17T21:23:03Z</dcterms:modified>
</cp:coreProperties>
</file>