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C:\amsterdam\NEOM-OceanX-Deep-Blue-Mission-2020\Manuscripts\Manuscript-Brine-Pool\Nature-Coms-Earth-&amp;-Envn\"/>
    </mc:Choice>
  </mc:AlternateContent>
  <xr:revisionPtr revIDLastSave="0" documentId="13_ncr:1_{17139A8F-7E76-4E08-8617-0F1AE46F7391}" xr6:coauthVersionLast="47" xr6:coauthVersionMax="47" xr10:uidLastSave="{00000000-0000-0000-0000-000000000000}"/>
  <bookViews>
    <workbookView xWindow="30612" yWindow="-108" windowWidth="30936" windowHeight="16896" xr2:uid="{00000000-000D-0000-FFFF-FFFF00000000}"/>
  </bookViews>
  <sheets>
    <sheet name="Citation" sheetId="6" r:id="rId1"/>
    <sheet name="S1-2 Radiocarbon and U-Th Dates" sheetId="1" r:id="rId2"/>
    <sheet name="S3 XRF" sheetId="2" r:id="rId3"/>
    <sheet name="S4 XRD" sheetId="4" r:id="rId4"/>
    <sheet name="S5 TOC-TN-δ13C-δ15N" sheetId="3" r:id="rId5"/>
    <sheet name="S6 Salinity δ18O-δ2H" sheetId="5" r:id="rId6"/>
  </sheets>
  <definedNames>
    <definedName name="_Hlk58851373" localSheetId="0">Citation!$A$36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4" i="3" l="1"/>
  <c r="H33" i="3"/>
  <c r="H32" i="3"/>
  <c r="H31" i="3"/>
  <c r="H30" i="3"/>
  <c r="H29" i="3"/>
  <c r="H28" i="3"/>
  <c r="H26" i="3"/>
  <c r="H25" i="3"/>
  <c r="H24" i="3"/>
  <c r="H23" i="3"/>
  <c r="H22" i="3"/>
  <c r="H21" i="3"/>
  <c r="H20" i="3"/>
  <c r="H19" i="3"/>
  <c r="H18" i="3"/>
  <c r="H14" i="3"/>
  <c r="H13" i="3"/>
  <c r="H12" i="3"/>
  <c r="H11" i="3"/>
  <c r="H10" i="3"/>
  <c r="H8" i="3"/>
  <c r="H7" i="3"/>
  <c r="H6" i="3"/>
  <c r="H5" i="3"/>
  <c r="H3" i="3"/>
  <c r="F8" i="1"/>
  <c r="E8" i="1"/>
  <c r="F7" i="1"/>
  <c r="E7" i="1"/>
  <c r="F6" i="1"/>
  <c r="E6" i="1"/>
  <c r="F5" i="1"/>
  <c r="E5" i="1"/>
  <c r="F4" i="1"/>
  <c r="E4" i="1"/>
  <c r="F3" i="1"/>
  <c r="E3" i="1"/>
</calcChain>
</file>

<file path=xl/sharedStrings.xml><?xml version="1.0" encoding="utf-8"?>
<sst xmlns="http://schemas.openxmlformats.org/spreadsheetml/2006/main" count="152" uniqueCount="134">
  <si>
    <t>Sample ID</t>
  </si>
  <si>
    <t>Depth mipoint (mm)</t>
  </si>
  <si>
    <t>Sample Thinckness (mm)</t>
  </si>
  <si>
    <r>
      <t xml:space="preserve"> </t>
    </r>
    <r>
      <rPr>
        <b/>
        <i/>
        <vertAlign val="superscript"/>
        <sz val="12"/>
        <color theme="1"/>
        <rFont val="Calibri"/>
        <family val="2"/>
        <scheme val="minor"/>
      </rPr>
      <t>14</t>
    </r>
    <r>
      <rPr>
        <b/>
        <i/>
        <sz val="12"/>
        <color theme="1"/>
        <rFont val="Calibri"/>
        <family val="2"/>
        <scheme val="minor"/>
      </rPr>
      <t>C Age</t>
    </r>
  </si>
  <si>
    <t>error</t>
  </si>
  <si>
    <r>
      <t>δ</t>
    </r>
    <r>
      <rPr>
        <b/>
        <i/>
        <vertAlign val="superscript"/>
        <sz val="12"/>
        <color theme="1"/>
        <rFont val="Calibri"/>
        <family val="2"/>
        <scheme val="minor"/>
      </rPr>
      <t>13</t>
    </r>
    <r>
      <rPr>
        <b/>
        <i/>
        <sz val="12"/>
        <color theme="1"/>
        <rFont val="Calibri"/>
        <family val="2"/>
        <scheme val="minor"/>
      </rPr>
      <t>C (‰)</t>
    </r>
  </si>
  <si>
    <t>CHR0017-5-C-1</t>
  </si>
  <si>
    <t>67-477</t>
  </si>
  <si>
    <t>CHR0017-5-C-2</t>
  </si>
  <si>
    <t>111-505</t>
  </si>
  <si>
    <t>CHR0017-5-C-3</t>
  </si>
  <si>
    <t>316-663</t>
  </si>
  <si>
    <t>CHR0017-5-C-4</t>
  </si>
  <si>
    <t>507-871</t>
  </si>
  <si>
    <t>CHR0017-5-C-5</t>
  </si>
  <si>
    <t>768-1200</t>
  </si>
  <si>
    <t>CHR0017-5-C-6</t>
  </si>
  <si>
    <t>979-1383</t>
  </si>
  <si>
    <t>Uncorrected Age (BP)</t>
  </si>
  <si>
    <t>95% CI</t>
  </si>
  <si>
    <t>Corrected  Age (BP)</t>
  </si>
  <si>
    <t>U ng/g</t>
  </si>
  <si>
    <t>Th ng/g</t>
  </si>
  <si>
    <t>234U/238U Activity Ratio*</t>
  </si>
  <si>
    <t>230Th/238U Activity Ratio*</t>
  </si>
  <si>
    <t>230Th/232Th Activity Ratio*</t>
  </si>
  <si>
    <t>NTN0061-1-UT-1</t>
  </si>
  <si>
    <t>NTN0061-1-UT-2</t>
  </si>
  <si>
    <t>NTN0061-1-UT-3</t>
  </si>
  <si>
    <r>
      <rPr>
        <b/>
        <i/>
        <sz val="11"/>
        <color theme="1"/>
        <rFont val="Calibri"/>
        <family val="2"/>
        <scheme val="minor"/>
      </rPr>
      <t>*</t>
    </r>
    <r>
      <rPr>
        <i/>
        <sz val="11"/>
        <color theme="1"/>
        <rFont val="Calibri"/>
        <family val="2"/>
        <scheme val="minor"/>
      </rPr>
      <t>Measured ratios corrected for acid blank, abundance sensitivity, hydride, and spike contribution. The activity ratios are from Monte Carlo Simulation.</t>
    </r>
  </si>
  <si>
    <t>Lab ID</t>
  </si>
  <si>
    <t>Material</t>
  </si>
  <si>
    <t>Age Range (2σ)  cal. y BP</t>
  </si>
  <si>
    <t>Median Age cal. y BP</t>
  </si>
  <si>
    <t>Beta - 596734</t>
  </si>
  <si>
    <t>Beta - 596735</t>
  </si>
  <si>
    <t>Beta - 596736</t>
  </si>
  <si>
    <t>Beta - 596737</t>
  </si>
  <si>
    <t>Beta - 596738</t>
  </si>
  <si>
    <t>Beta - 595099</t>
  </si>
  <si>
    <t>Core Depth (mm)</t>
  </si>
  <si>
    <t xml:space="preserve">K </t>
  </si>
  <si>
    <t xml:space="preserve">Fe </t>
  </si>
  <si>
    <t xml:space="preserve">Rb </t>
  </si>
  <si>
    <t xml:space="preserve">Sr </t>
  </si>
  <si>
    <t xml:space="preserve">Zr </t>
  </si>
  <si>
    <t xml:space="preserve">Element Intensity *  </t>
  </si>
  <si>
    <t>5-PS-1</t>
  </si>
  <si>
    <t>5-PS-2</t>
  </si>
  <si>
    <t>5-PS-3</t>
  </si>
  <si>
    <t>5-PS-4</t>
  </si>
  <si>
    <t>5-PS-5</t>
  </si>
  <si>
    <t>5-PS-6</t>
  </si>
  <si>
    <t>5-PS-7</t>
  </si>
  <si>
    <t>5-PS-8</t>
  </si>
  <si>
    <t>5-PS-9</t>
  </si>
  <si>
    <t>5-PS-10</t>
  </si>
  <si>
    <t>5-PS-11</t>
  </si>
  <si>
    <t>5-PS-12</t>
  </si>
  <si>
    <t>5-PS-13</t>
  </si>
  <si>
    <t>5-PS-14</t>
  </si>
  <si>
    <t>5-PS-15</t>
  </si>
  <si>
    <t>5-PS-16</t>
  </si>
  <si>
    <t>5-PS-17</t>
  </si>
  <si>
    <t>5-PS-18</t>
  </si>
  <si>
    <t>5-PS-19</t>
  </si>
  <si>
    <t>5-PS-20</t>
  </si>
  <si>
    <t>5-PS-21</t>
  </si>
  <si>
    <t>5-PS-22</t>
  </si>
  <si>
    <t>5-PS-23</t>
  </si>
  <si>
    <t>5-PS-24</t>
  </si>
  <si>
    <t>5-PS-25</t>
  </si>
  <si>
    <t>5-PS-26</t>
  </si>
  <si>
    <t>5-PS-27</t>
  </si>
  <si>
    <t>5-PS-28</t>
  </si>
  <si>
    <t>5-PS-29</t>
  </si>
  <si>
    <t>5-PS-30</t>
  </si>
  <si>
    <t>5-PS-31</t>
  </si>
  <si>
    <t>5-PS-32</t>
  </si>
  <si>
    <t>TN %</t>
  </si>
  <si>
    <t>TOC %</t>
  </si>
  <si>
    <t>TOC/TN</t>
  </si>
  <si>
    <t>CHR17-5-PS-1</t>
  </si>
  <si>
    <t>CHR17-5-PS-2</t>
  </si>
  <si>
    <t>CHR17-5-PS-3</t>
  </si>
  <si>
    <t>CHR17-5-PS-4</t>
  </si>
  <si>
    <t>CHR17-5-PS-5</t>
  </si>
  <si>
    <t>CHR17-5-PS-6</t>
  </si>
  <si>
    <t>CHR17-5-PS-7</t>
  </si>
  <si>
    <t>CHR17-5-PS-8</t>
  </si>
  <si>
    <t>CHR17-5-PS-9</t>
  </si>
  <si>
    <t>CHR17-5-PS-10</t>
  </si>
  <si>
    <t>CHR17-5-PS-11</t>
  </si>
  <si>
    <t>CHR17-5-PS-12</t>
  </si>
  <si>
    <t>CHR17-5-PS-13</t>
  </si>
  <si>
    <t>CHR17-5-PS-14</t>
  </si>
  <si>
    <t>CHR17-5-PS-15</t>
  </si>
  <si>
    <t>CHR17-5-PS-16</t>
  </si>
  <si>
    <t>CHR17-5-PS-17</t>
  </si>
  <si>
    <t>CHR17-5-PS-18</t>
  </si>
  <si>
    <t>CHR17-5-PS-19</t>
  </si>
  <si>
    <t>CHR17-5-PS-20</t>
  </si>
  <si>
    <t>CHR17-5-PS-21</t>
  </si>
  <si>
    <t>CHR17-5-PS-22</t>
  </si>
  <si>
    <t>CHR17-5-PS-23</t>
  </si>
  <si>
    <t>CHR17-5-PS-24</t>
  </si>
  <si>
    <t>CHR17-5-PS-25</t>
  </si>
  <si>
    <t>CHR17-5-PS-26</t>
  </si>
  <si>
    <t>CHR17-5-PS-27</t>
  </si>
  <si>
    <t>CHR17-5-PS-28</t>
  </si>
  <si>
    <t>CHR17-5-PS-29</t>
  </si>
  <si>
    <t>CHR17-5-PS-30</t>
  </si>
  <si>
    <t>CHR17-5-PS-31</t>
  </si>
  <si>
    <t>CHR17-5-PS-32</t>
  </si>
  <si>
    <t>Feldspar %</t>
  </si>
  <si>
    <t>Quartz %</t>
  </si>
  <si>
    <r>
      <rPr>
        <b/>
        <sz val="12"/>
        <color theme="1"/>
        <rFont val="Calibri"/>
        <family val="2"/>
        <scheme val="minor"/>
      </rPr>
      <t>*</t>
    </r>
    <r>
      <rPr>
        <i/>
        <sz val="11"/>
        <color theme="1"/>
        <rFont val="Calibri"/>
        <family val="2"/>
        <scheme val="minor"/>
      </rPr>
      <t>Elements' intensity are in count per second (cps)</t>
    </r>
  </si>
  <si>
    <t>Bulk Sediment</t>
  </si>
  <si>
    <r>
      <rPr>
        <b/>
        <i/>
        <vertAlign val="superscript"/>
        <sz val="12"/>
        <color theme="1"/>
        <rFont val="Calibri"/>
        <family val="2"/>
        <scheme val="minor"/>
      </rPr>
      <t>14</t>
    </r>
    <r>
      <rPr>
        <b/>
        <i/>
        <sz val="12"/>
        <color theme="1"/>
        <rFont val="Calibri"/>
        <family val="2"/>
        <scheme val="minor"/>
      </rPr>
      <t>C Age Corrected for Reservoir Effect**</t>
    </r>
  </si>
  <si>
    <t>Corrected Depth midpoint (mm)*</t>
  </si>
  <si>
    <r>
      <rPr>
        <b/>
        <sz val="12"/>
        <color theme="1"/>
        <rFont val="Calibri"/>
        <family val="2"/>
        <scheme val="minor"/>
      </rPr>
      <t>**</t>
    </r>
    <r>
      <rPr>
        <i/>
        <sz val="11"/>
        <color theme="1"/>
        <rFont val="Calibri"/>
        <family val="2"/>
        <scheme val="minor"/>
      </rPr>
      <t xml:space="preserve"> Local ΔR of -44±74 was used to account for the marine radiocarbon reservoir age corrections.</t>
    </r>
  </si>
  <si>
    <r>
      <rPr>
        <b/>
        <sz val="12"/>
        <color theme="1"/>
        <rFont val="Calibri"/>
        <family val="2"/>
        <scheme val="minor"/>
      </rPr>
      <t>*</t>
    </r>
    <r>
      <rPr>
        <i/>
        <sz val="11"/>
        <color theme="1"/>
        <rFont val="Calibri"/>
        <family val="2"/>
        <scheme val="minor"/>
      </rPr>
      <t xml:space="preserve"> The original length of core was 135 cm, which was compressed down to 85 cm due to sampling. Corrected depth midpoint is referred to the original length of the core.</t>
    </r>
  </si>
  <si>
    <r>
      <t>δ</t>
    </r>
    <r>
      <rPr>
        <b/>
        <vertAlign val="superscript"/>
        <sz val="11"/>
        <color theme="1"/>
        <rFont val="Calibri"/>
        <family val="2"/>
        <scheme val="minor"/>
      </rPr>
      <t>15</t>
    </r>
    <r>
      <rPr>
        <b/>
        <sz val="11"/>
        <color theme="1"/>
        <rFont val="Calibri"/>
        <family val="2"/>
        <scheme val="minor"/>
      </rPr>
      <t>N (‰)</t>
    </r>
  </si>
  <si>
    <r>
      <t>δ</t>
    </r>
    <r>
      <rPr>
        <b/>
        <vertAlign val="superscript"/>
        <sz val="11"/>
        <color theme="1"/>
        <rFont val="Calibri"/>
        <family val="2"/>
        <scheme val="minor"/>
      </rPr>
      <t>13</t>
    </r>
    <r>
      <rPr>
        <b/>
        <sz val="11"/>
        <color theme="1"/>
        <rFont val="Calibri"/>
        <family val="2"/>
        <scheme val="minor"/>
      </rPr>
      <t>C (‰)</t>
    </r>
  </si>
  <si>
    <t>Salinity (PSU)</t>
  </si>
  <si>
    <r>
      <t>δ</t>
    </r>
    <r>
      <rPr>
        <b/>
        <vertAlign val="superscript"/>
        <sz val="11"/>
        <color theme="1"/>
        <rFont val="Calibri"/>
        <family val="2"/>
        <scheme val="minor"/>
      </rPr>
      <t>18</t>
    </r>
    <r>
      <rPr>
        <b/>
        <sz val="11"/>
        <color theme="1"/>
        <rFont val="Calibri"/>
        <family val="2"/>
        <scheme val="minor"/>
      </rPr>
      <t>O (‰)</t>
    </r>
  </si>
  <si>
    <r>
      <t>δ</t>
    </r>
    <r>
      <rPr>
        <b/>
        <vertAlign val="superscript"/>
        <sz val="11"/>
        <color theme="1"/>
        <rFont val="Calibri"/>
        <family val="2"/>
        <scheme val="minor"/>
      </rPr>
      <t>2</t>
    </r>
    <r>
      <rPr>
        <b/>
        <sz val="11"/>
        <color theme="1"/>
        <rFont val="Calibri"/>
        <family val="2"/>
        <scheme val="minor"/>
      </rPr>
      <t>H (‰)</t>
    </r>
  </si>
  <si>
    <t>GoA, 500 m above seawater-brine interface (Replicate #1)</t>
  </si>
  <si>
    <t>GoA, 500 m above seawater-brine interface (Replicate #2)</t>
  </si>
  <si>
    <t>GoA, 500 m above seawater-brine interface (Replicate #3)</t>
  </si>
  <si>
    <t xml:space="preserve">Brine pool, 2 m beneath seawater-brine interface (Replicate #1) </t>
  </si>
  <si>
    <t>Brine pool, 2 m beneath seawater-brine interface (Replicate #2)</t>
  </si>
  <si>
    <t>Brine pool, 2 m beneath seawater-brine interface (Replicate #3)</t>
  </si>
  <si>
    <r>
      <t xml:space="preserve">
Please cite the following:
</t>
    </r>
    <r>
      <rPr>
        <b/>
        <sz val="11"/>
        <color theme="1"/>
        <rFont val="Calibri"/>
        <family val="2"/>
        <scheme val="minor"/>
      </rPr>
      <t>The NEOM Brine Pools – The First Discovery in the Gulf of Aqaba</t>
    </r>
    <r>
      <rPr>
        <sz val="11"/>
        <color theme="1"/>
        <rFont val="Calibri"/>
        <family val="2"/>
        <scheme val="minor"/>
      </rPr>
      <t xml:space="preserve">
Sam J. Purkis1,2*, Hannah Shernisky1, Peter K. Swart1, Arash Sharifi1,3, Amanda Oehlert1, Fabio Marchese4, Francesca Benzoni4, Giovanni Chimienti5, Gaëlle Duchâtellier1, James Klaus1, Gregor P. Eberli1, Larry Peterson1, Andrew Craig6, Mattie Rodrigue6, Jürgen Titschack7, Graham Kolodziej8, and Ameer Abdulla9 
1CSL – Center for Carbonate Research, Department of Marine Geosciences, Rosenstiel School of Marine and Atmospheric Science, University of Miami, Miami, FL 33149, U.S.A.; Email: spurkis@rsmas.miami.edu
2Khaled bin Sultan Living Oceans Foundation, Annapolis, U.S.A.
3Beta Analytic Inc., Isobar Science, Miami, U.S.A.
4King Abdullah University of Science and Technology, Kingdom of Saudi Arabia
5Department of Biology and CoNISMA LRU, University of Bari Aldo Moro, Bari, Italy
6OceanX, New York, U.S.A.
7MARUM - Center for Marine Environmental Sciences, Bremen, Germany
8CIMAS, Rosenstiel School of Marine and Atmospheric Science, University of Miami, U.S.A.
9NEOM, Kingdom of Saudi Arabia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</si>
</sst>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14" x14ac:knownFonts="1">
    <font>
      <sz val="11"/>
      <color theme="1"/>
      <name val="Calibri"/>
      <family val="2"/>
      <scheme val="minor"/>
    </font>
    <font>
      <b/>
      <sz val="11"/>
      <color theme="1"/>
      <name val="Calibri"/>
      <family val="2"/>
      <scheme val="minor"/>
    </font>
    <font>
      <b/>
      <i/>
      <sz val="12"/>
      <color rgb="FF000000"/>
      <name val="Calibri"/>
      <family val="2"/>
      <scheme val="minor"/>
    </font>
    <font>
      <b/>
      <i/>
      <sz val="12"/>
      <color theme="1"/>
      <name val="Calibri"/>
      <family val="2"/>
      <scheme val="minor"/>
    </font>
    <font>
      <b/>
      <i/>
      <vertAlign val="superscript"/>
      <sz val="12"/>
      <color theme="1"/>
      <name val="Calibri"/>
      <family val="2"/>
      <scheme val="minor"/>
    </font>
    <font>
      <sz val="12"/>
      <color rgb="FF000000"/>
      <name val="Calibri"/>
      <family val="2"/>
      <scheme val="minor"/>
    </font>
    <font>
      <sz val="12"/>
      <color theme="1"/>
      <name val="Calibri"/>
      <family val="2"/>
      <scheme val="minor"/>
    </font>
    <font>
      <i/>
      <sz val="11"/>
      <color theme="1"/>
      <name val="Calibri"/>
      <family val="2"/>
      <scheme val="minor"/>
    </font>
    <font>
      <b/>
      <sz val="12"/>
      <color theme="1"/>
      <name val="Calibri"/>
      <family val="2"/>
      <scheme val="minor"/>
    </font>
    <font>
      <b/>
      <i/>
      <sz val="11"/>
      <color theme="1"/>
      <name val="Calibri"/>
      <family val="2"/>
      <scheme val="minor"/>
    </font>
    <font>
      <b/>
      <vertAlign val="superscript"/>
      <sz val="11"/>
      <color theme="1"/>
      <name val="Calibri"/>
      <family val="2"/>
      <scheme val="minor"/>
    </font>
    <font>
      <sz val="10"/>
      <name val="Arial"/>
      <family val="2"/>
    </font>
    <font>
      <b/>
      <sz val="10"/>
      <color theme="1"/>
      <name val="Calibri"/>
      <family val="2"/>
      <scheme val="minor"/>
    </font>
    <font>
      <sz val="10"/>
      <color theme="1"/>
      <name val="Calibri"/>
      <family val="2"/>
      <scheme val="minor"/>
    </font>
  </fonts>
  <fills count="2">
    <fill>
      <patternFill patternType="none"/>
    </fill>
    <fill>
      <patternFill patternType="gray125"/>
    </fill>
  </fills>
  <borders count="1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auto="1"/>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3">
    <xf numFmtId="0" fontId="0" fillId="0" borderId="0"/>
    <xf numFmtId="0" fontId="11" fillId="0" borderId="0"/>
    <xf numFmtId="0" fontId="11" fillId="0" borderId="0"/>
  </cellStyleXfs>
  <cellXfs count="69">
    <xf numFmtId="0" fontId="0" fillId="0" borderId="0" xfId="0"/>
    <xf numFmtId="0" fontId="5" fillId="0" borderId="0" xfId="0" applyFont="1" applyFill="1" applyBorder="1" applyAlignment="1">
      <alignment horizontal="center" vertical="center"/>
    </xf>
    <xf numFmtId="0" fontId="6" fillId="0" borderId="0" xfId="0" applyFont="1" applyFill="1" applyBorder="1" applyAlignment="1">
      <alignment horizont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2" fontId="0" fillId="0" borderId="0" xfId="0" applyNumberFormat="1" applyBorder="1" applyAlignment="1">
      <alignment horizontal="center"/>
    </xf>
    <xf numFmtId="2" fontId="0" fillId="0" borderId="1" xfId="0" applyNumberFormat="1" applyBorder="1" applyAlignment="1">
      <alignment horizont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0" fontId="0" fillId="0" borderId="15" xfId="0" applyBorder="1"/>
    <xf numFmtId="0" fontId="0" fillId="0" borderId="15" xfId="0" applyBorder="1" applyAlignment="1">
      <alignment horizontal="center"/>
    </xf>
    <xf numFmtId="0" fontId="0" fillId="0" borderId="14" xfId="0" applyBorder="1"/>
    <xf numFmtId="0" fontId="0" fillId="0" borderId="14" xfId="0" applyBorder="1" applyAlignment="1">
      <alignment horizontal="center"/>
    </xf>
    <xf numFmtId="49" fontId="11" fillId="0" borderId="15" xfId="0" quotePrefix="1" applyNumberFormat="1" applyFont="1" applyBorder="1" applyAlignment="1">
      <alignment horizontal="center"/>
    </xf>
    <xf numFmtId="49" fontId="11" fillId="0" borderId="14" xfId="0" quotePrefix="1" applyNumberFormat="1" applyFont="1" applyBorder="1" applyAlignment="1">
      <alignment horizontal="center"/>
    </xf>
    <xf numFmtId="0" fontId="8" fillId="0" borderId="7" xfId="0" applyFont="1" applyBorder="1" applyAlignment="1">
      <alignment horizontal="center" wrapText="1"/>
    </xf>
    <xf numFmtId="0" fontId="1" fillId="0" borderId="7" xfId="0" applyFont="1" applyBorder="1" applyAlignment="1">
      <alignment horizontal="center" wrapText="1"/>
    </xf>
    <xf numFmtId="2" fontId="0" fillId="0" borderId="6" xfId="0" applyNumberFormat="1" applyBorder="1" applyAlignment="1">
      <alignment horizontal="center"/>
    </xf>
    <xf numFmtId="2" fontId="0" fillId="0" borderId="12" xfId="0" applyNumberFormat="1" applyBorder="1" applyAlignment="1">
      <alignment horizont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0" borderId="5" xfId="0" applyFont="1" applyFill="1" applyBorder="1" applyAlignment="1">
      <alignment vertical="center"/>
    </xf>
    <xf numFmtId="0" fontId="6" fillId="0" borderId="6" xfId="0" applyFont="1" applyFill="1" applyBorder="1" applyAlignment="1">
      <alignment horizontal="center"/>
    </xf>
    <xf numFmtId="0" fontId="5" fillId="0" borderId="11" xfId="0" applyFont="1" applyFill="1" applyBorder="1" applyAlignment="1">
      <alignment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xf>
    <xf numFmtId="0" fontId="6" fillId="0" borderId="12" xfId="0" applyFont="1" applyFill="1" applyBorder="1" applyAlignment="1">
      <alignment horizontal="center"/>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1" fontId="0" fillId="0" borderId="0" xfId="0" applyNumberFormat="1" applyBorder="1" applyAlignment="1">
      <alignment horizontal="center"/>
    </xf>
    <xf numFmtId="164" fontId="0" fillId="0" borderId="0" xfId="0" applyNumberFormat="1" applyBorder="1" applyAlignment="1">
      <alignment horizontal="center"/>
    </xf>
    <xf numFmtId="164" fontId="0" fillId="0" borderId="6" xfId="0" applyNumberFormat="1" applyBorder="1" applyAlignment="1">
      <alignment horizontal="center"/>
    </xf>
    <xf numFmtId="1" fontId="0" fillId="0" borderId="1" xfId="0" applyNumberFormat="1" applyBorder="1" applyAlignment="1">
      <alignment horizontal="center"/>
    </xf>
    <xf numFmtId="164" fontId="0" fillId="0" borderId="1" xfId="0" applyNumberFormat="1" applyBorder="1" applyAlignment="1">
      <alignment horizontal="center"/>
    </xf>
    <xf numFmtId="164" fontId="0" fillId="0" borderId="12" xfId="0" applyNumberFormat="1" applyBorder="1" applyAlignment="1">
      <alignment horizontal="center"/>
    </xf>
    <xf numFmtId="0" fontId="9" fillId="0" borderId="7" xfId="0" applyFont="1" applyBorder="1" applyAlignment="1">
      <alignment horizontal="center" vertical="center" wrapText="1"/>
    </xf>
    <xf numFmtId="0" fontId="1" fillId="0" borderId="0" xfId="0" applyFont="1" applyFill="1" applyAlignment="1">
      <alignment horizontal="center" vertical="center"/>
    </xf>
    <xf numFmtId="0" fontId="0" fillId="0" borderId="0" xfId="0" applyFill="1"/>
    <xf numFmtId="0" fontId="0" fillId="0" borderId="0" xfId="0" applyFill="1" applyBorder="1" applyAlignment="1">
      <alignment horizontal="center"/>
    </xf>
    <xf numFmtId="0" fontId="0" fillId="0" borderId="8" xfId="0" applyFill="1" applyBorder="1" applyAlignment="1">
      <alignment horizontal="center"/>
    </xf>
    <xf numFmtId="0" fontId="0" fillId="0" borderId="9" xfId="0" applyFill="1" applyBorder="1" applyAlignment="1">
      <alignment horizontal="center"/>
    </xf>
    <xf numFmtId="0" fontId="0" fillId="0" borderId="10" xfId="0" applyFill="1" applyBorder="1" applyAlignment="1">
      <alignment horizontal="center"/>
    </xf>
    <xf numFmtId="0" fontId="0" fillId="0" borderId="5" xfId="0" applyFill="1" applyBorder="1" applyAlignment="1">
      <alignment horizontal="center"/>
    </xf>
    <xf numFmtId="0" fontId="0" fillId="0" borderId="6" xfId="0" applyFill="1" applyBorder="1" applyAlignment="1">
      <alignment horizontal="center"/>
    </xf>
    <xf numFmtId="0" fontId="0" fillId="0" borderId="11" xfId="0" applyFill="1" applyBorder="1" applyAlignment="1">
      <alignment horizontal="center"/>
    </xf>
    <xf numFmtId="0" fontId="0" fillId="0" borderId="1" xfId="0" applyFill="1" applyBorder="1" applyAlignment="1">
      <alignment horizontal="center"/>
    </xf>
    <xf numFmtId="0" fontId="0" fillId="0" borderId="12" xfId="0" applyFill="1" applyBorder="1" applyAlignment="1">
      <alignment horizontal="center"/>
    </xf>
    <xf numFmtId="0" fontId="7" fillId="0" borderId="0" xfId="0" applyFont="1" applyBorder="1" applyAlignment="1">
      <alignment horizontal="left"/>
    </xf>
    <xf numFmtId="0" fontId="7" fillId="0" borderId="9" xfId="0" applyFont="1" applyBorder="1" applyAlignment="1">
      <alignment horizontal="left"/>
    </xf>
    <xf numFmtId="0" fontId="0" fillId="0" borderId="5" xfId="0" applyFill="1" applyBorder="1" applyAlignment="1">
      <alignment horizontal="center"/>
    </xf>
    <xf numFmtId="0" fontId="0" fillId="0" borderId="0" xfId="0" applyFill="1" applyAlignment="1">
      <alignment horizontal="center"/>
    </xf>
    <xf numFmtId="0" fontId="7" fillId="0" borderId="0" xfId="0" applyFont="1" applyFill="1" applyBorder="1" applyAlignment="1">
      <alignment horizontal="left"/>
    </xf>
    <xf numFmtId="0" fontId="8"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12" fillId="0" borderId="7" xfId="0" applyFont="1" applyBorder="1" applyAlignment="1">
      <alignment horizontal="left" vertical="center" wrapText="1"/>
    </xf>
    <xf numFmtId="0" fontId="12" fillId="0" borderId="4" xfId="0" applyFont="1" applyBorder="1" applyAlignment="1">
      <alignment horizontal="center" vertical="center" wrapText="1"/>
    </xf>
    <xf numFmtId="0" fontId="13" fillId="0" borderId="14" xfId="0" applyFont="1" applyBorder="1" applyAlignment="1">
      <alignment horizontal="left" vertical="center" wrapText="1"/>
    </xf>
    <xf numFmtId="0" fontId="13" fillId="0" borderId="12" xfId="0" applyFont="1" applyBorder="1" applyAlignment="1">
      <alignment horizontal="center" vertical="center" wrapText="1"/>
    </xf>
    <xf numFmtId="2" fontId="13" fillId="0" borderId="12" xfId="0" applyNumberFormat="1" applyFont="1" applyBorder="1" applyAlignment="1">
      <alignment horizontal="center" vertical="center" wrapText="1"/>
    </xf>
    <xf numFmtId="0" fontId="0" fillId="0" borderId="0" xfId="0" applyAlignment="1">
      <alignment horizontal="center"/>
    </xf>
    <xf numFmtId="0" fontId="0" fillId="0" borderId="0" xfId="0" applyAlignment="1">
      <alignment horizontal="left" vertical="top" wrapText="1"/>
    </xf>
    <xf numFmtId="0" fontId="0" fillId="0" borderId="0" xfId="0" applyAlignment="1">
      <alignment horizontal="left" vertical="top"/>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63992-5C63-4679-8576-619FB3D8CBDE}">
  <dimension ref="A1:L34"/>
  <sheetViews>
    <sheetView tabSelected="1" workbookViewId="0">
      <selection activeCell="M17" sqref="M17"/>
    </sheetView>
  </sheetViews>
  <sheetFormatPr defaultRowHeight="14.4" x14ac:dyDescent="0.3"/>
  <sheetData>
    <row r="1" spans="1:11" x14ac:dyDescent="0.3">
      <c r="A1" s="67" t="s">
        <v>133</v>
      </c>
      <c r="B1" s="68"/>
      <c r="C1" s="68"/>
      <c r="D1" s="68"/>
      <c r="E1" s="68"/>
      <c r="F1" s="68"/>
      <c r="G1" s="68"/>
      <c r="H1" s="68"/>
      <c r="I1" s="68"/>
      <c r="J1" s="68"/>
      <c r="K1" s="68"/>
    </row>
    <row r="2" spans="1:11" x14ac:dyDescent="0.3">
      <c r="A2" s="68"/>
      <c r="B2" s="68"/>
      <c r="C2" s="68"/>
      <c r="D2" s="68"/>
      <c r="E2" s="68"/>
      <c r="F2" s="68"/>
      <c r="G2" s="68"/>
      <c r="H2" s="68"/>
      <c r="I2" s="68"/>
      <c r="J2" s="68"/>
      <c r="K2" s="68"/>
    </row>
    <row r="3" spans="1:11" x14ac:dyDescent="0.3">
      <c r="A3" s="68"/>
      <c r="B3" s="68"/>
      <c r="C3" s="68"/>
      <c r="D3" s="68"/>
      <c r="E3" s="68"/>
      <c r="F3" s="68"/>
      <c r="G3" s="68"/>
      <c r="H3" s="68"/>
      <c r="I3" s="68"/>
      <c r="J3" s="68"/>
      <c r="K3" s="68"/>
    </row>
    <row r="4" spans="1:11" x14ac:dyDescent="0.3">
      <c r="A4" s="68"/>
      <c r="B4" s="68"/>
      <c r="C4" s="68"/>
      <c r="D4" s="68"/>
      <c r="E4" s="68"/>
      <c r="F4" s="68"/>
      <c r="G4" s="68"/>
      <c r="H4" s="68"/>
      <c r="I4" s="68"/>
      <c r="J4" s="68"/>
      <c r="K4" s="68"/>
    </row>
    <row r="5" spans="1:11" x14ac:dyDescent="0.3">
      <c r="A5" s="68"/>
      <c r="B5" s="68"/>
      <c r="C5" s="68"/>
      <c r="D5" s="68"/>
      <c r="E5" s="68"/>
      <c r="F5" s="68"/>
      <c r="G5" s="68"/>
      <c r="H5" s="68"/>
      <c r="I5" s="68"/>
      <c r="J5" s="68"/>
      <c r="K5" s="68"/>
    </row>
    <row r="6" spans="1:11" x14ac:dyDescent="0.3">
      <c r="A6" s="68"/>
      <c r="B6" s="68"/>
      <c r="C6" s="68"/>
      <c r="D6" s="68"/>
      <c r="E6" s="68"/>
      <c r="F6" s="68"/>
      <c r="G6" s="68"/>
      <c r="H6" s="68"/>
      <c r="I6" s="68"/>
      <c r="J6" s="68"/>
      <c r="K6" s="68"/>
    </row>
    <row r="7" spans="1:11" x14ac:dyDescent="0.3">
      <c r="A7" s="68"/>
      <c r="B7" s="68"/>
      <c r="C7" s="68"/>
      <c r="D7" s="68"/>
      <c r="E7" s="68"/>
      <c r="F7" s="68"/>
      <c r="G7" s="68"/>
      <c r="H7" s="68"/>
      <c r="I7" s="68"/>
      <c r="J7" s="68"/>
      <c r="K7" s="68"/>
    </row>
    <row r="8" spans="1:11" x14ac:dyDescent="0.3">
      <c r="A8" s="68"/>
      <c r="B8" s="68"/>
      <c r="C8" s="68"/>
      <c r="D8" s="68"/>
      <c r="E8" s="68"/>
      <c r="F8" s="68"/>
      <c r="G8" s="68"/>
      <c r="H8" s="68"/>
      <c r="I8" s="68"/>
      <c r="J8" s="68"/>
      <c r="K8" s="68"/>
    </row>
    <row r="9" spans="1:11" x14ac:dyDescent="0.3">
      <c r="A9" s="68"/>
      <c r="B9" s="68"/>
      <c r="C9" s="68"/>
      <c r="D9" s="68"/>
      <c r="E9" s="68"/>
      <c r="F9" s="68"/>
      <c r="G9" s="68"/>
      <c r="H9" s="68"/>
      <c r="I9" s="68"/>
      <c r="J9" s="68"/>
      <c r="K9" s="68"/>
    </row>
    <row r="10" spans="1:11" x14ac:dyDescent="0.3">
      <c r="A10" s="68"/>
      <c r="B10" s="68"/>
      <c r="C10" s="68"/>
      <c r="D10" s="68"/>
      <c r="E10" s="68"/>
      <c r="F10" s="68"/>
      <c r="G10" s="68"/>
      <c r="H10" s="68"/>
      <c r="I10" s="68"/>
      <c r="J10" s="68"/>
      <c r="K10" s="68"/>
    </row>
    <row r="11" spans="1:11" x14ac:dyDescent="0.3">
      <c r="A11" s="68"/>
      <c r="B11" s="68"/>
      <c r="C11" s="68"/>
      <c r="D11" s="68"/>
      <c r="E11" s="68"/>
      <c r="F11" s="68"/>
      <c r="G11" s="68"/>
      <c r="H11" s="68"/>
      <c r="I11" s="68"/>
      <c r="J11" s="68"/>
      <c r="K11" s="68"/>
    </row>
    <row r="12" spans="1:11" x14ac:dyDescent="0.3">
      <c r="A12" s="68"/>
      <c r="B12" s="68"/>
      <c r="C12" s="68"/>
      <c r="D12" s="68"/>
      <c r="E12" s="68"/>
      <c r="F12" s="68"/>
      <c r="G12" s="68"/>
      <c r="H12" s="68"/>
      <c r="I12" s="68"/>
      <c r="J12" s="68"/>
      <c r="K12" s="68"/>
    </row>
    <row r="13" spans="1:11" x14ac:dyDescent="0.3">
      <c r="A13" s="68"/>
      <c r="B13" s="68"/>
      <c r="C13" s="68"/>
      <c r="D13" s="68"/>
      <c r="E13" s="68"/>
      <c r="F13" s="68"/>
      <c r="G13" s="68"/>
      <c r="H13" s="68"/>
      <c r="I13" s="68"/>
      <c r="J13" s="68"/>
      <c r="K13" s="68"/>
    </row>
    <row r="14" spans="1:11" x14ac:dyDescent="0.3">
      <c r="A14" s="68"/>
      <c r="B14" s="68"/>
      <c r="C14" s="68"/>
      <c r="D14" s="68"/>
      <c r="E14" s="68"/>
      <c r="F14" s="68"/>
      <c r="G14" s="68"/>
      <c r="H14" s="68"/>
      <c r="I14" s="68"/>
      <c r="J14" s="68"/>
      <c r="K14" s="68"/>
    </row>
    <row r="15" spans="1:11" x14ac:dyDescent="0.3">
      <c r="A15" s="68"/>
      <c r="B15" s="68"/>
      <c r="C15" s="68"/>
      <c r="D15" s="68"/>
      <c r="E15" s="68"/>
      <c r="F15" s="68"/>
      <c r="G15" s="68"/>
      <c r="H15" s="68"/>
      <c r="I15" s="68"/>
      <c r="J15" s="68"/>
      <c r="K15" s="68"/>
    </row>
    <row r="16" spans="1:11" x14ac:dyDescent="0.3">
      <c r="A16" s="68"/>
      <c r="B16" s="68"/>
      <c r="C16" s="68"/>
      <c r="D16" s="68"/>
      <c r="E16" s="68"/>
      <c r="F16" s="68"/>
      <c r="G16" s="68"/>
      <c r="H16" s="68"/>
      <c r="I16" s="68"/>
      <c r="J16" s="68"/>
      <c r="K16" s="68"/>
    </row>
    <row r="17" spans="1:11" x14ac:dyDescent="0.3">
      <c r="A17" s="68"/>
      <c r="B17" s="68"/>
      <c r="C17" s="68"/>
      <c r="D17" s="68"/>
      <c r="E17" s="68"/>
      <c r="F17" s="68"/>
      <c r="G17" s="68"/>
      <c r="H17" s="68"/>
      <c r="I17" s="68"/>
      <c r="J17" s="68"/>
      <c r="K17" s="68"/>
    </row>
    <row r="18" spans="1:11" x14ac:dyDescent="0.3">
      <c r="A18" s="68"/>
      <c r="B18" s="68"/>
      <c r="C18" s="68"/>
      <c r="D18" s="68"/>
      <c r="E18" s="68"/>
      <c r="F18" s="68"/>
      <c r="G18" s="68"/>
      <c r="H18" s="68"/>
      <c r="I18" s="68"/>
      <c r="J18" s="68"/>
      <c r="K18" s="68"/>
    </row>
    <row r="19" spans="1:11" x14ac:dyDescent="0.3">
      <c r="A19" s="68"/>
      <c r="B19" s="68"/>
      <c r="C19" s="68"/>
      <c r="D19" s="68"/>
      <c r="E19" s="68"/>
      <c r="F19" s="68"/>
      <c r="G19" s="68"/>
      <c r="H19" s="68"/>
      <c r="I19" s="68"/>
      <c r="J19" s="68"/>
      <c r="K19" s="68"/>
    </row>
    <row r="20" spans="1:11" x14ac:dyDescent="0.3">
      <c r="A20" s="68"/>
      <c r="B20" s="68"/>
      <c r="C20" s="68"/>
      <c r="D20" s="68"/>
      <c r="E20" s="68"/>
      <c r="F20" s="68"/>
      <c r="G20" s="68"/>
      <c r="H20" s="68"/>
      <c r="I20" s="68"/>
      <c r="J20" s="68"/>
      <c r="K20" s="68"/>
    </row>
    <row r="21" spans="1:11" x14ac:dyDescent="0.3">
      <c r="A21" s="68"/>
      <c r="B21" s="68"/>
      <c r="C21" s="68"/>
      <c r="D21" s="68"/>
      <c r="E21" s="68"/>
      <c r="F21" s="68"/>
      <c r="G21" s="68"/>
      <c r="H21" s="68"/>
      <c r="I21" s="68"/>
      <c r="J21" s="68"/>
      <c r="K21" s="68"/>
    </row>
    <row r="22" spans="1:11" x14ac:dyDescent="0.3">
      <c r="A22" s="68"/>
      <c r="B22" s="68"/>
      <c r="C22" s="68"/>
      <c r="D22" s="68"/>
      <c r="E22" s="68"/>
      <c r="F22" s="68"/>
      <c r="G22" s="68"/>
      <c r="H22" s="68"/>
      <c r="I22" s="68"/>
      <c r="J22" s="68"/>
      <c r="K22" s="68"/>
    </row>
    <row r="23" spans="1:11" x14ac:dyDescent="0.3">
      <c r="A23" s="68"/>
      <c r="B23" s="68"/>
      <c r="C23" s="68"/>
      <c r="D23" s="68"/>
      <c r="E23" s="68"/>
      <c r="F23" s="68"/>
      <c r="G23" s="68"/>
      <c r="H23" s="68"/>
      <c r="I23" s="68"/>
      <c r="J23" s="68"/>
      <c r="K23" s="68"/>
    </row>
    <row r="24" spans="1:11" x14ac:dyDescent="0.3">
      <c r="A24" s="68"/>
      <c r="B24" s="68"/>
      <c r="C24" s="68"/>
      <c r="D24" s="68"/>
      <c r="E24" s="68"/>
      <c r="F24" s="68"/>
      <c r="G24" s="68"/>
      <c r="H24" s="68"/>
      <c r="I24" s="68"/>
      <c r="J24" s="68"/>
      <c r="K24" s="68"/>
    </row>
    <row r="25" spans="1:11" x14ac:dyDescent="0.3">
      <c r="A25" s="68"/>
      <c r="B25" s="68"/>
      <c r="C25" s="68"/>
      <c r="D25" s="68"/>
      <c r="E25" s="68"/>
      <c r="F25" s="68"/>
      <c r="G25" s="68"/>
      <c r="H25" s="68"/>
      <c r="I25" s="68"/>
      <c r="J25" s="68"/>
      <c r="K25" s="68"/>
    </row>
    <row r="26" spans="1:11" x14ac:dyDescent="0.3">
      <c r="A26" s="68"/>
      <c r="B26" s="68"/>
      <c r="C26" s="68"/>
      <c r="D26" s="68"/>
      <c r="E26" s="68"/>
      <c r="F26" s="68"/>
      <c r="G26" s="68"/>
      <c r="H26" s="68"/>
      <c r="I26" s="68"/>
      <c r="J26" s="68"/>
      <c r="K26" s="68"/>
    </row>
    <row r="27" spans="1:11" x14ac:dyDescent="0.3">
      <c r="A27" s="68"/>
      <c r="B27" s="68"/>
      <c r="C27" s="68"/>
      <c r="D27" s="68"/>
      <c r="E27" s="68"/>
      <c r="F27" s="68"/>
      <c r="G27" s="68"/>
      <c r="H27" s="68"/>
      <c r="I27" s="68"/>
      <c r="J27" s="68"/>
      <c r="K27" s="68"/>
    </row>
    <row r="28" spans="1:11" x14ac:dyDescent="0.3">
      <c r="A28" s="68"/>
      <c r="B28" s="68"/>
      <c r="C28" s="68"/>
      <c r="D28" s="68"/>
      <c r="E28" s="68"/>
      <c r="F28" s="68"/>
      <c r="G28" s="68"/>
      <c r="H28" s="68"/>
      <c r="I28" s="68"/>
      <c r="J28" s="68"/>
      <c r="K28" s="68"/>
    </row>
    <row r="29" spans="1:11" x14ac:dyDescent="0.3">
      <c r="A29" s="68"/>
      <c r="B29" s="68"/>
      <c r="C29" s="68"/>
      <c r="D29" s="68"/>
      <c r="E29" s="68"/>
      <c r="F29" s="68"/>
      <c r="G29" s="68"/>
      <c r="H29" s="68"/>
      <c r="I29" s="68"/>
      <c r="J29" s="68"/>
      <c r="K29" s="68"/>
    </row>
    <row r="30" spans="1:11" x14ac:dyDescent="0.3">
      <c r="A30" s="68"/>
      <c r="B30" s="68"/>
      <c r="C30" s="68"/>
      <c r="D30" s="68"/>
      <c r="E30" s="68"/>
      <c r="F30" s="68"/>
      <c r="G30" s="68"/>
      <c r="H30" s="68"/>
      <c r="I30" s="68"/>
      <c r="J30" s="68"/>
      <c r="K30" s="68"/>
    </row>
    <row r="31" spans="1:11" x14ac:dyDescent="0.3">
      <c r="A31" s="68"/>
      <c r="B31" s="68"/>
      <c r="C31" s="68"/>
      <c r="D31" s="68"/>
      <c r="E31" s="68"/>
      <c r="F31" s="68"/>
      <c r="G31" s="68"/>
      <c r="H31" s="68"/>
      <c r="I31" s="68"/>
      <c r="J31" s="68"/>
      <c r="K31" s="68"/>
    </row>
    <row r="32" spans="1:11" x14ac:dyDescent="0.3">
      <c r="A32" s="68"/>
      <c r="B32" s="68"/>
      <c r="C32" s="68"/>
      <c r="D32" s="68"/>
      <c r="E32" s="68"/>
      <c r="F32" s="68"/>
      <c r="G32" s="68"/>
      <c r="H32" s="68"/>
      <c r="I32" s="68"/>
      <c r="J32" s="68"/>
      <c r="K32" s="68"/>
    </row>
    <row r="33" spans="1:12" x14ac:dyDescent="0.3">
      <c r="A33" s="68"/>
      <c r="B33" s="68"/>
      <c r="C33" s="68"/>
      <c r="D33" s="68"/>
      <c r="E33" s="68"/>
      <c r="F33" s="68"/>
      <c r="G33" s="68"/>
      <c r="H33" s="68"/>
      <c r="I33" s="68"/>
      <c r="J33" s="68"/>
      <c r="K33" s="68"/>
    </row>
    <row r="34" spans="1:12" x14ac:dyDescent="0.3">
      <c r="L34" s="66"/>
    </row>
  </sheetData>
  <mergeCells count="1">
    <mergeCell ref="A1:K3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E10"/>
  <sheetViews>
    <sheetView showGridLines="0" workbookViewId="0">
      <selection activeCell="T10" sqref="T10"/>
    </sheetView>
  </sheetViews>
  <sheetFormatPr defaultRowHeight="14.4" x14ac:dyDescent="0.3"/>
  <cols>
    <col min="2" max="2" width="17.109375" customWidth="1"/>
    <col min="3" max="3" width="14.88671875" customWidth="1"/>
    <col min="4" max="4" width="14" customWidth="1"/>
    <col min="6" max="6" width="11.6640625" customWidth="1"/>
    <col min="7" max="7" width="11.88671875" customWidth="1"/>
    <col min="11" max="11" width="14.33203125" customWidth="1"/>
    <col min="13" max="13" width="17.33203125" customWidth="1"/>
    <col min="14" max="14" width="15" customWidth="1"/>
    <col min="17" max="17" width="15.44140625" bestFit="1" customWidth="1"/>
    <col min="18" max="18" width="11.6640625" customWidth="1"/>
    <col min="20" max="20" width="13.33203125" customWidth="1"/>
    <col min="26" max="26" width="15" customWidth="1"/>
    <col min="28" max="28" width="14.33203125" customWidth="1"/>
    <col min="30" max="30" width="15.44140625" customWidth="1"/>
  </cols>
  <sheetData>
    <row r="1" spans="2:31" ht="15" thickBot="1" x14ac:dyDescent="0.35"/>
    <row r="2" spans="2:31" ht="64.8" thickBot="1" x14ac:dyDescent="0.35">
      <c r="B2" s="21" t="s">
        <v>0</v>
      </c>
      <c r="C2" s="22" t="s">
        <v>30</v>
      </c>
      <c r="D2" s="22" t="s">
        <v>31</v>
      </c>
      <c r="E2" s="22" t="s">
        <v>1</v>
      </c>
      <c r="F2" s="22" t="s">
        <v>2</v>
      </c>
      <c r="G2" s="22" t="s">
        <v>119</v>
      </c>
      <c r="H2" s="23" t="s">
        <v>3</v>
      </c>
      <c r="I2" s="23" t="s">
        <v>4</v>
      </c>
      <c r="J2" s="23" t="s">
        <v>5</v>
      </c>
      <c r="K2" s="23" t="s">
        <v>118</v>
      </c>
      <c r="L2" s="23" t="s">
        <v>4</v>
      </c>
      <c r="M2" s="23" t="s">
        <v>32</v>
      </c>
      <c r="N2" s="24" t="s">
        <v>33</v>
      </c>
      <c r="Q2" s="39" t="s">
        <v>0</v>
      </c>
      <c r="R2" s="31" t="s">
        <v>18</v>
      </c>
      <c r="S2" s="31" t="s">
        <v>19</v>
      </c>
      <c r="T2" s="31" t="s">
        <v>20</v>
      </c>
      <c r="U2" s="31" t="s">
        <v>19</v>
      </c>
      <c r="V2" s="31" t="s">
        <v>21</v>
      </c>
      <c r="W2" s="31" t="s">
        <v>19</v>
      </c>
      <c r="X2" s="31" t="s">
        <v>22</v>
      </c>
      <c r="Y2" s="31" t="s">
        <v>19</v>
      </c>
      <c r="Z2" s="31" t="s">
        <v>23</v>
      </c>
      <c r="AA2" s="31" t="s">
        <v>19</v>
      </c>
      <c r="AB2" s="31" t="s">
        <v>24</v>
      </c>
      <c r="AC2" s="31" t="s">
        <v>19</v>
      </c>
      <c r="AD2" s="31" t="s">
        <v>25</v>
      </c>
      <c r="AE2" s="32" t="s">
        <v>19</v>
      </c>
    </row>
    <row r="3" spans="2:31" ht="15.6" x14ac:dyDescent="0.3">
      <c r="B3" s="25" t="s">
        <v>6</v>
      </c>
      <c r="C3" s="1" t="s">
        <v>34</v>
      </c>
      <c r="D3" s="1" t="s">
        <v>117</v>
      </c>
      <c r="E3" s="1">
        <f>((83-75)/2)+75</f>
        <v>79</v>
      </c>
      <c r="F3" s="1">
        <f>83-75</f>
        <v>8</v>
      </c>
      <c r="G3" s="1">
        <v>128</v>
      </c>
      <c r="H3" s="1">
        <v>780</v>
      </c>
      <c r="I3" s="1">
        <v>30</v>
      </c>
      <c r="J3" s="1">
        <v>-19.5</v>
      </c>
      <c r="K3" s="2">
        <v>824</v>
      </c>
      <c r="L3" s="2">
        <v>39</v>
      </c>
      <c r="M3" s="2" t="s">
        <v>7</v>
      </c>
      <c r="N3" s="26">
        <v>285</v>
      </c>
      <c r="Q3" s="11" t="s">
        <v>26</v>
      </c>
      <c r="R3" s="33">
        <v>529.23400176071391</v>
      </c>
      <c r="S3" s="33">
        <v>19.446773143968596</v>
      </c>
      <c r="T3" s="33">
        <v>470.28454078958339</v>
      </c>
      <c r="U3" s="33">
        <v>27.362873874715078</v>
      </c>
      <c r="V3" s="6">
        <v>5741.6518145680102</v>
      </c>
      <c r="W3" s="6">
        <v>5.7551473512990015</v>
      </c>
      <c r="X3" s="6">
        <v>18.134383759047783</v>
      </c>
      <c r="Y3" s="6">
        <v>0.23255056075304914</v>
      </c>
      <c r="Z3" s="34">
        <v>1.153212222979513</v>
      </c>
      <c r="AA3" s="34">
        <v>3.1245136595409173E-3</v>
      </c>
      <c r="AB3" s="34">
        <v>5.5763098733258689E-3</v>
      </c>
      <c r="AC3" s="34">
        <v>2.0635309564490112E-4</v>
      </c>
      <c r="AD3" s="34">
        <v>5.3579720724075717</v>
      </c>
      <c r="AE3" s="35">
        <v>0.21153791877885197</v>
      </c>
    </row>
    <row r="4" spans="2:31" ht="15.6" x14ac:dyDescent="0.3">
      <c r="B4" s="25" t="s">
        <v>8</v>
      </c>
      <c r="C4" s="1" t="s">
        <v>35</v>
      </c>
      <c r="D4" s="1" t="s">
        <v>117</v>
      </c>
      <c r="E4" s="1">
        <f>((198-188)/2)+188</f>
        <v>193</v>
      </c>
      <c r="F4" s="1">
        <f>198-188</f>
        <v>10</v>
      </c>
      <c r="G4" s="1">
        <v>312</v>
      </c>
      <c r="H4" s="1">
        <v>820</v>
      </c>
      <c r="I4" s="1">
        <v>30</v>
      </c>
      <c r="J4" s="1">
        <v>-19.399999999999999</v>
      </c>
      <c r="K4" s="2">
        <v>866</v>
      </c>
      <c r="L4" s="2">
        <v>39</v>
      </c>
      <c r="M4" s="2" t="s">
        <v>9</v>
      </c>
      <c r="N4" s="26">
        <v>326</v>
      </c>
      <c r="Q4" s="11" t="s">
        <v>27</v>
      </c>
      <c r="R4" s="33">
        <v>680.68181780318605</v>
      </c>
      <c r="S4" s="33">
        <v>10.199170821852791</v>
      </c>
      <c r="T4" s="33">
        <v>611.49046739937864</v>
      </c>
      <c r="U4" s="33">
        <v>24.827639021931393</v>
      </c>
      <c r="V4" s="6">
        <v>5820.5600355580364</v>
      </c>
      <c r="W4" s="6">
        <v>7.8000017439690055</v>
      </c>
      <c r="X4" s="6">
        <v>21.57038452530346</v>
      </c>
      <c r="Y4" s="6">
        <v>0.12209623630617017</v>
      </c>
      <c r="Z4" s="34">
        <v>1.1568668696556736</v>
      </c>
      <c r="AA4" s="34">
        <v>3.350511056640415E-3</v>
      </c>
      <c r="AB4" s="34">
        <v>7.1898748642894505E-3</v>
      </c>
      <c r="AC4" s="34">
        <v>1.0735712534817995E-4</v>
      </c>
      <c r="AD4" s="34">
        <v>5.8874152146590628</v>
      </c>
      <c r="AE4" s="35">
        <v>9.3436245276452556E-2</v>
      </c>
    </row>
    <row r="5" spans="2:31" ht="16.2" thickBot="1" x14ac:dyDescent="0.35">
      <c r="B5" s="25" t="s">
        <v>10</v>
      </c>
      <c r="C5" s="1" t="s">
        <v>36</v>
      </c>
      <c r="D5" s="1" t="s">
        <v>117</v>
      </c>
      <c r="E5" s="1">
        <f>((293-285)/2)+285</f>
        <v>289</v>
      </c>
      <c r="F5" s="1">
        <f>293-285</f>
        <v>8</v>
      </c>
      <c r="G5" s="1">
        <v>468</v>
      </c>
      <c r="H5" s="1">
        <v>1030</v>
      </c>
      <c r="I5" s="1">
        <v>30</v>
      </c>
      <c r="J5" s="1">
        <v>-19.100000000000001</v>
      </c>
      <c r="K5" s="2">
        <v>1074</v>
      </c>
      <c r="L5" s="2">
        <v>39</v>
      </c>
      <c r="M5" s="2" t="s">
        <v>11</v>
      </c>
      <c r="N5" s="26">
        <v>508</v>
      </c>
      <c r="Q5" s="13" t="s">
        <v>28</v>
      </c>
      <c r="R5" s="36">
        <v>420.2243066649454</v>
      </c>
      <c r="S5" s="36">
        <v>9.9294046932425282</v>
      </c>
      <c r="T5" s="36">
        <v>382.62384053951871</v>
      </c>
      <c r="U5" s="36">
        <v>15.824724973112236</v>
      </c>
      <c r="V5" s="7">
        <v>5942.6387984448538</v>
      </c>
      <c r="W5" s="7">
        <v>7.8526705773178946</v>
      </c>
      <c r="X5" s="7">
        <v>11.91002755820165</v>
      </c>
      <c r="Y5" s="7">
        <v>0.17546623007876772</v>
      </c>
      <c r="Z5" s="37">
        <v>1.1489827731770306</v>
      </c>
      <c r="AA5" s="37">
        <v>3.2345604522527882E-3</v>
      </c>
      <c r="AB5" s="37">
        <v>4.4134672329733731E-3</v>
      </c>
      <c r="AC5" s="37">
        <v>1.0465622575509025E-4</v>
      </c>
      <c r="AD5" s="37">
        <v>6.6829609268723464</v>
      </c>
      <c r="AE5" s="38">
        <v>0.18701410415327402</v>
      </c>
    </row>
    <row r="6" spans="2:31" ht="15.6" x14ac:dyDescent="0.3">
      <c r="B6" s="25" t="s">
        <v>12</v>
      </c>
      <c r="C6" s="1" t="s">
        <v>37</v>
      </c>
      <c r="D6" s="1" t="s">
        <v>117</v>
      </c>
      <c r="E6" s="1">
        <f>((501-492)/2)+492</f>
        <v>496.5</v>
      </c>
      <c r="F6" s="1">
        <f>501-492</f>
        <v>9</v>
      </c>
      <c r="G6" s="1">
        <v>807</v>
      </c>
      <c r="H6" s="1">
        <v>1230</v>
      </c>
      <c r="I6" s="1">
        <v>30</v>
      </c>
      <c r="J6" s="1">
        <v>-19.2</v>
      </c>
      <c r="K6" s="2">
        <v>1274</v>
      </c>
      <c r="L6" s="2">
        <v>39</v>
      </c>
      <c r="M6" s="2" t="s">
        <v>13</v>
      </c>
      <c r="N6" s="26">
        <v>672</v>
      </c>
      <c r="Q6" s="51" t="s">
        <v>29</v>
      </c>
      <c r="R6" s="51"/>
      <c r="S6" s="51"/>
      <c r="T6" s="51"/>
      <c r="U6" s="51"/>
      <c r="V6" s="51"/>
      <c r="W6" s="51"/>
      <c r="X6" s="51"/>
      <c r="Y6" s="51"/>
      <c r="Z6" s="51"/>
      <c r="AA6" s="51"/>
      <c r="AB6" s="51"/>
      <c r="AC6" s="51"/>
      <c r="AD6" s="51"/>
      <c r="AE6" s="51"/>
    </row>
    <row r="7" spans="2:31" ht="15.6" x14ac:dyDescent="0.3">
      <c r="B7" s="25" t="s">
        <v>14</v>
      </c>
      <c r="C7" s="1" t="s">
        <v>38</v>
      </c>
      <c r="D7" s="1" t="s">
        <v>117</v>
      </c>
      <c r="E7" s="1">
        <f>((724-716)/2)+716</f>
        <v>720</v>
      </c>
      <c r="F7" s="1">
        <f>724-716</f>
        <v>8</v>
      </c>
      <c r="G7" s="1">
        <v>1170</v>
      </c>
      <c r="H7" s="1">
        <v>1550</v>
      </c>
      <c r="I7" s="1">
        <v>30</v>
      </c>
      <c r="J7" s="1">
        <v>-20.100000000000001</v>
      </c>
      <c r="K7" s="2">
        <v>1594</v>
      </c>
      <c r="L7" s="2">
        <v>39</v>
      </c>
      <c r="M7" s="2" t="s">
        <v>15</v>
      </c>
      <c r="N7" s="26">
        <v>986</v>
      </c>
    </row>
    <row r="8" spans="2:31" ht="16.2" thickBot="1" x14ac:dyDescent="0.35">
      <c r="B8" s="27" t="s">
        <v>16</v>
      </c>
      <c r="C8" s="28" t="s">
        <v>39</v>
      </c>
      <c r="D8" s="28" t="s">
        <v>117</v>
      </c>
      <c r="E8" s="28">
        <f>((825-815)/2)+815</f>
        <v>820</v>
      </c>
      <c r="F8" s="28">
        <f>825-815</f>
        <v>10</v>
      </c>
      <c r="G8" s="28">
        <v>1333</v>
      </c>
      <c r="H8" s="28">
        <v>1760</v>
      </c>
      <c r="I8" s="28">
        <v>30</v>
      </c>
      <c r="J8" s="28">
        <v>-19.100000000000001</v>
      </c>
      <c r="K8" s="29">
        <v>1804</v>
      </c>
      <c r="L8" s="29">
        <v>39</v>
      </c>
      <c r="M8" s="29" t="s">
        <v>17</v>
      </c>
      <c r="N8" s="30">
        <v>1197</v>
      </c>
    </row>
    <row r="9" spans="2:31" ht="15.6" x14ac:dyDescent="0.3">
      <c r="B9" s="52" t="s">
        <v>121</v>
      </c>
      <c r="C9" s="52"/>
      <c r="D9" s="52"/>
      <c r="E9" s="52"/>
      <c r="F9" s="52"/>
      <c r="G9" s="52"/>
      <c r="H9" s="52"/>
      <c r="I9" s="52"/>
      <c r="J9" s="52"/>
      <c r="K9" s="52"/>
      <c r="L9" s="52"/>
      <c r="M9" s="52"/>
      <c r="N9" s="52"/>
    </row>
    <row r="10" spans="2:31" ht="15.6" x14ac:dyDescent="0.3">
      <c r="B10" s="51" t="s">
        <v>120</v>
      </c>
      <c r="C10" s="51"/>
      <c r="D10" s="51"/>
      <c r="E10" s="51"/>
      <c r="F10" s="51"/>
      <c r="G10" s="51"/>
      <c r="H10" s="51"/>
      <c r="I10" s="51"/>
      <c r="J10" s="51"/>
      <c r="K10" s="51"/>
      <c r="L10" s="51"/>
    </row>
  </sheetData>
  <mergeCells count="3">
    <mergeCell ref="Q6:AE6"/>
    <mergeCell ref="B10:L10"/>
    <mergeCell ref="B9:N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T358"/>
  <sheetViews>
    <sheetView showGridLines="0" topLeftCell="A347" workbookViewId="0">
      <selection activeCell="F373" sqref="F373"/>
    </sheetView>
  </sheetViews>
  <sheetFormatPr defaultRowHeight="14.4" x14ac:dyDescent="0.3"/>
  <cols>
    <col min="1" max="1" width="11" style="41" customWidth="1"/>
    <col min="2" max="2" width="8.88671875" style="41"/>
    <col min="3" max="3" width="13.6640625" style="41" customWidth="1"/>
    <col min="4" max="16384" width="8.88671875" style="41"/>
  </cols>
  <sheetData>
    <row r="1" spans="3:20" s="40" customFormat="1" ht="15" thickBot="1" x14ac:dyDescent="0.35"/>
    <row r="2" spans="3:20" ht="32.25" customHeight="1" thickBot="1" x14ac:dyDescent="0.35">
      <c r="C2" s="56" t="s">
        <v>40</v>
      </c>
      <c r="D2" s="58" t="s">
        <v>46</v>
      </c>
      <c r="E2" s="59"/>
      <c r="F2" s="59"/>
      <c r="G2" s="59"/>
      <c r="H2" s="60"/>
      <c r="I2" s="53"/>
      <c r="J2" s="54"/>
      <c r="K2" s="54"/>
      <c r="L2" s="54"/>
      <c r="M2" s="54"/>
      <c r="N2" s="54"/>
      <c r="O2" s="54"/>
      <c r="P2" s="54"/>
    </row>
    <row r="3" spans="3:20" ht="16.2" thickBot="1" x14ac:dyDescent="0.35">
      <c r="C3" s="57"/>
      <c r="D3" s="3" t="s">
        <v>41</v>
      </c>
      <c r="E3" s="4" t="s">
        <v>42</v>
      </c>
      <c r="F3" s="4" t="s">
        <v>43</v>
      </c>
      <c r="G3" s="4" t="s">
        <v>44</v>
      </c>
      <c r="H3" s="5" t="s">
        <v>45</v>
      </c>
      <c r="I3" s="42"/>
      <c r="J3" s="55" t="s">
        <v>116</v>
      </c>
      <c r="K3" s="55"/>
      <c r="L3" s="55"/>
      <c r="M3" s="55"/>
      <c r="N3" s="55"/>
      <c r="O3" s="55"/>
      <c r="P3" s="55"/>
      <c r="Q3" s="55"/>
      <c r="R3" s="55"/>
      <c r="S3" s="55"/>
      <c r="T3" s="55"/>
    </row>
    <row r="4" spans="3:20" x14ac:dyDescent="0.3">
      <c r="C4" s="43">
        <v>0</v>
      </c>
      <c r="D4" s="43">
        <v>8183</v>
      </c>
      <c r="E4" s="44">
        <v>19475</v>
      </c>
      <c r="F4" s="44">
        <v>369</v>
      </c>
      <c r="G4" s="44">
        <v>2890</v>
      </c>
      <c r="H4" s="45">
        <v>863</v>
      </c>
    </row>
    <row r="5" spans="3:20" x14ac:dyDescent="0.3">
      <c r="C5" s="46">
        <v>2</v>
      </c>
      <c r="D5" s="46">
        <v>6485</v>
      </c>
      <c r="E5" s="42">
        <v>18824</v>
      </c>
      <c r="F5" s="42">
        <v>299</v>
      </c>
      <c r="G5" s="42">
        <v>2826</v>
      </c>
      <c r="H5" s="47">
        <v>725</v>
      </c>
    </row>
    <row r="6" spans="3:20" x14ac:dyDescent="0.3">
      <c r="C6" s="46">
        <v>4</v>
      </c>
      <c r="D6" s="46">
        <v>6521</v>
      </c>
      <c r="E6" s="42">
        <v>17723</v>
      </c>
      <c r="F6" s="42">
        <v>350</v>
      </c>
      <c r="G6" s="42">
        <v>2645</v>
      </c>
      <c r="H6" s="47">
        <v>740</v>
      </c>
    </row>
    <row r="7" spans="3:20" x14ac:dyDescent="0.3">
      <c r="C7" s="46">
        <v>6</v>
      </c>
      <c r="D7" s="46">
        <v>6480</v>
      </c>
      <c r="E7" s="42">
        <v>19499</v>
      </c>
      <c r="F7" s="42">
        <v>310</v>
      </c>
      <c r="G7" s="42">
        <v>2853</v>
      </c>
      <c r="H7" s="47">
        <v>694</v>
      </c>
    </row>
    <row r="8" spans="3:20" x14ac:dyDescent="0.3">
      <c r="C8" s="46">
        <v>8</v>
      </c>
      <c r="D8" s="46">
        <v>6006</v>
      </c>
      <c r="E8" s="42">
        <v>18430</v>
      </c>
      <c r="F8" s="42">
        <v>313</v>
      </c>
      <c r="G8" s="42">
        <v>2593</v>
      </c>
      <c r="H8" s="47">
        <v>731</v>
      </c>
    </row>
    <row r="9" spans="3:20" x14ac:dyDescent="0.3">
      <c r="C9" s="46">
        <v>10</v>
      </c>
      <c r="D9" s="46">
        <v>6291</v>
      </c>
      <c r="E9" s="42">
        <v>12262</v>
      </c>
      <c r="F9" s="42">
        <v>329</v>
      </c>
      <c r="G9" s="42">
        <v>1781</v>
      </c>
      <c r="H9" s="47">
        <v>847</v>
      </c>
    </row>
    <row r="10" spans="3:20" x14ac:dyDescent="0.3">
      <c r="C10" s="46">
        <v>12</v>
      </c>
      <c r="D10" s="46">
        <v>9017</v>
      </c>
      <c r="E10" s="42">
        <v>12062</v>
      </c>
      <c r="F10" s="42">
        <v>390</v>
      </c>
      <c r="G10" s="42">
        <v>2034</v>
      </c>
      <c r="H10" s="47">
        <v>924</v>
      </c>
    </row>
    <row r="11" spans="3:20" x14ac:dyDescent="0.3">
      <c r="C11" s="46">
        <v>14</v>
      </c>
      <c r="D11" s="46">
        <v>10297</v>
      </c>
      <c r="E11" s="42">
        <v>17829</v>
      </c>
      <c r="F11" s="42">
        <v>474</v>
      </c>
      <c r="G11" s="42">
        <v>2655</v>
      </c>
      <c r="H11" s="47">
        <v>983</v>
      </c>
    </row>
    <row r="12" spans="3:20" x14ac:dyDescent="0.3">
      <c r="C12" s="46">
        <v>16</v>
      </c>
      <c r="D12" s="46">
        <v>10080</v>
      </c>
      <c r="E12" s="42">
        <v>10683</v>
      </c>
      <c r="F12" s="42">
        <v>454</v>
      </c>
      <c r="G12" s="42">
        <v>1353</v>
      </c>
      <c r="H12" s="47">
        <v>585</v>
      </c>
    </row>
    <row r="13" spans="3:20" x14ac:dyDescent="0.3">
      <c r="C13" s="46">
        <v>18</v>
      </c>
      <c r="D13" s="46">
        <v>7239</v>
      </c>
      <c r="E13" s="42">
        <v>9637</v>
      </c>
      <c r="F13" s="42">
        <v>398</v>
      </c>
      <c r="G13" s="42">
        <v>1154</v>
      </c>
      <c r="H13" s="47">
        <v>1062</v>
      </c>
    </row>
    <row r="14" spans="3:20" x14ac:dyDescent="0.3">
      <c r="C14" s="46">
        <v>20</v>
      </c>
      <c r="D14" s="46">
        <v>9973</v>
      </c>
      <c r="E14" s="42">
        <v>9341</v>
      </c>
      <c r="F14" s="42">
        <v>471</v>
      </c>
      <c r="G14" s="42">
        <v>1392</v>
      </c>
      <c r="H14" s="47">
        <v>669</v>
      </c>
    </row>
    <row r="15" spans="3:20" x14ac:dyDescent="0.3">
      <c r="C15" s="46">
        <v>22</v>
      </c>
      <c r="D15" s="46">
        <v>7556</v>
      </c>
      <c r="E15" s="42">
        <v>13712</v>
      </c>
      <c r="F15" s="42">
        <v>407</v>
      </c>
      <c r="G15" s="42">
        <v>2074</v>
      </c>
      <c r="H15" s="47">
        <v>905</v>
      </c>
    </row>
    <row r="16" spans="3:20" x14ac:dyDescent="0.3">
      <c r="C16" s="46">
        <v>24</v>
      </c>
      <c r="D16" s="46">
        <v>6681</v>
      </c>
      <c r="E16" s="42">
        <v>17384</v>
      </c>
      <c r="F16" s="42">
        <v>440</v>
      </c>
      <c r="G16" s="42">
        <v>2745</v>
      </c>
      <c r="H16" s="47">
        <v>867</v>
      </c>
    </row>
    <row r="17" spans="3:8" x14ac:dyDescent="0.3">
      <c r="C17" s="46">
        <v>26</v>
      </c>
      <c r="D17" s="46">
        <v>8909</v>
      </c>
      <c r="E17" s="42">
        <v>19524</v>
      </c>
      <c r="F17" s="42">
        <v>474</v>
      </c>
      <c r="G17" s="42">
        <v>3271</v>
      </c>
      <c r="H17" s="47">
        <v>833</v>
      </c>
    </row>
    <row r="18" spans="3:8" x14ac:dyDescent="0.3">
      <c r="C18" s="46">
        <v>28</v>
      </c>
      <c r="D18" s="46">
        <v>7087</v>
      </c>
      <c r="E18" s="42">
        <v>20128</v>
      </c>
      <c r="F18" s="42">
        <v>274</v>
      </c>
      <c r="G18" s="42">
        <v>3070</v>
      </c>
      <c r="H18" s="47">
        <v>713</v>
      </c>
    </row>
    <row r="19" spans="3:8" x14ac:dyDescent="0.3">
      <c r="C19" s="46">
        <v>30</v>
      </c>
      <c r="D19" s="46">
        <v>8735</v>
      </c>
      <c r="E19" s="42">
        <v>32326</v>
      </c>
      <c r="F19" s="42">
        <v>233</v>
      </c>
      <c r="G19" s="42">
        <v>3218</v>
      </c>
      <c r="H19" s="47">
        <v>896</v>
      </c>
    </row>
    <row r="20" spans="3:8" x14ac:dyDescent="0.3">
      <c r="C20" s="46">
        <v>32</v>
      </c>
      <c r="D20" s="46">
        <v>9599</v>
      </c>
      <c r="E20" s="42">
        <v>35304</v>
      </c>
      <c r="F20" s="42">
        <v>353</v>
      </c>
      <c r="G20" s="42">
        <v>2785</v>
      </c>
      <c r="H20" s="47">
        <v>1487</v>
      </c>
    </row>
    <row r="21" spans="3:8" x14ac:dyDescent="0.3">
      <c r="C21" s="46">
        <v>34</v>
      </c>
      <c r="D21" s="46">
        <v>9017</v>
      </c>
      <c r="E21" s="42">
        <v>31962</v>
      </c>
      <c r="F21" s="42">
        <v>361</v>
      </c>
      <c r="G21" s="42">
        <v>2950</v>
      </c>
      <c r="H21" s="47">
        <v>1744</v>
      </c>
    </row>
    <row r="22" spans="3:8" x14ac:dyDescent="0.3">
      <c r="C22" s="46">
        <v>36</v>
      </c>
      <c r="D22" s="46">
        <v>8399</v>
      </c>
      <c r="E22" s="42">
        <v>29277</v>
      </c>
      <c r="F22" s="42">
        <v>343</v>
      </c>
      <c r="G22" s="42">
        <v>3164</v>
      </c>
      <c r="H22" s="47">
        <v>1349</v>
      </c>
    </row>
    <row r="23" spans="3:8" x14ac:dyDescent="0.3">
      <c r="C23" s="46">
        <v>38</v>
      </c>
      <c r="D23" s="46">
        <v>7709</v>
      </c>
      <c r="E23" s="42">
        <v>25867</v>
      </c>
      <c r="F23" s="42">
        <v>309</v>
      </c>
      <c r="G23" s="42">
        <v>3166</v>
      </c>
      <c r="H23" s="47">
        <v>1051</v>
      </c>
    </row>
    <row r="24" spans="3:8" x14ac:dyDescent="0.3">
      <c r="C24" s="46">
        <v>40</v>
      </c>
      <c r="D24" s="46">
        <v>7468</v>
      </c>
      <c r="E24" s="42">
        <v>30953</v>
      </c>
      <c r="F24" s="42">
        <v>219</v>
      </c>
      <c r="G24" s="42">
        <v>3930</v>
      </c>
      <c r="H24" s="47">
        <v>951</v>
      </c>
    </row>
    <row r="25" spans="3:8" x14ac:dyDescent="0.3">
      <c r="C25" s="46">
        <v>42</v>
      </c>
      <c r="D25" s="46">
        <v>6870</v>
      </c>
      <c r="E25" s="42">
        <v>30115</v>
      </c>
      <c r="F25" s="42">
        <v>139</v>
      </c>
      <c r="G25" s="42">
        <v>4295</v>
      </c>
      <c r="H25" s="47">
        <v>702</v>
      </c>
    </row>
    <row r="26" spans="3:8" x14ac:dyDescent="0.3">
      <c r="C26" s="46">
        <v>44</v>
      </c>
      <c r="D26" s="46">
        <v>9532</v>
      </c>
      <c r="E26" s="42">
        <v>33120</v>
      </c>
      <c r="F26" s="42">
        <v>226</v>
      </c>
      <c r="G26" s="42">
        <v>3954</v>
      </c>
      <c r="H26" s="47">
        <v>972</v>
      </c>
    </row>
    <row r="27" spans="3:8" x14ac:dyDescent="0.3">
      <c r="C27" s="46">
        <v>46</v>
      </c>
      <c r="D27" s="46">
        <v>10329</v>
      </c>
      <c r="E27" s="42">
        <v>29189</v>
      </c>
      <c r="F27" s="42">
        <v>390</v>
      </c>
      <c r="G27" s="42">
        <v>3336</v>
      </c>
      <c r="H27" s="47">
        <v>1147</v>
      </c>
    </row>
    <row r="28" spans="3:8" x14ac:dyDescent="0.3">
      <c r="C28" s="46">
        <v>48</v>
      </c>
      <c r="D28" s="46">
        <v>9903</v>
      </c>
      <c r="E28" s="42">
        <v>23574</v>
      </c>
      <c r="F28" s="42">
        <v>401</v>
      </c>
      <c r="G28" s="42">
        <v>2911</v>
      </c>
      <c r="H28" s="47">
        <v>1220</v>
      </c>
    </row>
    <row r="29" spans="3:8" x14ac:dyDescent="0.3">
      <c r="C29" s="46">
        <v>50</v>
      </c>
      <c r="D29" s="46">
        <v>9439</v>
      </c>
      <c r="E29" s="42">
        <v>25185</v>
      </c>
      <c r="F29" s="42">
        <v>376</v>
      </c>
      <c r="G29" s="42">
        <v>2712</v>
      </c>
      <c r="H29" s="47">
        <v>1320</v>
      </c>
    </row>
    <row r="30" spans="3:8" x14ac:dyDescent="0.3">
      <c r="C30" s="46">
        <v>52</v>
      </c>
      <c r="D30" s="46">
        <v>9336</v>
      </c>
      <c r="E30" s="42">
        <v>25042</v>
      </c>
      <c r="F30" s="42">
        <v>313</v>
      </c>
      <c r="G30" s="42">
        <v>2994</v>
      </c>
      <c r="H30" s="47">
        <v>1006</v>
      </c>
    </row>
    <row r="31" spans="3:8" x14ac:dyDescent="0.3">
      <c r="C31" s="46">
        <v>54</v>
      </c>
      <c r="D31" s="46">
        <v>8749</v>
      </c>
      <c r="E31" s="42">
        <v>27538</v>
      </c>
      <c r="F31" s="42">
        <v>285</v>
      </c>
      <c r="G31" s="42">
        <v>3247</v>
      </c>
      <c r="H31" s="47">
        <v>1099</v>
      </c>
    </row>
    <row r="32" spans="3:8" x14ac:dyDescent="0.3">
      <c r="C32" s="46">
        <v>56</v>
      </c>
      <c r="D32" s="46">
        <v>6946</v>
      </c>
      <c r="E32" s="42">
        <v>26028</v>
      </c>
      <c r="F32" s="42">
        <v>198</v>
      </c>
      <c r="G32" s="42">
        <v>3441</v>
      </c>
      <c r="H32" s="47">
        <v>779</v>
      </c>
    </row>
    <row r="33" spans="3:8" x14ac:dyDescent="0.3">
      <c r="C33" s="46">
        <v>58</v>
      </c>
      <c r="D33" s="46">
        <v>7273</v>
      </c>
      <c r="E33" s="42">
        <v>30392</v>
      </c>
      <c r="F33" s="42">
        <v>162</v>
      </c>
      <c r="G33" s="42">
        <v>3723</v>
      </c>
      <c r="H33" s="47">
        <v>764</v>
      </c>
    </row>
    <row r="34" spans="3:8" x14ac:dyDescent="0.3">
      <c r="C34" s="46">
        <v>60</v>
      </c>
      <c r="D34" s="46">
        <v>7765</v>
      </c>
      <c r="E34" s="42">
        <v>30824</v>
      </c>
      <c r="F34" s="42">
        <v>221</v>
      </c>
      <c r="G34" s="42">
        <v>3664</v>
      </c>
      <c r="H34" s="47">
        <v>796</v>
      </c>
    </row>
    <row r="35" spans="3:8" x14ac:dyDescent="0.3">
      <c r="C35" s="46">
        <v>62</v>
      </c>
      <c r="D35" s="46">
        <v>7379</v>
      </c>
      <c r="E35" s="42">
        <v>29075</v>
      </c>
      <c r="F35" s="42">
        <v>145</v>
      </c>
      <c r="G35" s="42">
        <v>3840</v>
      </c>
      <c r="H35" s="47">
        <v>732</v>
      </c>
    </row>
    <row r="36" spans="3:8" x14ac:dyDescent="0.3">
      <c r="C36" s="46">
        <v>64</v>
      </c>
      <c r="D36" s="46">
        <v>8096</v>
      </c>
      <c r="E36" s="42">
        <v>32029</v>
      </c>
      <c r="F36" s="42">
        <v>183</v>
      </c>
      <c r="G36" s="42">
        <v>3611</v>
      </c>
      <c r="H36" s="47">
        <v>754</v>
      </c>
    </row>
    <row r="37" spans="3:8" x14ac:dyDescent="0.3">
      <c r="C37" s="46">
        <v>66</v>
      </c>
      <c r="D37" s="46">
        <v>9628</v>
      </c>
      <c r="E37" s="42">
        <v>36564</v>
      </c>
      <c r="F37" s="42">
        <v>197</v>
      </c>
      <c r="G37" s="42">
        <v>3691</v>
      </c>
      <c r="H37" s="47">
        <v>905</v>
      </c>
    </row>
    <row r="38" spans="3:8" x14ac:dyDescent="0.3">
      <c r="C38" s="46">
        <v>68</v>
      </c>
      <c r="D38" s="46">
        <v>7143</v>
      </c>
      <c r="E38" s="42">
        <v>27877</v>
      </c>
      <c r="F38" s="42">
        <v>130</v>
      </c>
      <c r="G38" s="42">
        <v>2677</v>
      </c>
      <c r="H38" s="47">
        <v>735</v>
      </c>
    </row>
    <row r="39" spans="3:8" x14ac:dyDescent="0.3">
      <c r="C39" s="46">
        <v>70</v>
      </c>
      <c r="D39" s="46">
        <v>4658</v>
      </c>
      <c r="E39" s="42">
        <v>20491</v>
      </c>
      <c r="F39" s="42">
        <v>108</v>
      </c>
      <c r="G39" s="42">
        <v>1746</v>
      </c>
      <c r="H39" s="47">
        <v>834</v>
      </c>
    </row>
    <row r="40" spans="3:8" x14ac:dyDescent="0.3">
      <c r="C40" s="46">
        <v>72</v>
      </c>
      <c r="D40" s="46">
        <v>8483</v>
      </c>
      <c r="E40" s="42">
        <v>36849</v>
      </c>
      <c r="F40" s="42">
        <v>166</v>
      </c>
      <c r="G40" s="42">
        <v>2251</v>
      </c>
      <c r="H40" s="47">
        <v>806</v>
      </c>
    </row>
    <row r="41" spans="3:8" x14ac:dyDescent="0.3">
      <c r="C41" s="46">
        <v>74</v>
      </c>
      <c r="D41" s="46">
        <v>9338</v>
      </c>
      <c r="E41" s="42">
        <v>40038</v>
      </c>
      <c r="F41" s="42">
        <v>156</v>
      </c>
      <c r="G41" s="42">
        <v>2464</v>
      </c>
      <c r="H41" s="47">
        <v>706</v>
      </c>
    </row>
    <row r="42" spans="3:8" x14ac:dyDescent="0.3">
      <c r="C42" s="46">
        <v>76</v>
      </c>
      <c r="D42" s="46">
        <v>9548</v>
      </c>
      <c r="E42" s="42">
        <v>40717</v>
      </c>
      <c r="F42" s="42">
        <v>160</v>
      </c>
      <c r="G42" s="42">
        <v>2550</v>
      </c>
      <c r="H42" s="47">
        <v>531</v>
      </c>
    </row>
    <row r="43" spans="3:8" x14ac:dyDescent="0.3">
      <c r="C43" s="46">
        <v>78</v>
      </c>
      <c r="D43" s="46">
        <v>9690</v>
      </c>
      <c r="E43" s="42">
        <v>41421</v>
      </c>
      <c r="F43" s="42">
        <v>157</v>
      </c>
      <c r="G43" s="42">
        <v>2655</v>
      </c>
      <c r="H43" s="47">
        <v>678</v>
      </c>
    </row>
    <row r="44" spans="3:8" x14ac:dyDescent="0.3">
      <c r="C44" s="46">
        <v>80</v>
      </c>
      <c r="D44" s="46">
        <v>9566</v>
      </c>
      <c r="E44" s="42">
        <v>41374</v>
      </c>
      <c r="F44" s="42">
        <v>165</v>
      </c>
      <c r="G44" s="42">
        <v>2560</v>
      </c>
      <c r="H44" s="47">
        <v>693</v>
      </c>
    </row>
    <row r="45" spans="3:8" x14ac:dyDescent="0.3">
      <c r="C45" s="46">
        <v>82</v>
      </c>
      <c r="D45" s="46">
        <v>9267</v>
      </c>
      <c r="E45" s="42">
        <v>39131</v>
      </c>
      <c r="F45" s="42">
        <v>158</v>
      </c>
      <c r="G45" s="42">
        <v>2527</v>
      </c>
      <c r="H45" s="47">
        <v>632</v>
      </c>
    </row>
    <row r="46" spans="3:8" x14ac:dyDescent="0.3">
      <c r="C46" s="46">
        <v>84</v>
      </c>
      <c r="D46" s="46">
        <v>10086</v>
      </c>
      <c r="E46" s="42">
        <v>40573</v>
      </c>
      <c r="F46" s="42">
        <v>203</v>
      </c>
      <c r="G46" s="42">
        <v>2809</v>
      </c>
      <c r="H46" s="47">
        <v>827</v>
      </c>
    </row>
    <row r="47" spans="3:8" x14ac:dyDescent="0.3">
      <c r="C47" s="46">
        <v>86</v>
      </c>
      <c r="D47" s="46">
        <v>10404</v>
      </c>
      <c r="E47" s="42">
        <v>41221</v>
      </c>
      <c r="F47" s="42">
        <v>221</v>
      </c>
      <c r="G47" s="42">
        <v>3155</v>
      </c>
      <c r="H47" s="47">
        <v>1158</v>
      </c>
    </row>
    <row r="48" spans="3:8" x14ac:dyDescent="0.3">
      <c r="C48" s="46">
        <v>88</v>
      </c>
      <c r="D48" s="46">
        <v>8752</v>
      </c>
      <c r="E48" s="42">
        <v>33406</v>
      </c>
      <c r="F48" s="42">
        <v>186</v>
      </c>
      <c r="G48" s="42">
        <v>2751</v>
      </c>
      <c r="H48" s="47">
        <v>1050</v>
      </c>
    </row>
    <row r="49" spans="3:8" x14ac:dyDescent="0.3">
      <c r="C49" s="46">
        <v>90</v>
      </c>
      <c r="D49" s="46">
        <v>6179</v>
      </c>
      <c r="E49" s="42">
        <v>21858</v>
      </c>
      <c r="F49" s="42">
        <v>174</v>
      </c>
      <c r="G49" s="42">
        <v>2209</v>
      </c>
      <c r="H49" s="47">
        <v>1132</v>
      </c>
    </row>
    <row r="50" spans="3:8" x14ac:dyDescent="0.3">
      <c r="C50" s="46">
        <v>92</v>
      </c>
      <c r="D50" s="46">
        <v>5464</v>
      </c>
      <c r="E50" s="42">
        <v>23423</v>
      </c>
      <c r="F50" s="42">
        <v>141</v>
      </c>
      <c r="G50" s="42">
        <v>1902</v>
      </c>
      <c r="H50" s="47">
        <v>538</v>
      </c>
    </row>
    <row r="51" spans="3:8" x14ac:dyDescent="0.3">
      <c r="C51" s="46">
        <v>94</v>
      </c>
      <c r="D51" s="46">
        <v>5276</v>
      </c>
      <c r="E51" s="42">
        <v>22251</v>
      </c>
      <c r="F51" s="42">
        <v>120</v>
      </c>
      <c r="G51" s="42">
        <v>1417</v>
      </c>
      <c r="H51" s="47">
        <v>448</v>
      </c>
    </row>
    <row r="52" spans="3:8" x14ac:dyDescent="0.3">
      <c r="C52" s="46">
        <v>96</v>
      </c>
      <c r="D52" s="46">
        <v>4622</v>
      </c>
      <c r="E52" s="42">
        <v>19839</v>
      </c>
      <c r="F52" s="42">
        <v>106</v>
      </c>
      <c r="G52" s="42">
        <v>1419</v>
      </c>
      <c r="H52" s="47">
        <v>480</v>
      </c>
    </row>
    <row r="53" spans="3:8" x14ac:dyDescent="0.3">
      <c r="C53" s="46">
        <v>98</v>
      </c>
      <c r="D53" s="46">
        <v>7943</v>
      </c>
      <c r="E53" s="42">
        <v>33357</v>
      </c>
      <c r="F53" s="42">
        <v>171</v>
      </c>
      <c r="G53" s="42">
        <v>2320</v>
      </c>
      <c r="H53" s="47">
        <v>699</v>
      </c>
    </row>
    <row r="54" spans="3:8" x14ac:dyDescent="0.3">
      <c r="C54" s="46">
        <v>100</v>
      </c>
      <c r="D54" s="46">
        <v>9291</v>
      </c>
      <c r="E54" s="42">
        <v>39173</v>
      </c>
      <c r="F54" s="42">
        <v>193</v>
      </c>
      <c r="G54" s="42">
        <v>2568</v>
      </c>
      <c r="H54" s="47">
        <v>752</v>
      </c>
    </row>
    <row r="55" spans="3:8" x14ac:dyDescent="0.3">
      <c r="C55" s="46">
        <v>102</v>
      </c>
      <c r="D55" s="46">
        <v>9370</v>
      </c>
      <c r="E55" s="42">
        <v>39401</v>
      </c>
      <c r="F55" s="42">
        <v>182</v>
      </c>
      <c r="G55" s="42">
        <v>2466</v>
      </c>
      <c r="H55" s="47">
        <v>778</v>
      </c>
    </row>
    <row r="56" spans="3:8" x14ac:dyDescent="0.3">
      <c r="C56" s="46">
        <v>104</v>
      </c>
      <c r="D56" s="46">
        <v>9800</v>
      </c>
      <c r="E56" s="42">
        <v>39089</v>
      </c>
      <c r="F56" s="42">
        <v>179</v>
      </c>
      <c r="G56" s="42">
        <v>2621</v>
      </c>
      <c r="H56" s="47">
        <v>829</v>
      </c>
    </row>
    <row r="57" spans="3:8" x14ac:dyDescent="0.3">
      <c r="C57" s="46">
        <v>106</v>
      </c>
      <c r="D57" s="46">
        <v>10496</v>
      </c>
      <c r="E57" s="42">
        <v>39354</v>
      </c>
      <c r="F57" s="42">
        <v>257</v>
      </c>
      <c r="G57" s="42">
        <v>2895</v>
      </c>
      <c r="H57" s="47">
        <v>1198</v>
      </c>
    </row>
    <row r="58" spans="3:8" x14ac:dyDescent="0.3">
      <c r="C58" s="46">
        <v>108</v>
      </c>
      <c r="D58" s="46">
        <v>9716</v>
      </c>
      <c r="E58" s="42">
        <v>36644</v>
      </c>
      <c r="F58" s="42">
        <v>258</v>
      </c>
      <c r="G58" s="42">
        <v>3103</v>
      </c>
      <c r="H58" s="47">
        <v>1484</v>
      </c>
    </row>
    <row r="59" spans="3:8" x14ac:dyDescent="0.3">
      <c r="C59" s="46">
        <v>110</v>
      </c>
      <c r="D59" s="46">
        <v>9219</v>
      </c>
      <c r="E59" s="42">
        <v>40850</v>
      </c>
      <c r="F59" s="42">
        <v>193</v>
      </c>
      <c r="G59" s="42">
        <v>2738</v>
      </c>
      <c r="H59" s="47">
        <v>1427</v>
      </c>
    </row>
    <row r="60" spans="3:8" x14ac:dyDescent="0.3">
      <c r="C60" s="46">
        <v>112</v>
      </c>
      <c r="D60" s="46">
        <v>7693</v>
      </c>
      <c r="E60" s="42">
        <v>39032</v>
      </c>
      <c r="F60" s="42">
        <v>185</v>
      </c>
      <c r="G60" s="42">
        <v>3971</v>
      </c>
      <c r="H60" s="47">
        <v>1470</v>
      </c>
    </row>
    <row r="61" spans="3:8" x14ac:dyDescent="0.3">
      <c r="C61" s="46">
        <v>114</v>
      </c>
      <c r="D61" s="46">
        <v>6056</v>
      </c>
      <c r="E61" s="42">
        <v>28299</v>
      </c>
      <c r="F61" s="42">
        <v>206</v>
      </c>
      <c r="G61" s="42">
        <v>3732</v>
      </c>
      <c r="H61" s="47">
        <v>821</v>
      </c>
    </row>
    <row r="62" spans="3:8" x14ac:dyDescent="0.3">
      <c r="C62" s="46">
        <v>116</v>
      </c>
      <c r="D62" s="46">
        <v>8038</v>
      </c>
      <c r="E62" s="42">
        <v>38913</v>
      </c>
      <c r="F62" s="42">
        <v>195</v>
      </c>
      <c r="G62" s="42">
        <v>3594</v>
      </c>
      <c r="H62" s="47">
        <v>939</v>
      </c>
    </row>
    <row r="63" spans="3:8" x14ac:dyDescent="0.3">
      <c r="C63" s="46">
        <v>118</v>
      </c>
      <c r="D63" s="46">
        <v>12029</v>
      </c>
      <c r="E63" s="42">
        <v>48413</v>
      </c>
      <c r="F63" s="42">
        <v>339</v>
      </c>
      <c r="G63" s="42">
        <v>3397</v>
      </c>
      <c r="H63" s="47">
        <v>1524</v>
      </c>
    </row>
    <row r="64" spans="3:8" x14ac:dyDescent="0.3">
      <c r="C64" s="46">
        <v>120</v>
      </c>
      <c r="D64" s="46">
        <v>7027</v>
      </c>
      <c r="E64" s="42">
        <v>28553</v>
      </c>
      <c r="F64" s="42">
        <v>173</v>
      </c>
      <c r="G64" s="42">
        <v>3260</v>
      </c>
      <c r="H64" s="47">
        <v>792</v>
      </c>
    </row>
    <row r="65" spans="3:8" x14ac:dyDescent="0.3">
      <c r="C65" s="46">
        <v>122</v>
      </c>
      <c r="D65" s="46">
        <v>8150</v>
      </c>
      <c r="E65" s="42">
        <v>34523</v>
      </c>
      <c r="F65" s="42">
        <v>203</v>
      </c>
      <c r="G65" s="42">
        <v>3588</v>
      </c>
      <c r="H65" s="47">
        <v>730</v>
      </c>
    </row>
    <row r="66" spans="3:8" x14ac:dyDescent="0.3">
      <c r="C66" s="46">
        <v>124</v>
      </c>
      <c r="D66" s="46">
        <v>8358</v>
      </c>
      <c r="E66" s="42">
        <v>34751</v>
      </c>
      <c r="F66" s="42">
        <v>205</v>
      </c>
      <c r="G66" s="42">
        <v>3260</v>
      </c>
      <c r="H66" s="47">
        <v>825</v>
      </c>
    </row>
    <row r="67" spans="3:8" x14ac:dyDescent="0.3">
      <c r="C67" s="46">
        <v>126</v>
      </c>
      <c r="D67" s="46">
        <v>7400</v>
      </c>
      <c r="E67" s="42">
        <v>29728</v>
      </c>
      <c r="F67" s="42">
        <v>157</v>
      </c>
      <c r="G67" s="42">
        <v>3213</v>
      </c>
      <c r="H67" s="47">
        <v>936</v>
      </c>
    </row>
    <row r="68" spans="3:8" x14ac:dyDescent="0.3">
      <c r="C68" s="46">
        <v>128</v>
      </c>
      <c r="D68" s="46">
        <v>5752</v>
      </c>
      <c r="E68" s="42">
        <v>27262</v>
      </c>
      <c r="F68" s="42">
        <v>214</v>
      </c>
      <c r="G68" s="42">
        <v>3901</v>
      </c>
      <c r="H68" s="47">
        <v>892</v>
      </c>
    </row>
    <row r="69" spans="3:8" x14ac:dyDescent="0.3">
      <c r="C69" s="46">
        <v>130</v>
      </c>
      <c r="D69" s="46">
        <v>5463</v>
      </c>
      <c r="E69" s="42">
        <v>25330</v>
      </c>
      <c r="F69" s="42">
        <v>114</v>
      </c>
      <c r="G69" s="42">
        <v>3427</v>
      </c>
      <c r="H69" s="47">
        <v>754</v>
      </c>
    </row>
    <row r="70" spans="3:8" x14ac:dyDescent="0.3">
      <c r="C70" s="46">
        <v>132</v>
      </c>
      <c r="D70" s="46">
        <v>6414</v>
      </c>
      <c r="E70" s="42">
        <v>31540</v>
      </c>
      <c r="F70" s="42">
        <v>140</v>
      </c>
      <c r="G70" s="42">
        <v>2961</v>
      </c>
      <c r="H70" s="47">
        <v>805</v>
      </c>
    </row>
    <row r="71" spans="3:8" x14ac:dyDescent="0.3">
      <c r="C71" s="46">
        <v>134</v>
      </c>
      <c r="D71" s="46">
        <v>8008</v>
      </c>
      <c r="E71" s="42">
        <v>41817</v>
      </c>
      <c r="F71" s="42">
        <v>154</v>
      </c>
      <c r="G71" s="42">
        <v>3218</v>
      </c>
      <c r="H71" s="47">
        <v>824</v>
      </c>
    </row>
    <row r="72" spans="3:8" x14ac:dyDescent="0.3">
      <c r="C72" s="46">
        <v>136</v>
      </c>
      <c r="D72" s="46">
        <v>13134</v>
      </c>
      <c r="E72" s="42">
        <v>62405</v>
      </c>
      <c r="F72" s="42">
        <v>228</v>
      </c>
      <c r="G72" s="42">
        <v>2753</v>
      </c>
      <c r="H72" s="47">
        <v>1271</v>
      </c>
    </row>
    <row r="73" spans="3:8" x14ac:dyDescent="0.3">
      <c r="C73" s="46">
        <v>138</v>
      </c>
      <c r="D73" s="46">
        <v>13357</v>
      </c>
      <c r="E73" s="42">
        <v>54448</v>
      </c>
      <c r="F73" s="42">
        <v>289</v>
      </c>
      <c r="G73" s="42">
        <v>2801</v>
      </c>
      <c r="H73" s="47">
        <v>1498</v>
      </c>
    </row>
    <row r="74" spans="3:8" x14ac:dyDescent="0.3">
      <c r="C74" s="46">
        <v>140</v>
      </c>
      <c r="D74" s="46">
        <v>12018</v>
      </c>
      <c r="E74" s="42">
        <v>47382</v>
      </c>
      <c r="F74" s="42">
        <v>226</v>
      </c>
      <c r="G74" s="42">
        <v>3074</v>
      </c>
      <c r="H74" s="47">
        <v>1675</v>
      </c>
    </row>
    <row r="75" spans="3:8" x14ac:dyDescent="0.3">
      <c r="C75" s="46">
        <v>142</v>
      </c>
      <c r="D75" s="46">
        <v>10645</v>
      </c>
      <c r="E75" s="42">
        <v>40856</v>
      </c>
      <c r="F75" s="42">
        <v>281</v>
      </c>
      <c r="G75" s="42">
        <v>3482</v>
      </c>
      <c r="H75" s="47">
        <v>1792</v>
      </c>
    </row>
    <row r="76" spans="3:8" x14ac:dyDescent="0.3">
      <c r="C76" s="46">
        <v>144</v>
      </c>
      <c r="D76" s="46">
        <v>9656</v>
      </c>
      <c r="E76" s="42">
        <v>34775</v>
      </c>
      <c r="F76" s="42">
        <v>284</v>
      </c>
      <c r="G76" s="42">
        <v>3639</v>
      </c>
      <c r="H76" s="47">
        <v>2181</v>
      </c>
    </row>
    <row r="77" spans="3:8" x14ac:dyDescent="0.3">
      <c r="C77" s="46">
        <v>146</v>
      </c>
      <c r="D77" s="46">
        <v>6878</v>
      </c>
      <c r="E77" s="42">
        <v>22377</v>
      </c>
      <c r="F77" s="42">
        <v>234</v>
      </c>
      <c r="G77" s="42">
        <v>2762</v>
      </c>
      <c r="H77" s="47">
        <v>1099</v>
      </c>
    </row>
    <row r="78" spans="3:8" x14ac:dyDescent="0.3">
      <c r="C78" s="46">
        <v>148</v>
      </c>
      <c r="D78" s="46">
        <v>7866</v>
      </c>
      <c r="E78" s="42">
        <v>32276</v>
      </c>
      <c r="F78" s="42">
        <v>149</v>
      </c>
      <c r="G78" s="42">
        <v>3204</v>
      </c>
      <c r="H78" s="47">
        <v>862</v>
      </c>
    </row>
    <row r="79" spans="3:8" x14ac:dyDescent="0.3">
      <c r="C79" s="46">
        <v>150</v>
      </c>
      <c r="D79" s="46">
        <v>10481</v>
      </c>
      <c r="E79" s="42">
        <v>42876</v>
      </c>
      <c r="F79" s="42">
        <v>258</v>
      </c>
      <c r="G79" s="42">
        <v>2993</v>
      </c>
      <c r="H79" s="47">
        <v>1271</v>
      </c>
    </row>
    <row r="80" spans="3:8" x14ac:dyDescent="0.3">
      <c r="C80" s="46">
        <v>152</v>
      </c>
      <c r="D80" s="46">
        <v>10436</v>
      </c>
      <c r="E80" s="42">
        <v>38977</v>
      </c>
      <c r="F80" s="42">
        <v>275</v>
      </c>
      <c r="G80" s="42">
        <v>3610</v>
      </c>
      <c r="H80" s="47">
        <v>1256</v>
      </c>
    </row>
    <row r="81" spans="3:8" x14ac:dyDescent="0.3">
      <c r="C81" s="46">
        <v>154</v>
      </c>
      <c r="D81" s="46">
        <v>7814</v>
      </c>
      <c r="E81" s="42">
        <v>29532</v>
      </c>
      <c r="F81" s="42">
        <v>201</v>
      </c>
      <c r="G81" s="42">
        <v>3761</v>
      </c>
      <c r="H81" s="47">
        <v>1098</v>
      </c>
    </row>
    <row r="82" spans="3:8" x14ac:dyDescent="0.3">
      <c r="C82" s="46">
        <v>156</v>
      </c>
      <c r="D82" s="46">
        <v>7725</v>
      </c>
      <c r="E82" s="42">
        <v>30227</v>
      </c>
      <c r="F82" s="42">
        <v>151</v>
      </c>
      <c r="G82" s="42">
        <v>3846</v>
      </c>
      <c r="H82" s="47">
        <v>931</v>
      </c>
    </row>
    <row r="83" spans="3:8" x14ac:dyDescent="0.3">
      <c r="C83" s="46">
        <v>158</v>
      </c>
      <c r="D83" s="46">
        <v>14361</v>
      </c>
      <c r="E83" s="42">
        <v>38569</v>
      </c>
      <c r="F83" s="42">
        <v>431</v>
      </c>
      <c r="G83" s="42">
        <v>3624</v>
      </c>
      <c r="H83" s="47">
        <v>1734</v>
      </c>
    </row>
    <row r="84" spans="3:8" x14ac:dyDescent="0.3">
      <c r="C84" s="46">
        <v>160</v>
      </c>
      <c r="D84" s="46">
        <v>12370</v>
      </c>
      <c r="E84" s="42">
        <v>30162</v>
      </c>
      <c r="F84" s="42">
        <v>428</v>
      </c>
      <c r="G84" s="42">
        <v>2176</v>
      </c>
      <c r="H84" s="47">
        <v>1501</v>
      </c>
    </row>
    <row r="85" spans="3:8" x14ac:dyDescent="0.3">
      <c r="C85" s="46">
        <v>162</v>
      </c>
      <c r="D85" s="46">
        <v>8747</v>
      </c>
      <c r="E85" s="42">
        <v>28558</v>
      </c>
      <c r="F85" s="42">
        <v>340</v>
      </c>
      <c r="G85" s="42">
        <v>1861</v>
      </c>
      <c r="H85" s="47">
        <v>1638</v>
      </c>
    </row>
    <row r="86" spans="3:8" x14ac:dyDescent="0.3">
      <c r="C86" s="46">
        <v>164</v>
      </c>
      <c r="D86" s="46">
        <v>11138</v>
      </c>
      <c r="E86" s="42">
        <v>34233</v>
      </c>
      <c r="F86" s="42">
        <v>385</v>
      </c>
      <c r="G86" s="42">
        <v>2308</v>
      </c>
      <c r="H86" s="47">
        <v>1728</v>
      </c>
    </row>
    <row r="87" spans="3:8" x14ac:dyDescent="0.3">
      <c r="C87" s="46">
        <v>166</v>
      </c>
      <c r="D87" s="46">
        <v>11986</v>
      </c>
      <c r="E87" s="42">
        <v>35473</v>
      </c>
      <c r="F87" s="42">
        <v>470</v>
      </c>
      <c r="G87" s="42">
        <v>2817</v>
      </c>
      <c r="H87" s="47">
        <v>2054</v>
      </c>
    </row>
    <row r="88" spans="3:8" x14ac:dyDescent="0.3">
      <c r="C88" s="46">
        <v>168</v>
      </c>
      <c r="D88" s="46">
        <v>12460</v>
      </c>
      <c r="E88" s="42">
        <v>28138</v>
      </c>
      <c r="F88" s="42">
        <v>538</v>
      </c>
      <c r="G88" s="42">
        <v>3390</v>
      </c>
      <c r="H88" s="47">
        <v>2033</v>
      </c>
    </row>
    <row r="89" spans="3:8" x14ac:dyDescent="0.3">
      <c r="C89" s="46">
        <v>170</v>
      </c>
      <c r="D89" s="46">
        <v>10279</v>
      </c>
      <c r="E89" s="42">
        <v>18706</v>
      </c>
      <c r="F89" s="42">
        <v>519</v>
      </c>
      <c r="G89" s="42">
        <v>3165</v>
      </c>
      <c r="H89" s="47">
        <v>1029</v>
      </c>
    </row>
    <row r="90" spans="3:8" x14ac:dyDescent="0.3">
      <c r="C90" s="46">
        <v>172</v>
      </c>
      <c r="D90" s="46">
        <v>7648</v>
      </c>
      <c r="E90" s="42">
        <v>21762</v>
      </c>
      <c r="F90" s="42">
        <v>358</v>
      </c>
      <c r="G90" s="42">
        <v>2621</v>
      </c>
      <c r="H90" s="47">
        <v>1130</v>
      </c>
    </row>
    <row r="91" spans="3:8" x14ac:dyDescent="0.3">
      <c r="C91" s="46">
        <v>174</v>
      </c>
      <c r="D91" s="46">
        <v>9339</v>
      </c>
      <c r="E91" s="42">
        <v>29217</v>
      </c>
      <c r="F91" s="42">
        <v>339</v>
      </c>
      <c r="G91" s="42">
        <v>2860</v>
      </c>
      <c r="H91" s="47">
        <v>1456</v>
      </c>
    </row>
    <row r="92" spans="3:8" x14ac:dyDescent="0.3">
      <c r="C92" s="46">
        <v>176</v>
      </c>
      <c r="D92" s="46">
        <v>9293</v>
      </c>
      <c r="E92" s="42">
        <v>28243</v>
      </c>
      <c r="F92" s="42">
        <v>301</v>
      </c>
      <c r="G92" s="42">
        <v>3134</v>
      </c>
      <c r="H92" s="47">
        <v>1507</v>
      </c>
    </row>
    <row r="93" spans="3:8" x14ac:dyDescent="0.3">
      <c r="C93" s="46">
        <v>178</v>
      </c>
      <c r="D93" s="46">
        <v>7897</v>
      </c>
      <c r="E93" s="42">
        <v>25827</v>
      </c>
      <c r="F93" s="42">
        <v>323</v>
      </c>
      <c r="G93" s="42">
        <v>3317</v>
      </c>
      <c r="H93" s="47">
        <v>1582</v>
      </c>
    </row>
    <row r="94" spans="3:8" x14ac:dyDescent="0.3">
      <c r="C94" s="46">
        <v>180</v>
      </c>
      <c r="D94" s="46">
        <v>8112</v>
      </c>
      <c r="E94" s="42">
        <v>25447</v>
      </c>
      <c r="F94" s="42">
        <v>276</v>
      </c>
      <c r="G94" s="42">
        <v>3125</v>
      </c>
      <c r="H94" s="47">
        <v>1108</v>
      </c>
    </row>
    <row r="95" spans="3:8" x14ac:dyDescent="0.3">
      <c r="C95" s="46">
        <v>182</v>
      </c>
      <c r="D95" s="46">
        <v>6632</v>
      </c>
      <c r="E95" s="42">
        <v>27946</v>
      </c>
      <c r="F95" s="42">
        <v>158</v>
      </c>
      <c r="G95" s="42">
        <v>3443</v>
      </c>
      <c r="H95" s="47">
        <v>1018</v>
      </c>
    </row>
    <row r="96" spans="3:8" x14ac:dyDescent="0.3">
      <c r="C96" s="46">
        <v>184</v>
      </c>
      <c r="D96" s="46">
        <v>7691</v>
      </c>
      <c r="E96" s="42">
        <v>32059</v>
      </c>
      <c r="F96" s="42">
        <v>136</v>
      </c>
      <c r="G96" s="42">
        <v>3935</v>
      </c>
      <c r="H96" s="47">
        <v>883</v>
      </c>
    </row>
    <row r="97" spans="3:8" x14ac:dyDescent="0.3">
      <c r="C97" s="46">
        <v>186</v>
      </c>
      <c r="D97" s="46">
        <v>7925</v>
      </c>
      <c r="E97" s="42">
        <v>33742</v>
      </c>
      <c r="F97" s="42">
        <v>180</v>
      </c>
      <c r="G97" s="42">
        <v>4003</v>
      </c>
      <c r="H97" s="47">
        <v>1094</v>
      </c>
    </row>
    <row r="98" spans="3:8" x14ac:dyDescent="0.3">
      <c r="C98" s="46">
        <v>188</v>
      </c>
      <c r="D98" s="46">
        <v>7317</v>
      </c>
      <c r="E98" s="42">
        <v>32318</v>
      </c>
      <c r="F98" s="42">
        <v>193</v>
      </c>
      <c r="G98" s="42">
        <v>3851</v>
      </c>
      <c r="H98" s="47">
        <v>963</v>
      </c>
    </row>
    <row r="99" spans="3:8" x14ac:dyDescent="0.3">
      <c r="C99" s="46">
        <v>190</v>
      </c>
      <c r="D99" s="46">
        <v>7858</v>
      </c>
      <c r="E99" s="42">
        <v>32408</v>
      </c>
      <c r="F99" s="42">
        <v>209</v>
      </c>
      <c r="G99" s="42">
        <v>3969</v>
      </c>
      <c r="H99" s="47">
        <v>800</v>
      </c>
    </row>
    <row r="100" spans="3:8" x14ac:dyDescent="0.3">
      <c r="C100" s="46">
        <v>192</v>
      </c>
      <c r="D100" s="46">
        <v>8032</v>
      </c>
      <c r="E100" s="42">
        <v>32431</v>
      </c>
      <c r="F100" s="42">
        <v>183</v>
      </c>
      <c r="G100" s="42">
        <v>3936</v>
      </c>
      <c r="H100" s="47">
        <v>728</v>
      </c>
    </row>
    <row r="101" spans="3:8" x14ac:dyDescent="0.3">
      <c r="C101" s="46">
        <v>194</v>
      </c>
      <c r="D101" s="46">
        <v>8070</v>
      </c>
      <c r="E101" s="42">
        <v>32023</v>
      </c>
      <c r="F101" s="42">
        <v>163</v>
      </c>
      <c r="G101" s="42">
        <v>3791</v>
      </c>
      <c r="H101" s="47">
        <v>926</v>
      </c>
    </row>
    <row r="102" spans="3:8" x14ac:dyDescent="0.3">
      <c r="C102" s="46">
        <v>196</v>
      </c>
      <c r="D102" s="46">
        <v>9144</v>
      </c>
      <c r="E102" s="42">
        <v>36083</v>
      </c>
      <c r="F102" s="42">
        <v>158</v>
      </c>
      <c r="G102" s="42">
        <v>3735</v>
      </c>
      <c r="H102" s="47">
        <v>779</v>
      </c>
    </row>
    <row r="103" spans="3:8" x14ac:dyDescent="0.3">
      <c r="C103" s="46">
        <v>198</v>
      </c>
      <c r="D103" s="46">
        <v>11048</v>
      </c>
      <c r="E103" s="42">
        <v>43663</v>
      </c>
      <c r="F103" s="42">
        <v>257</v>
      </c>
      <c r="G103" s="42">
        <v>3114</v>
      </c>
      <c r="H103" s="47">
        <v>1136</v>
      </c>
    </row>
    <row r="104" spans="3:8" x14ac:dyDescent="0.3">
      <c r="C104" s="46">
        <v>200</v>
      </c>
      <c r="D104" s="46">
        <v>10657</v>
      </c>
      <c r="E104" s="42">
        <v>42655</v>
      </c>
      <c r="F104" s="42">
        <v>295</v>
      </c>
      <c r="G104" s="42">
        <v>3094</v>
      </c>
      <c r="H104" s="47">
        <v>1396</v>
      </c>
    </row>
    <row r="105" spans="3:8" x14ac:dyDescent="0.3">
      <c r="C105" s="46">
        <v>202</v>
      </c>
      <c r="D105" s="46">
        <v>9637</v>
      </c>
      <c r="E105" s="42">
        <v>35094</v>
      </c>
      <c r="F105" s="42">
        <v>240</v>
      </c>
      <c r="G105" s="42">
        <v>3565</v>
      </c>
      <c r="H105" s="47">
        <v>1452</v>
      </c>
    </row>
    <row r="106" spans="3:8" x14ac:dyDescent="0.3">
      <c r="C106" s="46">
        <v>204</v>
      </c>
      <c r="D106" s="46">
        <v>8599</v>
      </c>
      <c r="E106" s="42">
        <v>29694</v>
      </c>
      <c r="F106" s="42">
        <v>244</v>
      </c>
      <c r="G106" s="42">
        <v>3580</v>
      </c>
      <c r="H106" s="47">
        <v>1369</v>
      </c>
    </row>
    <row r="107" spans="3:8" x14ac:dyDescent="0.3">
      <c r="C107" s="46">
        <v>206</v>
      </c>
      <c r="D107" s="46">
        <v>8518</v>
      </c>
      <c r="E107" s="42">
        <v>27966</v>
      </c>
      <c r="F107" s="42">
        <v>246</v>
      </c>
      <c r="G107" s="42">
        <v>3737</v>
      </c>
      <c r="H107" s="47">
        <v>1075</v>
      </c>
    </row>
    <row r="108" spans="3:8" x14ac:dyDescent="0.3">
      <c r="C108" s="46">
        <v>208</v>
      </c>
      <c r="D108" s="46">
        <v>8052</v>
      </c>
      <c r="E108" s="42">
        <v>29224</v>
      </c>
      <c r="F108" s="42">
        <v>233</v>
      </c>
      <c r="G108" s="42">
        <v>4055</v>
      </c>
      <c r="H108" s="47">
        <v>1025</v>
      </c>
    </row>
    <row r="109" spans="3:8" x14ac:dyDescent="0.3">
      <c r="C109" s="46">
        <v>210</v>
      </c>
      <c r="D109" s="46">
        <v>7781</v>
      </c>
      <c r="E109" s="42">
        <v>26063</v>
      </c>
      <c r="F109" s="42">
        <v>170</v>
      </c>
      <c r="G109" s="42">
        <v>3815</v>
      </c>
      <c r="H109" s="47">
        <v>763</v>
      </c>
    </row>
    <row r="110" spans="3:8" x14ac:dyDescent="0.3">
      <c r="C110" s="46">
        <v>212</v>
      </c>
      <c r="D110" s="46">
        <v>8097</v>
      </c>
      <c r="E110" s="42">
        <v>31783</v>
      </c>
      <c r="F110" s="42">
        <v>165</v>
      </c>
      <c r="G110" s="42">
        <v>3679</v>
      </c>
      <c r="H110" s="47">
        <v>607</v>
      </c>
    </row>
    <row r="111" spans="3:8" x14ac:dyDescent="0.3">
      <c r="C111" s="46">
        <v>214</v>
      </c>
      <c r="D111" s="46">
        <v>9003</v>
      </c>
      <c r="E111" s="42">
        <v>33800</v>
      </c>
      <c r="F111" s="42">
        <v>175</v>
      </c>
      <c r="G111" s="42">
        <v>3337</v>
      </c>
      <c r="H111" s="47">
        <v>688</v>
      </c>
    </row>
    <row r="112" spans="3:8" x14ac:dyDescent="0.3">
      <c r="C112" s="46">
        <v>216</v>
      </c>
      <c r="D112" s="46">
        <v>9625</v>
      </c>
      <c r="E112" s="42">
        <v>34463</v>
      </c>
      <c r="F112" s="42">
        <v>167</v>
      </c>
      <c r="G112" s="42">
        <v>3265</v>
      </c>
      <c r="H112" s="47">
        <v>683</v>
      </c>
    </row>
    <row r="113" spans="3:8" x14ac:dyDescent="0.3">
      <c r="C113" s="46">
        <v>218</v>
      </c>
      <c r="D113" s="46">
        <v>9358</v>
      </c>
      <c r="E113" s="42">
        <v>33505</v>
      </c>
      <c r="F113" s="42">
        <v>158</v>
      </c>
      <c r="G113" s="42">
        <v>3309</v>
      </c>
      <c r="H113" s="47">
        <v>715</v>
      </c>
    </row>
    <row r="114" spans="3:8" x14ac:dyDescent="0.3">
      <c r="C114" s="46">
        <v>220</v>
      </c>
      <c r="D114" s="46">
        <v>9503</v>
      </c>
      <c r="E114" s="42">
        <v>32866</v>
      </c>
      <c r="F114" s="42">
        <v>171</v>
      </c>
      <c r="G114" s="42">
        <v>3526</v>
      </c>
      <c r="H114" s="47">
        <v>1058</v>
      </c>
    </row>
    <row r="115" spans="3:8" x14ac:dyDescent="0.3">
      <c r="C115" s="46">
        <v>222</v>
      </c>
      <c r="D115" s="46">
        <v>9669</v>
      </c>
      <c r="E115" s="42">
        <v>29895</v>
      </c>
      <c r="F115" s="42">
        <v>238</v>
      </c>
      <c r="G115" s="42">
        <v>3713</v>
      </c>
      <c r="H115" s="47">
        <v>1567</v>
      </c>
    </row>
    <row r="116" spans="3:8" x14ac:dyDescent="0.3">
      <c r="C116" s="46">
        <v>224</v>
      </c>
      <c r="D116" s="46">
        <v>8815</v>
      </c>
      <c r="E116" s="42">
        <v>24220</v>
      </c>
      <c r="F116" s="42">
        <v>270</v>
      </c>
      <c r="G116" s="42">
        <v>3286</v>
      </c>
      <c r="H116" s="47">
        <v>1630</v>
      </c>
    </row>
    <row r="117" spans="3:8" x14ac:dyDescent="0.3">
      <c r="C117" s="46">
        <v>226</v>
      </c>
      <c r="D117" s="46">
        <v>8793</v>
      </c>
      <c r="E117" s="42">
        <v>25298</v>
      </c>
      <c r="F117" s="42">
        <v>244</v>
      </c>
      <c r="G117" s="42">
        <v>3517</v>
      </c>
      <c r="H117" s="47">
        <v>1769</v>
      </c>
    </row>
    <row r="118" spans="3:8" x14ac:dyDescent="0.3">
      <c r="C118" s="46">
        <v>228</v>
      </c>
      <c r="D118" s="46">
        <v>7619</v>
      </c>
      <c r="E118" s="42">
        <v>25155</v>
      </c>
      <c r="F118" s="42">
        <v>175</v>
      </c>
      <c r="G118" s="42">
        <v>3155</v>
      </c>
      <c r="H118" s="47">
        <v>1261</v>
      </c>
    </row>
    <row r="119" spans="3:8" x14ac:dyDescent="0.3">
      <c r="C119" s="46">
        <v>230</v>
      </c>
      <c r="D119" s="46">
        <v>8374</v>
      </c>
      <c r="E119" s="42">
        <v>34317</v>
      </c>
      <c r="F119" s="42">
        <v>189</v>
      </c>
      <c r="G119" s="42">
        <v>3880</v>
      </c>
      <c r="H119" s="47">
        <v>801</v>
      </c>
    </row>
    <row r="120" spans="3:8" x14ac:dyDescent="0.3">
      <c r="C120" s="46">
        <v>232</v>
      </c>
      <c r="D120" s="46">
        <v>8953</v>
      </c>
      <c r="E120" s="42">
        <v>32917</v>
      </c>
      <c r="F120" s="42">
        <v>257</v>
      </c>
      <c r="G120" s="42">
        <v>4578</v>
      </c>
      <c r="H120" s="47">
        <v>1305</v>
      </c>
    </row>
    <row r="121" spans="3:8" x14ac:dyDescent="0.3">
      <c r="C121" s="46">
        <v>234</v>
      </c>
      <c r="D121" s="46">
        <v>7482</v>
      </c>
      <c r="E121" s="42">
        <v>22443</v>
      </c>
      <c r="F121" s="42">
        <v>259</v>
      </c>
      <c r="G121" s="42">
        <v>2811</v>
      </c>
      <c r="H121" s="47">
        <v>2071</v>
      </c>
    </row>
    <row r="122" spans="3:8" x14ac:dyDescent="0.3">
      <c r="C122" s="46">
        <v>236</v>
      </c>
      <c r="D122" s="46">
        <v>5987</v>
      </c>
      <c r="E122" s="42">
        <v>21124</v>
      </c>
      <c r="F122" s="42">
        <v>190</v>
      </c>
      <c r="G122" s="42">
        <v>1898</v>
      </c>
      <c r="H122" s="47">
        <v>1938</v>
      </c>
    </row>
    <row r="123" spans="3:8" x14ac:dyDescent="0.3">
      <c r="C123" s="46">
        <v>238</v>
      </c>
      <c r="D123" s="46">
        <v>7990</v>
      </c>
      <c r="E123" s="42">
        <v>31705</v>
      </c>
      <c r="F123" s="42">
        <v>143</v>
      </c>
      <c r="G123" s="42">
        <v>3619</v>
      </c>
      <c r="H123" s="47">
        <v>989</v>
      </c>
    </row>
    <row r="124" spans="3:8" x14ac:dyDescent="0.3">
      <c r="C124" s="46">
        <v>240</v>
      </c>
      <c r="D124" s="46">
        <v>8423</v>
      </c>
      <c r="E124" s="42">
        <v>32965</v>
      </c>
      <c r="F124" s="42">
        <v>196</v>
      </c>
      <c r="G124" s="42">
        <v>3952</v>
      </c>
      <c r="H124" s="47">
        <v>1268</v>
      </c>
    </row>
    <row r="125" spans="3:8" x14ac:dyDescent="0.3">
      <c r="C125" s="46">
        <v>242</v>
      </c>
      <c r="D125" s="46">
        <v>7239</v>
      </c>
      <c r="E125" s="42">
        <v>31902</v>
      </c>
      <c r="F125" s="42">
        <v>121</v>
      </c>
      <c r="G125" s="42">
        <v>3967</v>
      </c>
      <c r="H125" s="47">
        <v>1037</v>
      </c>
    </row>
    <row r="126" spans="3:8" x14ac:dyDescent="0.3">
      <c r="C126" s="46">
        <v>244</v>
      </c>
      <c r="D126" s="46">
        <v>7226</v>
      </c>
      <c r="E126" s="42">
        <v>29232</v>
      </c>
      <c r="F126" s="42">
        <v>195</v>
      </c>
      <c r="G126" s="42">
        <v>4315</v>
      </c>
      <c r="H126" s="47">
        <v>1235</v>
      </c>
    </row>
    <row r="127" spans="3:8" x14ac:dyDescent="0.3">
      <c r="C127" s="46">
        <v>246</v>
      </c>
      <c r="D127" s="46">
        <v>6987</v>
      </c>
      <c r="E127" s="42">
        <v>29924</v>
      </c>
      <c r="F127" s="42">
        <v>173</v>
      </c>
      <c r="G127" s="42">
        <v>4459</v>
      </c>
      <c r="H127" s="47">
        <v>749</v>
      </c>
    </row>
    <row r="128" spans="3:8" x14ac:dyDescent="0.3">
      <c r="C128" s="46">
        <v>248</v>
      </c>
      <c r="D128" s="46">
        <v>9937</v>
      </c>
      <c r="E128" s="42">
        <v>38387</v>
      </c>
      <c r="F128" s="42">
        <v>239</v>
      </c>
      <c r="G128" s="42">
        <v>3976</v>
      </c>
      <c r="H128" s="47">
        <v>1036</v>
      </c>
    </row>
    <row r="129" spans="3:8" x14ac:dyDescent="0.3">
      <c r="C129" s="46">
        <v>250</v>
      </c>
      <c r="D129" s="46">
        <v>8942</v>
      </c>
      <c r="E129" s="42">
        <v>35319</v>
      </c>
      <c r="F129" s="42">
        <v>292</v>
      </c>
      <c r="G129" s="42">
        <v>3658</v>
      </c>
      <c r="H129" s="47">
        <v>1438</v>
      </c>
    </row>
    <row r="130" spans="3:8" x14ac:dyDescent="0.3">
      <c r="C130" s="46">
        <v>252</v>
      </c>
      <c r="D130" s="46">
        <v>8518</v>
      </c>
      <c r="E130" s="42">
        <v>32588</v>
      </c>
      <c r="F130" s="42">
        <v>250</v>
      </c>
      <c r="G130" s="42">
        <v>3561</v>
      </c>
      <c r="H130" s="47">
        <v>1048</v>
      </c>
    </row>
    <row r="131" spans="3:8" x14ac:dyDescent="0.3">
      <c r="C131" s="46">
        <v>254</v>
      </c>
      <c r="D131" s="46">
        <v>8843</v>
      </c>
      <c r="E131" s="42">
        <v>33111</v>
      </c>
      <c r="F131" s="42">
        <v>164</v>
      </c>
      <c r="G131" s="42">
        <v>4065</v>
      </c>
      <c r="H131" s="47">
        <v>908</v>
      </c>
    </row>
    <row r="132" spans="3:8" x14ac:dyDescent="0.3">
      <c r="C132" s="46">
        <v>256</v>
      </c>
      <c r="D132" s="46">
        <v>7647</v>
      </c>
      <c r="E132" s="42">
        <v>32445</v>
      </c>
      <c r="F132" s="42">
        <v>143</v>
      </c>
      <c r="G132" s="42">
        <v>4364</v>
      </c>
      <c r="H132" s="47">
        <v>850</v>
      </c>
    </row>
    <row r="133" spans="3:8" x14ac:dyDescent="0.3">
      <c r="C133" s="46">
        <v>258</v>
      </c>
      <c r="D133" s="46">
        <v>10007</v>
      </c>
      <c r="E133" s="42">
        <v>35860</v>
      </c>
      <c r="F133" s="42">
        <v>179</v>
      </c>
      <c r="G133" s="42">
        <v>4089</v>
      </c>
      <c r="H133" s="47">
        <v>808</v>
      </c>
    </row>
    <row r="134" spans="3:8" x14ac:dyDescent="0.3">
      <c r="C134" s="46">
        <v>260</v>
      </c>
      <c r="D134" s="46">
        <v>13470</v>
      </c>
      <c r="E134" s="42">
        <v>38678</v>
      </c>
      <c r="F134" s="42">
        <v>383</v>
      </c>
      <c r="G134" s="42">
        <v>3083</v>
      </c>
      <c r="H134" s="47">
        <v>1242</v>
      </c>
    </row>
    <row r="135" spans="3:8" x14ac:dyDescent="0.3">
      <c r="C135" s="46">
        <v>262</v>
      </c>
      <c r="D135" s="46">
        <v>14261</v>
      </c>
      <c r="E135" s="42">
        <v>45731</v>
      </c>
      <c r="F135" s="42">
        <v>411</v>
      </c>
      <c r="G135" s="42">
        <v>2030</v>
      </c>
      <c r="H135" s="47">
        <v>3122</v>
      </c>
    </row>
    <row r="136" spans="3:8" x14ac:dyDescent="0.3">
      <c r="C136" s="46">
        <v>264</v>
      </c>
      <c r="D136" s="46">
        <v>14681</v>
      </c>
      <c r="E136" s="42">
        <v>37289</v>
      </c>
      <c r="F136" s="42">
        <v>454</v>
      </c>
      <c r="G136" s="42">
        <v>1922</v>
      </c>
      <c r="H136" s="47">
        <v>2467</v>
      </c>
    </row>
    <row r="137" spans="3:8" x14ac:dyDescent="0.3">
      <c r="C137" s="46">
        <v>266</v>
      </c>
      <c r="D137" s="46">
        <v>15564</v>
      </c>
      <c r="E137" s="42">
        <v>41971</v>
      </c>
      <c r="F137" s="42">
        <v>531</v>
      </c>
      <c r="G137" s="42">
        <v>2490</v>
      </c>
      <c r="H137" s="47">
        <v>2197</v>
      </c>
    </row>
    <row r="138" spans="3:8" x14ac:dyDescent="0.3">
      <c r="C138" s="46">
        <v>268</v>
      </c>
      <c r="D138" s="46">
        <v>11278</v>
      </c>
      <c r="E138" s="42">
        <v>25746</v>
      </c>
      <c r="F138" s="42">
        <v>536</v>
      </c>
      <c r="G138" s="42">
        <v>1820</v>
      </c>
      <c r="H138" s="47">
        <v>1496</v>
      </c>
    </row>
    <row r="139" spans="3:8" x14ac:dyDescent="0.3">
      <c r="C139" s="46">
        <v>270</v>
      </c>
      <c r="D139" s="46"/>
      <c r="E139" s="42"/>
      <c r="F139" s="42"/>
      <c r="G139" s="42"/>
      <c r="H139" s="47"/>
    </row>
    <row r="140" spans="3:8" x14ac:dyDescent="0.3">
      <c r="C140" s="46">
        <v>272</v>
      </c>
      <c r="D140" s="46"/>
      <c r="E140" s="42"/>
      <c r="F140" s="42"/>
      <c r="G140" s="42"/>
      <c r="H140" s="47"/>
    </row>
    <row r="141" spans="3:8" x14ac:dyDescent="0.3">
      <c r="C141" s="46">
        <v>274</v>
      </c>
      <c r="D141" s="46"/>
      <c r="E141" s="42"/>
      <c r="F141" s="42"/>
      <c r="G141" s="42"/>
      <c r="H141" s="47"/>
    </row>
    <row r="142" spans="3:8" x14ac:dyDescent="0.3">
      <c r="C142" s="46">
        <v>276</v>
      </c>
      <c r="D142" s="46"/>
      <c r="E142" s="42"/>
      <c r="F142" s="42"/>
      <c r="G142" s="42"/>
      <c r="H142" s="47"/>
    </row>
    <row r="143" spans="3:8" x14ac:dyDescent="0.3">
      <c r="C143" s="46">
        <v>278</v>
      </c>
      <c r="D143" s="46">
        <v>4035</v>
      </c>
      <c r="E143" s="42">
        <v>16398</v>
      </c>
      <c r="F143" s="42">
        <v>156</v>
      </c>
      <c r="G143" s="42">
        <v>791</v>
      </c>
      <c r="H143" s="47">
        <v>527</v>
      </c>
    </row>
    <row r="144" spans="3:8" x14ac:dyDescent="0.3">
      <c r="C144" s="46">
        <v>280</v>
      </c>
      <c r="D144" s="46">
        <v>10207</v>
      </c>
      <c r="E144" s="42">
        <v>34687</v>
      </c>
      <c r="F144" s="42">
        <v>277</v>
      </c>
      <c r="G144" s="42">
        <v>1456</v>
      </c>
      <c r="H144" s="47">
        <v>1055</v>
      </c>
    </row>
    <row r="145" spans="3:8" x14ac:dyDescent="0.3">
      <c r="C145" s="46">
        <v>282</v>
      </c>
      <c r="D145" s="46">
        <v>12272</v>
      </c>
      <c r="E145" s="42">
        <v>40726</v>
      </c>
      <c r="F145" s="42">
        <v>332</v>
      </c>
      <c r="G145" s="42">
        <v>1707</v>
      </c>
      <c r="H145" s="47">
        <v>1566</v>
      </c>
    </row>
    <row r="146" spans="3:8" x14ac:dyDescent="0.3">
      <c r="C146" s="46">
        <v>284</v>
      </c>
      <c r="D146" s="46">
        <v>11703</v>
      </c>
      <c r="E146" s="42">
        <v>39733</v>
      </c>
      <c r="F146" s="42">
        <v>306</v>
      </c>
      <c r="G146" s="42">
        <v>1999</v>
      </c>
      <c r="H146" s="47">
        <v>1952</v>
      </c>
    </row>
    <row r="147" spans="3:8" x14ac:dyDescent="0.3">
      <c r="C147" s="46">
        <v>286</v>
      </c>
      <c r="D147" s="46">
        <v>11072</v>
      </c>
      <c r="E147" s="42">
        <v>39048</v>
      </c>
      <c r="F147" s="42">
        <v>249</v>
      </c>
      <c r="G147" s="42">
        <v>2371</v>
      </c>
      <c r="H147" s="47">
        <v>1599</v>
      </c>
    </row>
    <row r="148" spans="3:8" x14ac:dyDescent="0.3">
      <c r="C148" s="46">
        <v>288</v>
      </c>
      <c r="D148" s="46">
        <v>11513</v>
      </c>
      <c r="E148" s="42">
        <v>36573</v>
      </c>
      <c r="F148" s="42">
        <v>377</v>
      </c>
      <c r="G148" s="42">
        <v>2680</v>
      </c>
      <c r="H148" s="47">
        <v>1461</v>
      </c>
    </row>
    <row r="149" spans="3:8" x14ac:dyDescent="0.3">
      <c r="C149" s="46">
        <v>290</v>
      </c>
      <c r="D149" s="46">
        <v>12844</v>
      </c>
      <c r="E149" s="42">
        <v>31781</v>
      </c>
      <c r="F149" s="42">
        <v>444</v>
      </c>
      <c r="G149" s="42">
        <v>2387</v>
      </c>
      <c r="H149" s="47">
        <v>1792</v>
      </c>
    </row>
    <row r="150" spans="3:8" x14ac:dyDescent="0.3">
      <c r="C150" s="46">
        <v>292</v>
      </c>
      <c r="D150" s="46">
        <v>11296</v>
      </c>
      <c r="E150" s="42">
        <v>31564</v>
      </c>
      <c r="F150" s="42">
        <v>457</v>
      </c>
      <c r="G150" s="42">
        <v>2060</v>
      </c>
      <c r="H150" s="47">
        <v>1236</v>
      </c>
    </row>
    <row r="151" spans="3:8" x14ac:dyDescent="0.3">
      <c r="C151" s="46">
        <v>294</v>
      </c>
      <c r="D151" s="46">
        <v>11104</v>
      </c>
      <c r="E151" s="42">
        <v>20565</v>
      </c>
      <c r="F151" s="42">
        <v>457</v>
      </c>
      <c r="G151" s="42">
        <v>1858</v>
      </c>
      <c r="H151" s="47">
        <v>1248</v>
      </c>
    </row>
    <row r="152" spans="3:8" x14ac:dyDescent="0.3">
      <c r="C152" s="46">
        <v>296</v>
      </c>
      <c r="D152" s="46">
        <v>8905</v>
      </c>
      <c r="E152" s="42">
        <v>12837</v>
      </c>
      <c r="F152" s="42">
        <v>471</v>
      </c>
      <c r="G152" s="42">
        <v>1343</v>
      </c>
      <c r="H152" s="47">
        <v>968</v>
      </c>
    </row>
    <row r="153" spans="3:8" x14ac:dyDescent="0.3">
      <c r="C153" s="46">
        <v>298</v>
      </c>
      <c r="D153" s="46">
        <v>10946</v>
      </c>
      <c r="E153" s="42">
        <v>12640</v>
      </c>
      <c r="F153" s="42">
        <v>520</v>
      </c>
      <c r="G153" s="42">
        <v>1103</v>
      </c>
      <c r="H153" s="47">
        <v>860</v>
      </c>
    </row>
    <row r="154" spans="3:8" x14ac:dyDescent="0.3">
      <c r="C154" s="46">
        <v>300</v>
      </c>
      <c r="D154" s="46">
        <v>14652</v>
      </c>
      <c r="E154" s="42">
        <v>20007</v>
      </c>
      <c r="F154" s="42">
        <v>604</v>
      </c>
      <c r="G154" s="42">
        <v>983</v>
      </c>
      <c r="H154" s="47">
        <v>1135</v>
      </c>
    </row>
    <row r="155" spans="3:8" x14ac:dyDescent="0.3">
      <c r="C155" s="46">
        <v>305</v>
      </c>
      <c r="D155" s="46">
        <v>11310</v>
      </c>
      <c r="E155" s="42">
        <v>8282</v>
      </c>
      <c r="F155" s="42">
        <v>765</v>
      </c>
      <c r="G155" s="42">
        <v>1312</v>
      </c>
      <c r="H155" s="47">
        <v>799</v>
      </c>
    </row>
    <row r="156" spans="3:8" x14ac:dyDescent="0.3">
      <c r="C156" s="46">
        <v>310</v>
      </c>
      <c r="D156" s="46">
        <v>11998</v>
      </c>
      <c r="E156" s="42">
        <v>7979</v>
      </c>
      <c r="F156" s="42">
        <v>718</v>
      </c>
      <c r="G156" s="42">
        <v>1101</v>
      </c>
      <c r="H156" s="47">
        <v>527</v>
      </c>
    </row>
    <row r="157" spans="3:8" x14ac:dyDescent="0.3">
      <c r="C157" s="46">
        <v>315</v>
      </c>
      <c r="D157" s="46">
        <v>9587</v>
      </c>
      <c r="E157" s="42">
        <v>7797</v>
      </c>
      <c r="F157" s="42">
        <v>636</v>
      </c>
      <c r="G157" s="42">
        <v>1794</v>
      </c>
      <c r="H157" s="47">
        <v>697</v>
      </c>
    </row>
    <row r="158" spans="3:8" x14ac:dyDescent="0.3">
      <c r="C158" s="46">
        <v>320</v>
      </c>
      <c r="D158" s="46">
        <v>10078</v>
      </c>
      <c r="E158" s="42">
        <v>5633</v>
      </c>
      <c r="F158" s="42">
        <v>593</v>
      </c>
      <c r="G158" s="42">
        <v>1788</v>
      </c>
      <c r="H158" s="47">
        <v>605</v>
      </c>
    </row>
    <row r="159" spans="3:8" x14ac:dyDescent="0.3">
      <c r="C159" s="46">
        <v>325</v>
      </c>
      <c r="D159" s="46">
        <v>10455</v>
      </c>
      <c r="E159" s="42">
        <v>6482</v>
      </c>
      <c r="F159" s="42">
        <v>651</v>
      </c>
      <c r="G159" s="42">
        <v>1671</v>
      </c>
      <c r="H159" s="47">
        <v>495</v>
      </c>
    </row>
    <row r="160" spans="3:8" x14ac:dyDescent="0.3">
      <c r="C160" s="46">
        <v>330</v>
      </c>
      <c r="D160" s="46">
        <v>12533</v>
      </c>
      <c r="E160" s="42">
        <v>7587</v>
      </c>
      <c r="F160" s="42">
        <v>668</v>
      </c>
      <c r="G160" s="42">
        <v>1351</v>
      </c>
      <c r="H160" s="47">
        <v>622</v>
      </c>
    </row>
    <row r="161" spans="3:8" x14ac:dyDescent="0.3">
      <c r="C161" s="46">
        <v>335</v>
      </c>
      <c r="D161" s="46">
        <v>9775</v>
      </c>
      <c r="E161" s="42">
        <v>9225</v>
      </c>
      <c r="F161" s="42">
        <v>662</v>
      </c>
      <c r="G161" s="42">
        <v>1362</v>
      </c>
      <c r="H161" s="47">
        <v>708</v>
      </c>
    </row>
    <row r="162" spans="3:8" x14ac:dyDescent="0.3">
      <c r="C162" s="46">
        <v>340</v>
      </c>
      <c r="D162" s="46">
        <v>12626</v>
      </c>
      <c r="E162" s="42">
        <v>6903</v>
      </c>
      <c r="F162" s="42">
        <v>768</v>
      </c>
      <c r="G162" s="42">
        <v>1236</v>
      </c>
      <c r="H162" s="47">
        <v>722</v>
      </c>
    </row>
    <row r="163" spans="3:8" x14ac:dyDescent="0.3">
      <c r="C163" s="46">
        <v>345</v>
      </c>
      <c r="D163" s="46">
        <v>11465</v>
      </c>
      <c r="E163" s="42">
        <v>6894</v>
      </c>
      <c r="F163" s="42">
        <v>551</v>
      </c>
      <c r="G163" s="42">
        <v>890</v>
      </c>
      <c r="H163" s="47">
        <v>422</v>
      </c>
    </row>
    <row r="164" spans="3:8" x14ac:dyDescent="0.3">
      <c r="C164" s="46">
        <v>350</v>
      </c>
      <c r="D164" s="46">
        <v>8201</v>
      </c>
      <c r="E164" s="42">
        <v>6906</v>
      </c>
      <c r="F164" s="42">
        <v>484</v>
      </c>
      <c r="G164" s="42">
        <v>951</v>
      </c>
      <c r="H164" s="47">
        <v>722</v>
      </c>
    </row>
    <row r="165" spans="3:8" x14ac:dyDescent="0.3">
      <c r="C165" s="46">
        <v>355</v>
      </c>
      <c r="D165" s="46">
        <v>8900</v>
      </c>
      <c r="E165" s="42">
        <v>10750</v>
      </c>
      <c r="F165" s="42">
        <v>586</v>
      </c>
      <c r="G165" s="42">
        <v>1489</v>
      </c>
      <c r="H165" s="47">
        <v>690</v>
      </c>
    </row>
    <row r="166" spans="3:8" x14ac:dyDescent="0.3">
      <c r="C166" s="46">
        <v>360</v>
      </c>
      <c r="D166" s="46">
        <v>13287</v>
      </c>
      <c r="E166" s="42">
        <v>8177</v>
      </c>
      <c r="F166" s="42">
        <v>685</v>
      </c>
      <c r="G166" s="42">
        <v>1288</v>
      </c>
      <c r="H166" s="47">
        <v>864</v>
      </c>
    </row>
    <row r="167" spans="3:8" x14ac:dyDescent="0.3">
      <c r="C167" s="46">
        <v>365</v>
      </c>
      <c r="D167" s="46">
        <v>11004</v>
      </c>
      <c r="E167" s="42">
        <v>11423</v>
      </c>
      <c r="F167" s="42">
        <v>723</v>
      </c>
      <c r="G167" s="42">
        <v>1397</v>
      </c>
      <c r="H167" s="47">
        <v>809</v>
      </c>
    </row>
    <row r="168" spans="3:8" x14ac:dyDescent="0.3">
      <c r="C168" s="46">
        <v>370</v>
      </c>
      <c r="D168" s="46">
        <v>11157</v>
      </c>
      <c r="E168" s="42">
        <v>6458</v>
      </c>
      <c r="F168" s="42">
        <v>656</v>
      </c>
      <c r="G168" s="42">
        <v>1550</v>
      </c>
      <c r="H168" s="47">
        <v>590</v>
      </c>
    </row>
    <row r="169" spans="3:8" x14ac:dyDescent="0.3">
      <c r="C169" s="46">
        <v>375</v>
      </c>
      <c r="D169" s="46">
        <v>13997</v>
      </c>
      <c r="E169" s="42">
        <v>11562</v>
      </c>
      <c r="F169" s="42">
        <v>740</v>
      </c>
      <c r="G169" s="42">
        <v>1368</v>
      </c>
      <c r="H169" s="47">
        <v>955</v>
      </c>
    </row>
    <row r="170" spans="3:8" x14ac:dyDescent="0.3">
      <c r="C170" s="46">
        <v>380</v>
      </c>
      <c r="D170" s="46">
        <v>8100</v>
      </c>
      <c r="E170" s="42">
        <v>8711</v>
      </c>
      <c r="F170" s="42">
        <v>520</v>
      </c>
      <c r="G170" s="42">
        <v>1626</v>
      </c>
      <c r="H170" s="47">
        <v>568</v>
      </c>
    </row>
    <row r="171" spans="3:8" x14ac:dyDescent="0.3">
      <c r="C171" s="46">
        <v>385</v>
      </c>
      <c r="D171" s="46">
        <v>10532</v>
      </c>
      <c r="E171" s="42">
        <v>13818</v>
      </c>
      <c r="F171" s="42">
        <v>643</v>
      </c>
      <c r="G171" s="42">
        <v>1427</v>
      </c>
      <c r="H171" s="47">
        <v>1106</v>
      </c>
    </row>
    <row r="172" spans="3:8" x14ac:dyDescent="0.3">
      <c r="C172" s="46">
        <v>390</v>
      </c>
      <c r="D172" s="46">
        <v>8767</v>
      </c>
      <c r="E172" s="42">
        <v>16270</v>
      </c>
      <c r="F172" s="42">
        <v>545</v>
      </c>
      <c r="G172" s="42">
        <v>1110</v>
      </c>
      <c r="H172" s="47">
        <v>1228</v>
      </c>
    </row>
    <row r="173" spans="3:8" x14ac:dyDescent="0.3">
      <c r="C173" s="46">
        <v>395</v>
      </c>
      <c r="D173" s="46">
        <v>9183</v>
      </c>
      <c r="E173" s="42">
        <v>13801</v>
      </c>
      <c r="F173" s="42">
        <v>736</v>
      </c>
      <c r="G173" s="42">
        <v>1679</v>
      </c>
      <c r="H173" s="47">
        <v>678</v>
      </c>
    </row>
    <row r="174" spans="3:8" x14ac:dyDescent="0.3">
      <c r="C174" s="46">
        <v>400</v>
      </c>
      <c r="D174" s="46">
        <v>8275</v>
      </c>
      <c r="E174" s="42">
        <v>14408</v>
      </c>
      <c r="F174" s="42">
        <v>486</v>
      </c>
      <c r="G174" s="42">
        <v>1526</v>
      </c>
      <c r="H174" s="47">
        <v>789</v>
      </c>
    </row>
    <row r="175" spans="3:8" x14ac:dyDescent="0.3">
      <c r="C175" s="46">
        <v>405</v>
      </c>
      <c r="D175" s="46">
        <v>13047</v>
      </c>
      <c r="E175" s="42">
        <v>13884</v>
      </c>
      <c r="F175" s="42">
        <v>683</v>
      </c>
      <c r="G175" s="42">
        <v>1146</v>
      </c>
      <c r="H175" s="47">
        <v>938</v>
      </c>
    </row>
    <row r="176" spans="3:8" x14ac:dyDescent="0.3">
      <c r="C176" s="46">
        <v>410</v>
      </c>
      <c r="D176" s="46">
        <v>9957</v>
      </c>
      <c r="E176" s="42">
        <v>9361</v>
      </c>
      <c r="F176" s="42">
        <v>642</v>
      </c>
      <c r="G176" s="42">
        <v>1059</v>
      </c>
      <c r="H176" s="47">
        <v>873</v>
      </c>
    </row>
    <row r="177" spans="3:8" x14ac:dyDescent="0.3">
      <c r="C177" s="46">
        <v>415</v>
      </c>
      <c r="D177" s="46">
        <v>7402</v>
      </c>
      <c r="E177" s="42">
        <v>10925</v>
      </c>
      <c r="F177" s="42">
        <v>545</v>
      </c>
      <c r="G177" s="42">
        <v>1136</v>
      </c>
      <c r="H177" s="47">
        <v>702</v>
      </c>
    </row>
    <row r="178" spans="3:8" x14ac:dyDescent="0.3">
      <c r="C178" s="46">
        <v>420</v>
      </c>
      <c r="D178" s="46">
        <v>7715</v>
      </c>
      <c r="E178" s="42">
        <v>21823</v>
      </c>
      <c r="F178" s="42">
        <v>579</v>
      </c>
      <c r="G178" s="42">
        <v>1706</v>
      </c>
      <c r="H178" s="47">
        <v>1033</v>
      </c>
    </row>
    <row r="179" spans="3:8" x14ac:dyDescent="0.3">
      <c r="C179" s="46">
        <v>425</v>
      </c>
      <c r="D179" s="46">
        <v>6614</v>
      </c>
      <c r="E179" s="42">
        <v>15208</v>
      </c>
      <c r="F179" s="42">
        <v>563</v>
      </c>
      <c r="G179" s="42">
        <v>2372</v>
      </c>
      <c r="H179" s="47">
        <v>1000</v>
      </c>
    </row>
    <row r="180" spans="3:8" x14ac:dyDescent="0.3">
      <c r="C180" s="46">
        <v>430</v>
      </c>
      <c r="D180" s="46">
        <v>5547</v>
      </c>
      <c r="E180" s="42">
        <v>16403</v>
      </c>
      <c r="F180" s="42">
        <v>387</v>
      </c>
      <c r="G180" s="42">
        <v>1753</v>
      </c>
      <c r="H180" s="47">
        <v>781</v>
      </c>
    </row>
    <row r="181" spans="3:8" x14ac:dyDescent="0.3">
      <c r="C181" s="46">
        <v>435</v>
      </c>
      <c r="D181" s="46">
        <v>6360</v>
      </c>
      <c r="E181" s="42">
        <v>19332</v>
      </c>
      <c r="F181" s="42">
        <v>484</v>
      </c>
      <c r="G181" s="42">
        <v>2260</v>
      </c>
      <c r="H181" s="47">
        <v>1020</v>
      </c>
    </row>
    <row r="182" spans="3:8" x14ac:dyDescent="0.3">
      <c r="C182" s="46">
        <v>440</v>
      </c>
      <c r="D182" s="46">
        <v>5402</v>
      </c>
      <c r="E182" s="42">
        <v>15346</v>
      </c>
      <c r="F182" s="42">
        <v>501</v>
      </c>
      <c r="G182" s="42">
        <v>1737</v>
      </c>
      <c r="H182" s="47">
        <v>739</v>
      </c>
    </row>
    <row r="183" spans="3:8" x14ac:dyDescent="0.3">
      <c r="C183" s="46">
        <v>445</v>
      </c>
      <c r="D183" s="46">
        <v>6276</v>
      </c>
      <c r="E183" s="42">
        <v>21048</v>
      </c>
      <c r="F183" s="42">
        <v>437</v>
      </c>
      <c r="G183" s="42">
        <v>2712</v>
      </c>
      <c r="H183" s="47">
        <v>821</v>
      </c>
    </row>
    <row r="184" spans="3:8" x14ac:dyDescent="0.3">
      <c r="C184" s="46">
        <v>446</v>
      </c>
      <c r="D184" s="46">
        <v>7452</v>
      </c>
      <c r="E184" s="42">
        <v>22293</v>
      </c>
      <c r="F184" s="42">
        <v>403</v>
      </c>
      <c r="G184" s="42">
        <v>2835</v>
      </c>
      <c r="H184" s="47">
        <v>1140</v>
      </c>
    </row>
    <row r="185" spans="3:8" x14ac:dyDescent="0.3">
      <c r="C185" s="46">
        <v>448</v>
      </c>
      <c r="D185" s="46">
        <v>5505</v>
      </c>
      <c r="E185" s="42">
        <v>23138</v>
      </c>
      <c r="F185" s="42">
        <v>240</v>
      </c>
      <c r="G185" s="42">
        <v>3464</v>
      </c>
      <c r="H185" s="47">
        <v>969</v>
      </c>
    </row>
    <row r="186" spans="3:8" x14ac:dyDescent="0.3">
      <c r="C186" s="46">
        <v>450</v>
      </c>
      <c r="D186" s="46">
        <v>4542</v>
      </c>
      <c r="E186" s="42">
        <v>21394</v>
      </c>
      <c r="F186" s="42">
        <v>185</v>
      </c>
      <c r="G186" s="42">
        <v>3890</v>
      </c>
      <c r="H186" s="47">
        <v>758</v>
      </c>
    </row>
    <row r="187" spans="3:8" x14ac:dyDescent="0.3">
      <c r="C187" s="46">
        <v>452</v>
      </c>
      <c r="D187" s="46">
        <v>5793</v>
      </c>
      <c r="E187" s="42">
        <v>27656</v>
      </c>
      <c r="F187" s="42">
        <v>126</v>
      </c>
      <c r="G187" s="42">
        <v>4372</v>
      </c>
      <c r="H187" s="47">
        <v>859</v>
      </c>
    </row>
    <row r="188" spans="3:8" x14ac:dyDescent="0.3">
      <c r="C188" s="46">
        <v>454</v>
      </c>
      <c r="D188" s="46">
        <v>7339</v>
      </c>
      <c r="E188" s="42">
        <v>26638</v>
      </c>
      <c r="F188" s="42">
        <v>215</v>
      </c>
      <c r="G188" s="42">
        <v>3790</v>
      </c>
      <c r="H188" s="47">
        <v>1010</v>
      </c>
    </row>
    <row r="189" spans="3:8" x14ac:dyDescent="0.3">
      <c r="C189" s="46">
        <v>456</v>
      </c>
      <c r="D189" s="46">
        <v>5967</v>
      </c>
      <c r="E189" s="42">
        <v>24021</v>
      </c>
      <c r="F189" s="42">
        <v>167</v>
      </c>
      <c r="G189" s="42">
        <v>3567</v>
      </c>
      <c r="H189" s="47">
        <v>903</v>
      </c>
    </row>
    <row r="190" spans="3:8" x14ac:dyDescent="0.3">
      <c r="C190" s="46">
        <v>458</v>
      </c>
      <c r="D190" s="46">
        <v>5691</v>
      </c>
      <c r="E190" s="42">
        <v>26517</v>
      </c>
      <c r="F190" s="42">
        <v>168</v>
      </c>
      <c r="G190" s="42">
        <v>3964</v>
      </c>
      <c r="H190" s="47">
        <v>855</v>
      </c>
    </row>
    <row r="191" spans="3:8" x14ac:dyDescent="0.3">
      <c r="C191" s="46">
        <v>460</v>
      </c>
      <c r="D191" s="46">
        <v>5207</v>
      </c>
      <c r="E191" s="42">
        <v>24420</v>
      </c>
      <c r="F191" s="42">
        <v>160</v>
      </c>
      <c r="G191" s="42">
        <v>4107</v>
      </c>
      <c r="H191" s="47">
        <v>701</v>
      </c>
    </row>
    <row r="192" spans="3:8" x14ac:dyDescent="0.3">
      <c r="C192" s="46">
        <v>462</v>
      </c>
      <c r="D192" s="46">
        <v>5601</v>
      </c>
      <c r="E192" s="42">
        <v>27110</v>
      </c>
      <c r="F192" s="42">
        <v>162</v>
      </c>
      <c r="G192" s="42">
        <v>4606</v>
      </c>
      <c r="H192" s="47">
        <v>834</v>
      </c>
    </row>
    <row r="193" spans="3:8" x14ac:dyDescent="0.3">
      <c r="C193" s="46">
        <v>464</v>
      </c>
      <c r="D193" s="46">
        <v>6206</v>
      </c>
      <c r="E193" s="42">
        <v>24640</v>
      </c>
      <c r="F193" s="42">
        <v>221</v>
      </c>
      <c r="G193" s="42">
        <v>4879</v>
      </c>
      <c r="H193" s="47">
        <v>871</v>
      </c>
    </row>
    <row r="194" spans="3:8" x14ac:dyDescent="0.3">
      <c r="C194" s="46">
        <v>466</v>
      </c>
      <c r="D194" s="46">
        <v>6233</v>
      </c>
      <c r="E194" s="42">
        <v>27624</v>
      </c>
      <c r="F194" s="42">
        <v>155</v>
      </c>
      <c r="G194" s="42">
        <v>4292</v>
      </c>
      <c r="H194" s="47">
        <v>828</v>
      </c>
    </row>
    <row r="195" spans="3:8" x14ac:dyDescent="0.3">
      <c r="C195" s="46">
        <v>468</v>
      </c>
      <c r="D195" s="46">
        <v>7739</v>
      </c>
      <c r="E195" s="42">
        <v>31896</v>
      </c>
      <c r="F195" s="42">
        <v>221</v>
      </c>
      <c r="G195" s="42">
        <v>4142</v>
      </c>
      <c r="H195" s="47">
        <v>831</v>
      </c>
    </row>
    <row r="196" spans="3:8" x14ac:dyDescent="0.3">
      <c r="C196" s="46">
        <v>470</v>
      </c>
      <c r="D196" s="46">
        <v>8889</v>
      </c>
      <c r="E196" s="42">
        <v>32859</v>
      </c>
      <c r="F196" s="42">
        <v>277</v>
      </c>
      <c r="G196" s="42">
        <v>3605</v>
      </c>
      <c r="H196" s="47">
        <v>768</v>
      </c>
    </row>
    <row r="197" spans="3:8" x14ac:dyDescent="0.3">
      <c r="C197" s="46">
        <v>472</v>
      </c>
      <c r="D197" s="46">
        <v>9160</v>
      </c>
      <c r="E197" s="42">
        <v>27691</v>
      </c>
      <c r="F197" s="42">
        <v>317</v>
      </c>
      <c r="G197" s="42">
        <v>3332</v>
      </c>
      <c r="H197" s="47">
        <v>908</v>
      </c>
    </row>
    <row r="198" spans="3:8" x14ac:dyDescent="0.3">
      <c r="C198" s="46">
        <v>474</v>
      </c>
      <c r="D198" s="46">
        <v>8615</v>
      </c>
      <c r="E198" s="42">
        <v>24063</v>
      </c>
      <c r="F198" s="42">
        <v>367</v>
      </c>
      <c r="G198" s="42">
        <v>3324</v>
      </c>
      <c r="H198" s="47">
        <v>935</v>
      </c>
    </row>
    <row r="199" spans="3:8" x14ac:dyDescent="0.3">
      <c r="C199" s="46">
        <v>476</v>
      </c>
      <c r="D199" s="46">
        <v>7826</v>
      </c>
      <c r="E199" s="42">
        <v>18215</v>
      </c>
      <c r="F199" s="42">
        <v>289</v>
      </c>
      <c r="G199" s="42">
        <v>2737</v>
      </c>
      <c r="H199" s="47">
        <v>884</v>
      </c>
    </row>
    <row r="200" spans="3:8" x14ac:dyDescent="0.3">
      <c r="C200" s="46">
        <v>478</v>
      </c>
      <c r="D200" s="46">
        <v>10054</v>
      </c>
      <c r="E200" s="42">
        <v>23526</v>
      </c>
      <c r="F200" s="42">
        <v>382</v>
      </c>
      <c r="G200" s="42">
        <v>3329</v>
      </c>
      <c r="H200" s="47">
        <v>1257</v>
      </c>
    </row>
    <row r="201" spans="3:8" x14ac:dyDescent="0.3">
      <c r="C201" s="46">
        <v>480</v>
      </c>
      <c r="D201" s="46">
        <v>10066</v>
      </c>
      <c r="E201" s="42">
        <v>32422</v>
      </c>
      <c r="F201" s="42">
        <v>314</v>
      </c>
      <c r="G201" s="42">
        <v>3271</v>
      </c>
      <c r="H201" s="47">
        <v>1167</v>
      </c>
    </row>
    <row r="202" spans="3:8" x14ac:dyDescent="0.3">
      <c r="C202" s="46">
        <v>482</v>
      </c>
      <c r="D202" s="46">
        <v>10472</v>
      </c>
      <c r="E202" s="42">
        <v>33033</v>
      </c>
      <c r="F202" s="42">
        <v>294</v>
      </c>
      <c r="G202" s="42">
        <v>2999</v>
      </c>
      <c r="H202" s="47">
        <v>1064</v>
      </c>
    </row>
    <row r="203" spans="3:8" x14ac:dyDescent="0.3">
      <c r="C203" s="46">
        <v>484</v>
      </c>
      <c r="D203" s="46">
        <v>10591</v>
      </c>
      <c r="E203" s="42">
        <v>32620</v>
      </c>
      <c r="F203" s="42">
        <v>256</v>
      </c>
      <c r="G203" s="42">
        <v>3112</v>
      </c>
      <c r="H203" s="47">
        <v>1453</v>
      </c>
    </row>
    <row r="204" spans="3:8" x14ac:dyDescent="0.3">
      <c r="C204" s="46">
        <v>486</v>
      </c>
      <c r="D204" s="46">
        <v>10003</v>
      </c>
      <c r="E204" s="42">
        <v>33547</v>
      </c>
      <c r="F204" s="42">
        <v>278</v>
      </c>
      <c r="G204" s="42">
        <v>3279</v>
      </c>
      <c r="H204" s="47">
        <v>1263</v>
      </c>
    </row>
    <row r="205" spans="3:8" x14ac:dyDescent="0.3">
      <c r="C205" s="46">
        <v>488</v>
      </c>
      <c r="D205" s="46">
        <v>10581</v>
      </c>
      <c r="E205" s="42">
        <v>34674</v>
      </c>
      <c r="F205" s="42">
        <v>348</v>
      </c>
      <c r="G205" s="42">
        <v>3265</v>
      </c>
      <c r="H205" s="47">
        <v>1555</v>
      </c>
    </row>
    <row r="206" spans="3:8" x14ac:dyDescent="0.3">
      <c r="C206" s="46">
        <v>490</v>
      </c>
      <c r="D206" s="46">
        <v>10148</v>
      </c>
      <c r="E206" s="42">
        <v>33830</v>
      </c>
      <c r="F206" s="42">
        <v>347</v>
      </c>
      <c r="G206" s="42">
        <v>3236</v>
      </c>
      <c r="H206" s="47">
        <v>1695</v>
      </c>
    </row>
    <row r="207" spans="3:8" x14ac:dyDescent="0.3">
      <c r="C207" s="46">
        <v>492</v>
      </c>
      <c r="D207" s="46">
        <v>10618</v>
      </c>
      <c r="E207" s="42">
        <v>30359</v>
      </c>
      <c r="F207" s="42">
        <v>395</v>
      </c>
      <c r="G207" s="42">
        <v>3541</v>
      </c>
      <c r="H207" s="47">
        <v>1786</v>
      </c>
    </row>
    <row r="208" spans="3:8" x14ac:dyDescent="0.3">
      <c r="C208" s="46">
        <v>494</v>
      </c>
      <c r="D208" s="46">
        <v>8272</v>
      </c>
      <c r="E208" s="42">
        <v>23536</v>
      </c>
      <c r="F208" s="42">
        <v>363</v>
      </c>
      <c r="G208" s="42">
        <v>3463</v>
      </c>
      <c r="H208" s="47">
        <v>1679</v>
      </c>
    </row>
    <row r="209" spans="3:8" x14ac:dyDescent="0.3">
      <c r="C209" s="46">
        <v>496</v>
      </c>
      <c r="D209" s="46">
        <v>7876</v>
      </c>
      <c r="E209" s="42">
        <v>22764</v>
      </c>
      <c r="F209" s="42">
        <v>308</v>
      </c>
      <c r="G209" s="42">
        <v>3922</v>
      </c>
      <c r="H209" s="47">
        <v>1211</v>
      </c>
    </row>
    <row r="210" spans="3:8" x14ac:dyDescent="0.3">
      <c r="C210" s="46">
        <v>498</v>
      </c>
      <c r="D210" s="46">
        <v>6818</v>
      </c>
      <c r="E210" s="42">
        <v>26466</v>
      </c>
      <c r="F210" s="42">
        <v>212</v>
      </c>
      <c r="G210" s="42">
        <v>3837</v>
      </c>
      <c r="H210" s="47">
        <v>805</v>
      </c>
    </row>
    <row r="211" spans="3:8" x14ac:dyDescent="0.3">
      <c r="C211" s="46">
        <v>500</v>
      </c>
      <c r="D211" s="46">
        <v>6911</v>
      </c>
      <c r="E211" s="42">
        <v>29040</v>
      </c>
      <c r="F211" s="42">
        <v>204</v>
      </c>
      <c r="G211" s="42">
        <v>4006</v>
      </c>
      <c r="H211" s="47">
        <v>823</v>
      </c>
    </row>
    <row r="212" spans="3:8" x14ac:dyDescent="0.3">
      <c r="C212" s="46">
        <v>502</v>
      </c>
      <c r="D212" s="46">
        <v>7769</v>
      </c>
      <c r="E212" s="42">
        <v>30690</v>
      </c>
      <c r="F212" s="42">
        <v>208</v>
      </c>
      <c r="G212" s="42">
        <v>4284</v>
      </c>
      <c r="H212" s="47">
        <v>1050</v>
      </c>
    </row>
    <row r="213" spans="3:8" x14ac:dyDescent="0.3">
      <c r="C213" s="46">
        <v>504</v>
      </c>
      <c r="D213" s="46">
        <v>8067</v>
      </c>
      <c r="E213" s="42">
        <v>28899</v>
      </c>
      <c r="F213" s="42">
        <v>248</v>
      </c>
      <c r="G213" s="42">
        <v>4367</v>
      </c>
      <c r="H213" s="47">
        <v>1041</v>
      </c>
    </row>
    <row r="214" spans="3:8" x14ac:dyDescent="0.3">
      <c r="C214" s="46">
        <v>506</v>
      </c>
      <c r="D214" s="46">
        <v>9404</v>
      </c>
      <c r="E214" s="42">
        <v>31590</v>
      </c>
      <c r="F214" s="42">
        <v>178</v>
      </c>
      <c r="G214" s="42">
        <v>4019</v>
      </c>
      <c r="H214" s="47">
        <v>947</v>
      </c>
    </row>
    <row r="215" spans="3:8" x14ac:dyDescent="0.3">
      <c r="C215" s="46">
        <v>508</v>
      </c>
      <c r="D215" s="46">
        <v>10003</v>
      </c>
      <c r="E215" s="42">
        <v>33798</v>
      </c>
      <c r="F215" s="42">
        <v>213</v>
      </c>
      <c r="G215" s="42">
        <v>4191</v>
      </c>
      <c r="H215" s="47">
        <v>964</v>
      </c>
    </row>
    <row r="216" spans="3:8" x14ac:dyDescent="0.3">
      <c r="C216" s="46">
        <v>510</v>
      </c>
      <c r="D216" s="46">
        <v>10323</v>
      </c>
      <c r="E216" s="42">
        <v>33098</v>
      </c>
      <c r="F216" s="42">
        <v>230</v>
      </c>
      <c r="G216" s="42">
        <v>3493</v>
      </c>
      <c r="H216" s="47">
        <v>1254</v>
      </c>
    </row>
    <row r="217" spans="3:8" x14ac:dyDescent="0.3">
      <c r="C217" s="46">
        <v>512</v>
      </c>
      <c r="D217" s="46">
        <v>11183</v>
      </c>
      <c r="E217" s="42">
        <v>32306</v>
      </c>
      <c r="F217" s="42">
        <v>362</v>
      </c>
      <c r="G217" s="42">
        <v>3861</v>
      </c>
      <c r="H217" s="47">
        <v>1419</v>
      </c>
    </row>
    <row r="218" spans="3:8" x14ac:dyDescent="0.3">
      <c r="C218" s="46">
        <v>514</v>
      </c>
      <c r="D218" s="46">
        <v>13480</v>
      </c>
      <c r="E218" s="42">
        <v>24795</v>
      </c>
      <c r="F218" s="42">
        <v>462</v>
      </c>
      <c r="G218" s="42">
        <v>3642</v>
      </c>
      <c r="H218" s="47">
        <v>1135</v>
      </c>
    </row>
    <row r="219" spans="3:8" x14ac:dyDescent="0.3">
      <c r="C219" s="46">
        <v>516</v>
      </c>
      <c r="D219" s="46">
        <v>15220</v>
      </c>
      <c r="E219" s="42">
        <v>18994</v>
      </c>
      <c r="F219" s="42">
        <v>673</v>
      </c>
      <c r="G219" s="42">
        <v>2869</v>
      </c>
      <c r="H219" s="47">
        <v>1055</v>
      </c>
    </row>
    <row r="220" spans="3:8" x14ac:dyDescent="0.3">
      <c r="C220" s="46">
        <v>518</v>
      </c>
      <c r="D220" s="46">
        <v>17066</v>
      </c>
      <c r="E220" s="42">
        <v>16103</v>
      </c>
      <c r="F220" s="42">
        <v>701</v>
      </c>
      <c r="G220" s="42">
        <v>2357</v>
      </c>
      <c r="H220" s="47">
        <v>1104</v>
      </c>
    </row>
    <row r="221" spans="3:8" x14ac:dyDescent="0.3">
      <c r="C221" s="46">
        <v>520</v>
      </c>
      <c r="D221" s="46">
        <v>16736</v>
      </c>
      <c r="E221" s="42">
        <v>14065</v>
      </c>
      <c r="F221" s="42">
        <v>820</v>
      </c>
      <c r="G221" s="42">
        <v>1961</v>
      </c>
      <c r="H221" s="47">
        <v>897</v>
      </c>
    </row>
    <row r="222" spans="3:8" x14ac:dyDescent="0.3">
      <c r="C222" s="46">
        <v>522</v>
      </c>
      <c r="D222" s="46">
        <v>13103</v>
      </c>
      <c r="E222" s="42">
        <v>18941</v>
      </c>
      <c r="F222" s="42">
        <v>741</v>
      </c>
      <c r="G222" s="42">
        <v>2177</v>
      </c>
      <c r="H222" s="47">
        <v>917</v>
      </c>
    </row>
    <row r="223" spans="3:8" x14ac:dyDescent="0.3">
      <c r="C223" s="46">
        <v>524</v>
      </c>
      <c r="D223" s="46">
        <v>11792</v>
      </c>
      <c r="E223" s="42">
        <v>15474</v>
      </c>
      <c r="F223" s="42">
        <v>440</v>
      </c>
      <c r="G223" s="42">
        <v>1530</v>
      </c>
      <c r="H223" s="47">
        <v>622</v>
      </c>
    </row>
    <row r="224" spans="3:8" x14ac:dyDescent="0.3">
      <c r="C224" s="46">
        <v>526</v>
      </c>
      <c r="D224" s="46">
        <v>5487</v>
      </c>
      <c r="E224" s="42">
        <v>11703</v>
      </c>
      <c r="F224" s="42">
        <v>239</v>
      </c>
      <c r="G224" s="42">
        <v>1257</v>
      </c>
      <c r="H224" s="47">
        <v>907</v>
      </c>
    </row>
    <row r="225" spans="3:8" x14ac:dyDescent="0.3">
      <c r="C225" s="46">
        <v>528</v>
      </c>
      <c r="D225" s="46">
        <v>7605</v>
      </c>
      <c r="E225" s="42">
        <v>24112</v>
      </c>
      <c r="F225" s="42">
        <v>225</v>
      </c>
      <c r="G225" s="42">
        <v>2136</v>
      </c>
      <c r="H225" s="47">
        <v>749</v>
      </c>
    </row>
    <row r="226" spans="3:8" x14ac:dyDescent="0.3">
      <c r="C226" s="46">
        <v>530</v>
      </c>
      <c r="D226" s="46">
        <v>8753</v>
      </c>
      <c r="E226" s="42">
        <v>30168</v>
      </c>
      <c r="F226" s="42">
        <v>191</v>
      </c>
      <c r="G226" s="42">
        <v>2414</v>
      </c>
      <c r="H226" s="47">
        <v>835</v>
      </c>
    </row>
    <row r="227" spans="3:8" x14ac:dyDescent="0.3">
      <c r="C227" s="46">
        <v>532</v>
      </c>
      <c r="D227" s="46">
        <v>9230</v>
      </c>
      <c r="E227" s="42">
        <v>38284</v>
      </c>
      <c r="F227" s="42">
        <v>236</v>
      </c>
      <c r="G227" s="42">
        <v>2861</v>
      </c>
      <c r="H227" s="47">
        <v>693</v>
      </c>
    </row>
    <row r="228" spans="3:8" x14ac:dyDescent="0.3">
      <c r="C228" s="46">
        <v>534</v>
      </c>
      <c r="D228" s="46">
        <v>9481</v>
      </c>
      <c r="E228" s="42">
        <v>37169</v>
      </c>
      <c r="F228" s="42">
        <v>226</v>
      </c>
      <c r="G228" s="42">
        <v>3096</v>
      </c>
      <c r="H228" s="47">
        <v>744</v>
      </c>
    </row>
    <row r="229" spans="3:8" x14ac:dyDescent="0.3">
      <c r="C229" s="46">
        <v>536</v>
      </c>
      <c r="D229" s="46">
        <v>10129</v>
      </c>
      <c r="E229" s="42">
        <v>38621</v>
      </c>
      <c r="F229" s="42">
        <v>210</v>
      </c>
      <c r="G229" s="42">
        <v>3446</v>
      </c>
      <c r="H229" s="47">
        <v>854</v>
      </c>
    </row>
    <row r="230" spans="3:8" x14ac:dyDescent="0.3">
      <c r="C230" s="46">
        <v>538</v>
      </c>
      <c r="D230" s="46">
        <v>11459</v>
      </c>
      <c r="E230" s="42">
        <v>40946</v>
      </c>
      <c r="F230" s="42">
        <v>203</v>
      </c>
      <c r="G230" s="42">
        <v>3400</v>
      </c>
      <c r="H230" s="47">
        <v>961</v>
      </c>
    </row>
    <row r="231" spans="3:8" x14ac:dyDescent="0.3">
      <c r="C231" s="46">
        <v>540</v>
      </c>
      <c r="D231" s="46">
        <v>12596</v>
      </c>
      <c r="E231" s="42">
        <v>44540</v>
      </c>
      <c r="F231" s="42">
        <v>209</v>
      </c>
      <c r="G231" s="42">
        <v>2979</v>
      </c>
      <c r="H231" s="47">
        <v>964</v>
      </c>
    </row>
    <row r="232" spans="3:8" x14ac:dyDescent="0.3">
      <c r="C232" s="46">
        <v>542</v>
      </c>
      <c r="D232" s="46">
        <v>14354</v>
      </c>
      <c r="E232" s="42">
        <v>51156</v>
      </c>
      <c r="F232" s="42">
        <v>243</v>
      </c>
      <c r="G232" s="42">
        <v>2617</v>
      </c>
      <c r="H232" s="47">
        <v>916</v>
      </c>
    </row>
    <row r="233" spans="3:8" x14ac:dyDescent="0.3">
      <c r="C233" s="46">
        <v>544</v>
      </c>
      <c r="D233" s="46">
        <v>14288</v>
      </c>
      <c r="E233" s="42">
        <v>51281</v>
      </c>
      <c r="F233" s="42">
        <v>273</v>
      </c>
      <c r="G233" s="42">
        <v>2804</v>
      </c>
      <c r="H233" s="47">
        <v>916</v>
      </c>
    </row>
    <row r="234" spans="3:8" x14ac:dyDescent="0.3">
      <c r="C234" s="46">
        <v>546</v>
      </c>
      <c r="D234" s="46">
        <v>11924</v>
      </c>
      <c r="E234" s="42">
        <v>45391</v>
      </c>
      <c r="F234" s="42">
        <v>243</v>
      </c>
      <c r="G234" s="42">
        <v>3197</v>
      </c>
      <c r="H234" s="47">
        <v>805</v>
      </c>
    </row>
    <row r="235" spans="3:8" x14ac:dyDescent="0.3">
      <c r="C235" s="46">
        <v>548</v>
      </c>
      <c r="D235" s="46">
        <v>10086</v>
      </c>
      <c r="E235" s="42">
        <v>39071</v>
      </c>
      <c r="F235" s="42">
        <v>171</v>
      </c>
      <c r="G235" s="42">
        <v>3543</v>
      </c>
      <c r="H235" s="47">
        <v>675</v>
      </c>
    </row>
    <row r="236" spans="3:8" x14ac:dyDescent="0.3">
      <c r="C236" s="46">
        <v>550</v>
      </c>
      <c r="D236" s="46">
        <v>8574</v>
      </c>
      <c r="E236" s="42">
        <v>33060</v>
      </c>
      <c r="F236" s="42">
        <v>150</v>
      </c>
      <c r="G236" s="42">
        <v>3500</v>
      </c>
      <c r="H236" s="47">
        <v>884</v>
      </c>
    </row>
    <row r="237" spans="3:8" x14ac:dyDescent="0.3">
      <c r="C237" s="46">
        <v>552</v>
      </c>
      <c r="D237" s="46">
        <v>9248</v>
      </c>
      <c r="E237" s="42">
        <v>35267</v>
      </c>
      <c r="F237" s="42">
        <v>141</v>
      </c>
      <c r="G237" s="42">
        <v>3961</v>
      </c>
      <c r="H237" s="47">
        <v>738</v>
      </c>
    </row>
    <row r="238" spans="3:8" x14ac:dyDescent="0.3">
      <c r="C238" s="46">
        <v>554</v>
      </c>
      <c r="D238" s="46">
        <v>8851</v>
      </c>
      <c r="E238" s="42">
        <v>34338</v>
      </c>
      <c r="F238" s="42">
        <v>129</v>
      </c>
      <c r="G238" s="42">
        <v>3491</v>
      </c>
      <c r="H238" s="47">
        <v>721</v>
      </c>
    </row>
    <row r="239" spans="3:8" x14ac:dyDescent="0.3">
      <c r="C239" s="46">
        <v>556</v>
      </c>
      <c r="D239" s="46">
        <v>8775</v>
      </c>
      <c r="E239" s="42">
        <v>35893</v>
      </c>
      <c r="F239" s="42">
        <v>136</v>
      </c>
      <c r="G239" s="42">
        <v>3575</v>
      </c>
      <c r="H239" s="47">
        <v>677</v>
      </c>
    </row>
    <row r="240" spans="3:8" x14ac:dyDescent="0.3">
      <c r="C240" s="46">
        <v>558</v>
      </c>
      <c r="D240" s="46">
        <v>9028</v>
      </c>
      <c r="E240" s="42">
        <v>36382</v>
      </c>
      <c r="F240" s="42">
        <v>139</v>
      </c>
      <c r="G240" s="42">
        <v>3520</v>
      </c>
      <c r="H240" s="47">
        <v>631</v>
      </c>
    </row>
    <row r="241" spans="3:8" x14ac:dyDescent="0.3">
      <c r="C241" s="46">
        <v>560</v>
      </c>
      <c r="D241" s="46">
        <v>9045</v>
      </c>
      <c r="E241" s="42">
        <v>37272</v>
      </c>
      <c r="F241" s="42">
        <v>179</v>
      </c>
      <c r="G241" s="42">
        <v>3564</v>
      </c>
      <c r="H241" s="47">
        <v>667</v>
      </c>
    </row>
    <row r="242" spans="3:8" x14ac:dyDescent="0.3">
      <c r="C242" s="46">
        <v>562</v>
      </c>
      <c r="D242" s="46">
        <v>9189</v>
      </c>
      <c r="E242" s="42">
        <v>36763</v>
      </c>
      <c r="F242" s="42">
        <v>140</v>
      </c>
      <c r="G242" s="42">
        <v>3413</v>
      </c>
      <c r="H242" s="47">
        <v>669</v>
      </c>
    </row>
    <row r="243" spans="3:8" x14ac:dyDescent="0.3">
      <c r="C243" s="46">
        <v>564</v>
      </c>
      <c r="D243" s="46">
        <v>8919</v>
      </c>
      <c r="E243" s="42">
        <v>35799</v>
      </c>
      <c r="F243" s="42">
        <v>197</v>
      </c>
      <c r="G243" s="42">
        <v>3454</v>
      </c>
      <c r="H243" s="47">
        <v>661</v>
      </c>
    </row>
    <row r="244" spans="3:8" x14ac:dyDescent="0.3">
      <c r="C244" s="46">
        <v>566</v>
      </c>
      <c r="D244" s="46">
        <v>9354</v>
      </c>
      <c r="E244" s="42">
        <v>36826</v>
      </c>
      <c r="F244" s="42">
        <v>173</v>
      </c>
      <c r="G244" s="42">
        <v>3703</v>
      </c>
      <c r="H244" s="47">
        <v>652</v>
      </c>
    </row>
    <row r="245" spans="3:8" x14ac:dyDescent="0.3">
      <c r="C245" s="46">
        <v>568</v>
      </c>
      <c r="D245" s="46">
        <v>9541</v>
      </c>
      <c r="E245" s="42">
        <v>36324</v>
      </c>
      <c r="F245" s="42">
        <v>184</v>
      </c>
      <c r="G245" s="42">
        <v>3633</v>
      </c>
      <c r="H245" s="47">
        <v>581</v>
      </c>
    </row>
    <row r="246" spans="3:8" x14ac:dyDescent="0.3">
      <c r="C246" s="46">
        <v>570</v>
      </c>
      <c r="D246" s="46">
        <v>8529</v>
      </c>
      <c r="E246" s="42">
        <v>33638</v>
      </c>
      <c r="F246" s="42">
        <v>137</v>
      </c>
      <c r="G246" s="42">
        <v>3497</v>
      </c>
      <c r="H246" s="47">
        <v>646</v>
      </c>
    </row>
    <row r="247" spans="3:8" x14ac:dyDescent="0.3">
      <c r="C247" s="46">
        <v>572</v>
      </c>
      <c r="D247" s="46">
        <v>7322</v>
      </c>
      <c r="E247" s="42">
        <v>28846</v>
      </c>
      <c r="F247" s="42">
        <v>126</v>
      </c>
      <c r="G247" s="42">
        <v>3158</v>
      </c>
      <c r="H247" s="47">
        <v>674</v>
      </c>
    </row>
    <row r="248" spans="3:8" x14ac:dyDescent="0.3">
      <c r="C248" s="46">
        <v>574</v>
      </c>
      <c r="D248" s="46">
        <v>7217</v>
      </c>
      <c r="E248" s="42">
        <v>27981</v>
      </c>
      <c r="F248" s="42">
        <v>108</v>
      </c>
      <c r="G248" s="42">
        <v>2960</v>
      </c>
      <c r="H248" s="47">
        <v>596</v>
      </c>
    </row>
    <row r="249" spans="3:8" x14ac:dyDescent="0.3">
      <c r="C249" s="46">
        <v>576</v>
      </c>
      <c r="D249" s="46">
        <v>8341</v>
      </c>
      <c r="E249" s="42">
        <v>32942</v>
      </c>
      <c r="F249" s="42">
        <v>152</v>
      </c>
      <c r="G249" s="42">
        <v>3349</v>
      </c>
      <c r="H249" s="47">
        <v>605</v>
      </c>
    </row>
    <row r="250" spans="3:8" x14ac:dyDescent="0.3">
      <c r="C250" s="46">
        <v>578</v>
      </c>
      <c r="D250" s="46">
        <v>8499</v>
      </c>
      <c r="E250" s="42">
        <v>32393</v>
      </c>
      <c r="F250" s="42">
        <v>147</v>
      </c>
      <c r="G250" s="42">
        <v>3499</v>
      </c>
      <c r="H250" s="47">
        <v>730</v>
      </c>
    </row>
    <row r="251" spans="3:8" x14ac:dyDescent="0.3">
      <c r="C251" s="46">
        <v>580</v>
      </c>
      <c r="D251" s="46">
        <v>8373</v>
      </c>
      <c r="E251" s="42">
        <v>31604</v>
      </c>
      <c r="F251" s="42">
        <v>135</v>
      </c>
      <c r="G251" s="42">
        <v>3508</v>
      </c>
      <c r="H251" s="47">
        <v>637</v>
      </c>
    </row>
    <row r="252" spans="3:8" x14ac:dyDescent="0.3">
      <c r="C252" s="46">
        <v>582</v>
      </c>
      <c r="D252" s="46">
        <v>8283</v>
      </c>
      <c r="E252" s="42">
        <v>31395</v>
      </c>
      <c r="F252" s="42">
        <v>149</v>
      </c>
      <c r="G252" s="42">
        <v>3525</v>
      </c>
      <c r="H252" s="47">
        <v>594</v>
      </c>
    </row>
    <row r="253" spans="3:8" x14ac:dyDescent="0.3">
      <c r="C253" s="46">
        <v>584</v>
      </c>
      <c r="D253" s="46">
        <v>8814</v>
      </c>
      <c r="E253" s="42">
        <v>33178</v>
      </c>
      <c r="F253" s="42">
        <v>142</v>
      </c>
      <c r="G253" s="42">
        <v>3415</v>
      </c>
      <c r="H253" s="47">
        <v>748</v>
      </c>
    </row>
    <row r="254" spans="3:8" x14ac:dyDescent="0.3">
      <c r="C254" s="46">
        <v>586</v>
      </c>
      <c r="D254" s="46">
        <v>8375</v>
      </c>
      <c r="E254" s="42">
        <v>31859</v>
      </c>
      <c r="F254" s="42">
        <v>145</v>
      </c>
      <c r="G254" s="42">
        <v>3541</v>
      </c>
      <c r="H254" s="47">
        <v>645</v>
      </c>
    </row>
    <row r="255" spans="3:8" x14ac:dyDescent="0.3">
      <c r="C255" s="46">
        <v>588</v>
      </c>
      <c r="D255" s="46">
        <v>8454</v>
      </c>
      <c r="E255" s="42">
        <v>32435</v>
      </c>
      <c r="F255" s="42">
        <v>162</v>
      </c>
      <c r="G255" s="42">
        <v>3474</v>
      </c>
      <c r="H255" s="47">
        <v>605</v>
      </c>
    </row>
    <row r="256" spans="3:8" x14ac:dyDescent="0.3">
      <c r="C256" s="46">
        <v>590</v>
      </c>
      <c r="D256" s="46">
        <v>8436</v>
      </c>
      <c r="E256" s="42">
        <v>30867</v>
      </c>
      <c r="F256" s="42">
        <v>140</v>
      </c>
      <c r="G256" s="42">
        <v>3515</v>
      </c>
      <c r="H256" s="47">
        <v>624</v>
      </c>
    </row>
    <row r="257" spans="3:8" x14ac:dyDescent="0.3">
      <c r="C257" s="46">
        <v>592</v>
      </c>
      <c r="D257" s="46">
        <v>7821</v>
      </c>
      <c r="E257" s="42">
        <v>29737</v>
      </c>
      <c r="F257" s="42">
        <v>145</v>
      </c>
      <c r="G257" s="42">
        <v>3486</v>
      </c>
      <c r="H257" s="47">
        <v>596</v>
      </c>
    </row>
    <row r="258" spans="3:8" x14ac:dyDescent="0.3">
      <c r="C258" s="46">
        <v>594</v>
      </c>
      <c r="D258" s="46">
        <v>7959</v>
      </c>
      <c r="E258" s="42">
        <v>29298</v>
      </c>
      <c r="F258" s="42">
        <v>112</v>
      </c>
      <c r="G258" s="42">
        <v>3636</v>
      </c>
      <c r="H258" s="47">
        <v>652</v>
      </c>
    </row>
    <row r="259" spans="3:8" x14ac:dyDescent="0.3">
      <c r="C259" s="46">
        <v>596</v>
      </c>
      <c r="D259" s="46">
        <v>7881</v>
      </c>
      <c r="E259" s="42">
        <v>29826</v>
      </c>
      <c r="F259" s="42">
        <v>104</v>
      </c>
      <c r="G259" s="42">
        <v>3429</v>
      </c>
      <c r="H259" s="47">
        <v>524</v>
      </c>
    </row>
    <row r="260" spans="3:8" x14ac:dyDescent="0.3">
      <c r="C260" s="46">
        <v>598</v>
      </c>
      <c r="D260" s="46">
        <v>7542</v>
      </c>
      <c r="E260" s="42">
        <v>27733</v>
      </c>
      <c r="F260" s="42">
        <v>105</v>
      </c>
      <c r="G260" s="42">
        <v>3129</v>
      </c>
      <c r="H260" s="47">
        <v>593</v>
      </c>
    </row>
    <row r="261" spans="3:8" x14ac:dyDescent="0.3">
      <c r="C261" s="46">
        <v>600</v>
      </c>
      <c r="D261" s="46">
        <v>7003</v>
      </c>
      <c r="E261" s="42">
        <v>25868</v>
      </c>
      <c r="F261" s="42">
        <v>122</v>
      </c>
      <c r="G261" s="42">
        <v>3045</v>
      </c>
      <c r="H261" s="47">
        <v>682</v>
      </c>
    </row>
    <row r="262" spans="3:8" x14ac:dyDescent="0.3">
      <c r="C262" s="46">
        <v>602</v>
      </c>
      <c r="D262" s="46">
        <v>7073</v>
      </c>
      <c r="E262" s="42">
        <v>27300</v>
      </c>
      <c r="F262" s="42">
        <v>132</v>
      </c>
      <c r="G262" s="42">
        <v>3350</v>
      </c>
      <c r="H262" s="47">
        <v>632</v>
      </c>
    </row>
    <row r="263" spans="3:8" x14ac:dyDescent="0.3">
      <c r="C263" s="46">
        <v>604</v>
      </c>
      <c r="D263" s="46">
        <v>7758</v>
      </c>
      <c r="E263" s="42">
        <v>29714</v>
      </c>
      <c r="F263" s="42">
        <v>161</v>
      </c>
      <c r="G263" s="42">
        <v>3407</v>
      </c>
      <c r="H263" s="47">
        <v>658</v>
      </c>
    </row>
    <row r="264" spans="3:8" x14ac:dyDescent="0.3">
      <c r="C264" s="46">
        <v>606</v>
      </c>
      <c r="D264" s="46">
        <v>7865</v>
      </c>
      <c r="E264" s="42">
        <v>29550</v>
      </c>
      <c r="F264" s="42">
        <v>144</v>
      </c>
      <c r="G264" s="42">
        <v>3440</v>
      </c>
      <c r="H264" s="47">
        <v>549</v>
      </c>
    </row>
    <row r="265" spans="3:8" x14ac:dyDescent="0.3">
      <c r="C265" s="46">
        <v>608</v>
      </c>
      <c r="D265" s="46">
        <v>7934</v>
      </c>
      <c r="E265" s="42">
        <v>30115</v>
      </c>
      <c r="F265" s="42">
        <v>145</v>
      </c>
      <c r="G265" s="42">
        <v>3587</v>
      </c>
      <c r="H265" s="47">
        <v>553</v>
      </c>
    </row>
    <row r="266" spans="3:8" x14ac:dyDescent="0.3">
      <c r="C266" s="46">
        <v>610</v>
      </c>
      <c r="D266" s="46">
        <v>8373</v>
      </c>
      <c r="E266" s="42">
        <v>30728</v>
      </c>
      <c r="F266" s="42">
        <v>140</v>
      </c>
      <c r="G266" s="42">
        <v>3560</v>
      </c>
      <c r="H266" s="47">
        <v>537</v>
      </c>
    </row>
    <row r="267" spans="3:8" x14ac:dyDescent="0.3">
      <c r="C267" s="46">
        <v>612</v>
      </c>
      <c r="D267" s="46">
        <v>7649</v>
      </c>
      <c r="E267" s="42">
        <v>29609</v>
      </c>
      <c r="F267" s="42">
        <v>126</v>
      </c>
      <c r="G267" s="42">
        <v>3481</v>
      </c>
      <c r="H267" s="47">
        <v>622</v>
      </c>
    </row>
    <row r="268" spans="3:8" x14ac:dyDescent="0.3">
      <c r="C268" s="46">
        <v>614</v>
      </c>
      <c r="D268" s="46">
        <v>7997</v>
      </c>
      <c r="E268" s="42">
        <v>30355</v>
      </c>
      <c r="F268" s="42">
        <v>141</v>
      </c>
      <c r="G268" s="42">
        <v>3494</v>
      </c>
      <c r="H268" s="47">
        <v>642</v>
      </c>
    </row>
    <row r="269" spans="3:8" x14ac:dyDescent="0.3">
      <c r="C269" s="46">
        <v>616</v>
      </c>
      <c r="D269" s="46">
        <v>7977</v>
      </c>
      <c r="E269" s="42">
        <v>29334</v>
      </c>
      <c r="F269" s="42">
        <v>106</v>
      </c>
      <c r="G269" s="42">
        <v>3586</v>
      </c>
      <c r="H269" s="47">
        <v>673</v>
      </c>
    </row>
    <row r="270" spans="3:8" x14ac:dyDescent="0.3">
      <c r="C270" s="46">
        <v>618</v>
      </c>
      <c r="D270" s="46">
        <v>7726</v>
      </c>
      <c r="E270" s="42">
        <v>30030</v>
      </c>
      <c r="F270" s="42">
        <v>126</v>
      </c>
      <c r="G270" s="42">
        <v>3486</v>
      </c>
      <c r="H270" s="47">
        <v>781</v>
      </c>
    </row>
    <row r="271" spans="3:8" x14ac:dyDescent="0.3">
      <c r="C271" s="46">
        <v>620</v>
      </c>
      <c r="D271" s="46">
        <v>7886</v>
      </c>
      <c r="E271" s="42">
        <v>30555</v>
      </c>
      <c r="F271" s="42">
        <v>126</v>
      </c>
      <c r="G271" s="42">
        <v>3579</v>
      </c>
      <c r="H271" s="47">
        <v>739</v>
      </c>
    </row>
    <row r="272" spans="3:8" x14ac:dyDescent="0.3">
      <c r="C272" s="46">
        <v>622</v>
      </c>
      <c r="D272" s="46">
        <v>7882</v>
      </c>
      <c r="E272" s="42">
        <v>29220</v>
      </c>
      <c r="F272" s="42">
        <v>165</v>
      </c>
      <c r="G272" s="42">
        <v>3870</v>
      </c>
      <c r="H272" s="47">
        <v>871</v>
      </c>
    </row>
    <row r="273" spans="3:8" x14ac:dyDescent="0.3">
      <c r="C273" s="46">
        <v>624</v>
      </c>
      <c r="D273" s="46">
        <v>6945</v>
      </c>
      <c r="E273" s="42">
        <v>25710</v>
      </c>
      <c r="F273" s="42">
        <v>110</v>
      </c>
      <c r="G273" s="42">
        <v>3622</v>
      </c>
      <c r="H273" s="47">
        <v>814</v>
      </c>
    </row>
    <row r="274" spans="3:8" x14ac:dyDescent="0.3">
      <c r="C274" s="46">
        <v>626</v>
      </c>
      <c r="D274" s="46">
        <v>6401</v>
      </c>
      <c r="E274" s="42">
        <v>23401</v>
      </c>
      <c r="F274" s="42">
        <v>115</v>
      </c>
      <c r="G274" s="42">
        <v>3243</v>
      </c>
      <c r="H274" s="47">
        <v>707</v>
      </c>
    </row>
    <row r="275" spans="3:8" x14ac:dyDescent="0.3">
      <c r="C275" s="46">
        <v>628</v>
      </c>
      <c r="D275" s="46">
        <v>7958</v>
      </c>
      <c r="E275" s="42">
        <v>29090</v>
      </c>
      <c r="F275" s="42">
        <v>143</v>
      </c>
      <c r="G275" s="42">
        <v>3563</v>
      </c>
      <c r="H275" s="47">
        <v>779</v>
      </c>
    </row>
    <row r="276" spans="3:8" x14ac:dyDescent="0.3">
      <c r="C276" s="46">
        <v>630</v>
      </c>
      <c r="D276" s="46">
        <v>8016</v>
      </c>
      <c r="E276" s="42">
        <v>28713</v>
      </c>
      <c r="F276" s="42">
        <v>146</v>
      </c>
      <c r="G276" s="42">
        <v>3886</v>
      </c>
      <c r="H276" s="47">
        <v>785</v>
      </c>
    </row>
    <row r="277" spans="3:8" x14ac:dyDescent="0.3">
      <c r="C277" s="46">
        <v>632</v>
      </c>
      <c r="D277" s="46">
        <v>8423</v>
      </c>
      <c r="E277" s="42">
        <v>28863</v>
      </c>
      <c r="F277" s="42">
        <v>158</v>
      </c>
      <c r="G277" s="42">
        <v>4127</v>
      </c>
      <c r="H277" s="47">
        <v>960</v>
      </c>
    </row>
    <row r="278" spans="3:8" x14ac:dyDescent="0.3">
      <c r="C278" s="46">
        <v>634</v>
      </c>
      <c r="D278" s="46">
        <v>8923</v>
      </c>
      <c r="E278" s="42">
        <v>27969</v>
      </c>
      <c r="F278" s="42">
        <v>222</v>
      </c>
      <c r="G278" s="42">
        <v>4552</v>
      </c>
      <c r="H278" s="47">
        <v>1654</v>
      </c>
    </row>
    <row r="279" spans="3:8" x14ac:dyDescent="0.3">
      <c r="C279" s="46">
        <v>636</v>
      </c>
      <c r="D279" s="46">
        <v>9742</v>
      </c>
      <c r="E279" s="42">
        <v>28564</v>
      </c>
      <c r="F279" s="42">
        <v>208</v>
      </c>
      <c r="G279" s="42">
        <v>5000</v>
      </c>
      <c r="H279" s="47">
        <v>1914</v>
      </c>
    </row>
    <row r="280" spans="3:8" x14ac:dyDescent="0.3">
      <c r="C280" s="46">
        <v>638</v>
      </c>
      <c r="D280" s="46">
        <v>12139</v>
      </c>
      <c r="E280" s="42">
        <v>28271</v>
      </c>
      <c r="F280" s="42">
        <v>312</v>
      </c>
      <c r="G280" s="42">
        <v>5714</v>
      </c>
      <c r="H280" s="47">
        <v>2068</v>
      </c>
    </row>
    <row r="281" spans="3:8" x14ac:dyDescent="0.3">
      <c r="C281" s="46">
        <v>640</v>
      </c>
      <c r="D281" s="46">
        <v>10612</v>
      </c>
      <c r="E281" s="42">
        <v>21797</v>
      </c>
      <c r="F281" s="42">
        <v>278</v>
      </c>
      <c r="G281" s="42">
        <v>3839</v>
      </c>
      <c r="H281" s="47">
        <v>1371</v>
      </c>
    </row>
    <row r="282" spans="3:8" x14ac:dyDescent="0.3">
      <c r="C282" s="46">
        <v>642</v>
      </c>
      <c r="D282" s="46"/>
      <c r="E282" s="42"/>
      <c r="F282" s="42"/>
      <c r="G282" s="42"/>
      <c r="H282" s="47"/>
    </row>
    <row r="283" spans="3:8" x14ac:dyDescent="0.3">
      <c r="C283" s="46">
        <v>644</v>
      </c>
      <c r="D283" s="46"/>
      <c r="E283" s="42"/>
      <c r="F283" s="42"/>
      <c r="G283" s="42"/>
      <c r="H283" s="47"/>
    </row>
    <row r="284" spans="3:8" x14ac:dyDescent="0.3">
      <c r="C284" s="46">
        <v>646</v>
      </c>
      <c r="D284" s="46"/>
      <c r="E284" s="42"/>
      <c r="F284" s="42"/>
      <c r="G284" s="42"/>
      <c r="H284" s="47"/>
    </row>
    <row r="285" spans="3:8" x14ac:dyDescent="0.3">
      <c r="C285" s="46">
        <v>648</v>
      </c>
      <c r="D285" s="46">
        <v>6632</v>
      </c>
      <c r="E285" s="42">
        <v>13137</v>
      </c>
      <c r="F285" s="42">
        <v>178</v>
      </c>
      <c r="G285" s="42">
        <v>2885</v>
      </c>
      <c r="H285" s="47">
        <v>944</v>
      </c>
    </row>
    <row r="286" spans="3:8" x14ac:dyDescent="0.3">
      <c r="C286" s="46">
        <v>650</v>
      </c>
      <c r="D286" s="46">
        <v>9408</v>
      </c>
      <c r="E286" s="42">
        <v>18726</v>
      </c>
      <c r="F286" s="42">
        <v>298</v>
      </c>
      <c r="G286" s="42">
        <v>3608</v>
      </c>
      <c r="H286" s="47">
        <v>1788</v>
      </c>
    </row>
    <row r="287" spans="3:8" x14ac:dyDescent="0.3">
      <c r="C287" s="46">
        <v>652</v>
      </c>
      <c r="D287" s="46">
        <v>8609</v>
      </c>
      <c r="E287" s="42">
        <v>18399</v>
      </c>
      <c r="F287" s="42">
        <v>248</v>
      </c>
      <c r="G287" s="42">
        <v>3300</v>
      </c>
      <c r="H287" s="47">
        <v>1333</v>
      </c>
    </row>
    <row r="288" spans="3:8" x14ac:dyDescent="0.3">
      <c r="C288" s="46">
        <v>654</v>
      </c>
      <c r="D288" s="46">
        <v>9993</v>
      </c>
      <c r="E288" s="42">
        <v>18443</v>
      </c>
      <c r="F288" s="42">
        <v>295</v>
      </c>
      <c r="G288" s="42">
        <v>3358</v>
      </c>
      <c r="H288" s="47">
        <v>972</v>
      </c>
    </row>
    <row r="289" spans="3:8" x14ac:dyDescent="0.3">
      <c r="C289" s="46">
        <v>656</v>
      </c>
      <c r="D289" s="46">
        <v>11354</v>
      </c>
      <c r="E289" s="42">
        <v>21344</v>
      </c>
      <c r="F289" s="42">
        <v>360</v>
      </c>
      <c r="G289" s="42">
        <v>3452</v>
      </c>
      <c r="H289" s="47">
        <v>1207</v>
      </c>
    </row>
    <row r="290" spans="3:8" x14ac:dyDescent="0.3">
      <c r="C290" s="46">
        <v>658</v>
      </c>
      <c r="D290" s="46">
        <v>11145</v>
      </c>
      <c r="E290" s="42">
        <v>22977</v>
      </c>
      <c r="F290" s="42">
        <v>348</v>
      </c>
      <c r="G290" s="42">
        <v>3386</v>
      </c>
      <c r="H290" s="47">
        <v>2019</v>
      </c>
    </row>
    <row r="291" spans="3:8" x14ac:dyDescent="0.3">
      <c r="C291" s="46">
        <v>660</v>
      </c>
      <c r="D291" s="46">
        <v>10669</v>
      </c>
      <c r="E291" s="42">
        <v>21225</v>
      </c>
      <c r="F291" s="42">
        <v>361</v>
      </c>
      <c r="G291" s="42">
        <v>3257</v>
      </c>
      <c r="H291" s="47">
        <v>2264</v>
      </c>
    </row>
    <row r="292" spans="3:8" x14ac:dyDescent="0.3">
      <c r="C292" s="46">
        <v>662</v>
      </c>
      <c r="D292" s="46">
        <v>9933</v>
      </c>
      <c r="E292" s="42">
        <v>22983</v>
      </c>
      <c r="F292" s="42">
        <v>358</v>
      </c>
      <c r="G292" s="42">
        <v>3183</v>
      </c>
      <c r="H292" s="47">
        <v>2309</v>
      </c>
    </row>
    <row r="293" spans="3:8" x14ac:dyDescent="0.3">
      <c r="C293" s="46">
        <v>664</v>
      </c>
      <c r="D293" s="46">
        <v>9403</v>
      </c>
      <c r="E293" s="42">
        <v>26473</v>
      </c>
      <c r="F293" s="42">
        <v>260</v>
      </c>
      <c r="G293" s="42">
        <v>3256</v>
      </c>
      <c r="H293" s="47">
        <v>1592</v>
      </c>
    </row>
    <row r="294" spans="3:8" x14ac:dyDescent="0.3">
      <c r="C294" s="46">
        <v>666</v>
      </c>
      <c r="D294" s="46">
        <v>10083</v>
      </c>
      <c r="E294" s="42">
        <v>37211</v>
      </c>
      <c r="F294" s="42">
        <v>305</v>
      </c>
      <c r="G294" s="42">
        <v>3296</v>
      </c>
      <c r="H294" s="47">
        <v>2201</v>
      </c>
    </row>
    <row r="295" spans="3:8" x14ac:dyDescent="0.3">
      <c r="C295" s="46">
        <v>668</v>
      </c>
      <c r="D295" s="46">
        <v>7937</v>
      </c>
      <c r="E295" s="42">
        <v>32689</v>
      </c>
      <c r="F295" s="42">
        <v>265</v>
      </c>
      <c r="G295" s="42">
        <v>3364</v>
      </c>
      <c r="H295" s="47">
        <v>1440</v>
      </c>
    </row>
    <row r="296" spans="3:8" x14ac:dyDescent="0.3">
      <c r="C296" s="46">
        <v>670</v>
      </c>
      <c r="D296" s="46">
        <v>7111</v>
      </c>
      <c r="E296" s="42">
        <v>26800</v>
      </c>
      <c r="F296" s="42">
        <v>243</v>
      </c>
      <c r="G296" s="42">
        <v>3485</v>
      </c>
      <c r="H296" s="47">
        <v>1138</v>
      </c>
    </row>
    <row r="297" spans="3:8" x14ac:dyDescent="0.3">
      <c r="C297" s="46">
        <v>672</v>
      </c>
      <c r="D297" s="46">
        <v>6830</v>
      </c>
      <c r="E297" s="42">
        <v>30815</v>
      </c>
      <c r="F297" s="42">
        <v>171</v>
      </c>
      <c r="G297" s="42">
        <v>3922</v>
      </c>
      <c r="H297" s="47">
        <v>862</v>
      </c>
    </row>
    <row r="298" spans="3:8" x14ac:dyDescent="0.3">
      <c r="C298" s="46">
        <v>674</v>
      </c>
      <c r="D298" s="46">
        <v>6710</v>
      </c>
      <c r="E298" s="42">
        <v>28639</v>
      </c>
      <c r="F298" s="42">
        <v>151</v>
      </c>
      <c r="G298" s="42">
        <v>3879</v>
      </c>
      <c r="H298" s="47">
        <v>815</v>
      </c>
    </row>
    <row r="299" spans="3:8" x14ac:dyDescent="0.3">
      <c r="C299" s="46">
        <v>676</v>
      </c>
      <c r="D299" s="46">
        <v>8440</v>
      </c>
      <c r="E299" s="42">
        <v>29761</v>
      </c>
      <c r="F299" s="42">
        <v>155</v>
      </c>
      <c r="G299" s="42">
        <v>3843</v>
      </c>
      <c r="H299" s="47">
        <v>748</v>
      </c>
    </row>
    <row r="300" spans="3:8" x14ac:dyDescent="0.3">
      <c r="C300" s="46">
        <v>678</v>
      </c>
      <c r="D300" s="46">
        <v>8737</v>
      </c>
      <c r="E300" s="42">
        <v>36001</v>
      </c>
      <c r="F300" s="42">
        <v>174</v>
      </c>
      <c r="G300" s="42">
        <v>3682</v>
      </c>
      <c r="H300" s="47">
        <v>704</v>
      </c>
    </row>
    <row r="301" spans="3:8" x14ac:dyDescent="0.3">
      <c r="C301" s="46">
        <v>680</v>
      </c>
      <c r="D301" s="46">
        <v>9721</v>
      </c>
      <c r="E301" s="42">
        <v>41838</v>
      </c>
      <c r="F301" s="42">
        <v>183</v>
      </c>
      <c r="G301" s="42">
        <v>3106</v>
      </c>
      <c r="H301" s="47">
        <v>998</v>
      </c>
    </row>
    <row r="302" spans="3:8" x14ac:dyDescent="0.3">
      <c r="C302" s="46">
        <v>682</v>
      </c>
      <c r="D302" s="46">
        <v>11657</v>
      </c>
      <c r="E302" s="42">
        <v>47361</v>
      </c>
      <c r="F302" s="42">
        <v>275</v>
      </c>
      <c r="G302" s="42">
        <v>2824</v>
      </c>
      <c r="H302" s="47">
        <v>1443</v>
      </c>
    </row>
    <row r="303" spans="3:8" x14ac:dyDescent="0.3">
      <c r="C303" s="46">
        <v>684</v>
      </c>
      <c r="D303" s="46">
        <v>11511</v>
      </c>
      <c r="E303" s="42">
        <v>41481</v>
      </c>
      <c r="F303" s="42">
        <v>271</v>
      </c>
      <c r="G303" s="42">
        <v>3271</v>
      </c>
      <c r="H303" s="47">
        <v>1640</v>
      </c>
    </row>
    <row r="304" spans="3:8" x14ac:dyDescent="0.3">
      <c r="C304" s="46">
        <v>686</v>
      </c>
      <c r="D304" s="46">
        <v>11321</v>
      </c>
      <c r="E304" s="42">
        <v>38452</v>
      </c>
      <c r="F304" s="42">
        <v>305</v>
      </c>
      <c r="G304" s="42">
        <v>3505</v>
      </c>
      <c r="H304" s="47">
        <v>1836</v>
      </c>
    </row>
    <row r="305" spans="3:8" x14ac:dyDescent="0.3">
      <c r="C305" s="46">
        <v>688</v>
      </c>
      <c r="D305" s="46">
        <v>10237</v>
      </c>
      <c r="E305" s="42">
        <v>33175</v>
      </c>
      <c r="F305" s="42">
        <v>363</v>
      </c>
      <c r="G305" s="42">
        <v>3550</v>
      </c>
      <c r="H305" s="47">
        <v>1983</v>
      </c>
    </row>
    <row r="306" spans="3:8" x14ac:dyDescent="0.3">
      <c r="C306" s="46">
        <v>690</v>
      </c>
      <c r="D306" s="46">
        <v>7968</v>
      </c>
      <c r="E306" s="42">
        <v>26672</v>
      </c>
      <c r="F306" s="42">
        <v>303</v>
      </c>
      <c r="G306" s="42">
        <v>3667</v>
      </c>
      <c r="H306" s="47">
        <v>1672</v>
      </c>
    </row>
    <row r="307" spans="3:8" x14ac:dyDescent="0.3">
      <c r="C307" s="46">
        <v>692</v>
      </c>
      <c r="D307" s="46">
        <v>5254</v>
      </c>
      <c r="E307" s="42">
        <v>22634</v>
      </c>
      <c r="F307" s="42">
        <v>174</v>
      </c>
      <c r="G307" s="42">
        <v>3953</v>
      </c>
      <c r="H307" s="47">
        <v>897</v>
      </c>
    </row>
    <row r="308" spans="3:8" x14ac:dyDescent="0.3">
      <c r="C308" s="46">
        <v>694</v>
      </c>
      <c r="D308" s="46">
        <v>5632</v>
      </c>
      <c r="E308" s="42">
        <v>25487</v>
      </c>
      <c r="F308" s="42">
        <v>140</v>
      </c>
      <c r="G308" s="42">
        <v>4310</v>
      </c>
      <c r="H308" s="47">
        <v>805</v>
      </c>
    </row>
    <row r="309" spans="3:8" x14ac:dyDescent="0.3">
      <c r="C309" s="46">
        <v>696</v>
      </c>
      <c r="D309" s="46">
        <v>6960</v>
      </c>
      <c r="E309" s="42">
        <v>29385</v>
      </c>
      <c r="F309" s="42">
        <v>172</v>
      </c>
      <c r="G309" s="42">
        <v>4469</v>
      </c>
      <c r="H309" s="47">
        <v>813</v>
      </c>
    </row>
    <row r="310" spans="3:8" x14ac:dyDescent="0.3">
      <c r="C310" s="46">
        <v>698</v>
      </c>
      <c r="D310" s="46">
        <v>8767</v>
      </c>
      <c r="E310" s="42">
        <v>32994</v>
      </c>
      <c r="F310" s="42">
        <v>229</v>
      </c>
      <c r="G310" s="42">
        <v>4112</v>
      </c>
      <c r="H310" s="47">
        <v>1203</v>
      </c>
    </row>
    <row r="311" spans="3:8" x14ac:dyDescent="0.3">
      <c r="C311" s="46">
        <v>700</v>
      </c>
      <c r="D311" s="46">
        <v>7179</v>
      </c>
      <c r="E311" s="42">
        <v>30814</v>
      </c>
      <c r="F311" s="42">
        <v>208</v>
      </c>
      <c r="G311" s="42">
        <v>4075</v>
      </c>
      <c r="H311" s="47">
        <v>1286</v>
      </c>
    </row>
    <row r="312" spans="3:8" x14ac:dyDescent="0.3">
      <c r="C312" s="46">
        <v>702</v>
      </c>
      <c r="D312" s="46">
        <v>7089</v>
      </c>
      <c r="E312" s="42">
        <v>30250</v>
      </c>
      <c r="F312" s="42">
        <v>176</v>
      </c>
      <c r="G312" s="42">
        <v>4144</v>
      </c>
      <c r="H312" s="47">
        <v>872</v>
      </c>
    </row>
    <row r="313" spans="3:8" x14ac:dyDescent="0.3">
      <c r="C313" s="46">
        <v>704</v>
      </c>
      <c r="D313" s="46">
        <v>7362</v>
      </c>
      <c r="E313" s="42">
        <v>31859</v>
      </c>
      <c r="F313" s="42">
        <v>151</v>
      </c>
      <c r="G313" s="42">
        <v>4365</v>
      </c>
      <c r="H313" s="47">
        <v>803</v>
      </c>
    </row>
    <row r="314" spans="3:8" x14ac:dyDescent="0.3">
      <c r="C314" s="46">
        <v>706</v>
      </c>
      <c r="D314" s="46">
        <v>7814</v>
      </c>
      <c r="E314" s="42">
        <v>31479</v>
      </c>
      <c r="F314" s="42">
        <v>127</v>
      </c>
      <c r="G314" s="42">
        <v>4372</v>
      </c>
      <c r="H314" s="47">
        <v>935</v>
      </c>
    </row>
    <row r="315" spans="3:8" x14ac:dyDescent="0.3">
      <c r="C315" s="46">
        <v>708</v>
      </c>
      <c r="D315" s="46">
        <v>8679</v>
      </c>
      <c r="E315" s="42">
        <v>32309</v>
      </c>
      <c r="F315" s="42">
        <v>150</v>
      </c>
      <c r="G315" s="42">
        <v>3953</v>
      </c>
      <c r="H315" s="47">
        <v>783</v>
      </c>
    </row>
    <row r="316" spans="3:8" x14ac:dyDescent="0.3">
      <c r="C316" s="46">
        <v>710</v>
      </c>
      <c r="D316" s="46">
        <v>8840</v>
      </c>
      <c r="E316" s="42">
        <v>31401</v>
      </c>
      <c r="F316" s="42">
        <v>184</v>
      </c>
      <c r="G316" s="42">
        <v>3606</v>
      </c>
      <c r="H316" s="47">
        <v>668</v>
      </c>
    </row>
    <row r="317" spans="3:8" x14ac:dyDescent="0.3">
      <c r="C317" s="46">
        <v>712</v>
      </c>
      <c r="D317" s="46">
        <v>9536</v>
      </c>
      <c r="E317" s="42">
        <v>34605</v>
      </c>
      <c r="F317" s="42">
        <v>179</v>
      </c>
      <c r="G317" s="42">
        <v>3796</v>
      </c>
      <c r="H317" s="47">
        <v>843</v>
      </c>
    </row>
    <row r="318" spans="3:8" x14ac:dyDescent="0.3">
      <c r="C318" s="46">
        <v>714</v>
      </c>
      <c r="D318" s="46">
        <v>8593</v>
      </c>
      <c r="E318" s="42">
        <v>30823</v>
      </c>
      <c r="F318" s="42">
        <v>211</v>
      </c>
      <c r="G318" s="42">
        <v>4437</v>
      </c>
      <c r="H318" s="47">
        <v>1199</v>
      </c>
    </row>
    <row r="319" spans="3:8" x14ac:dyDescent="0.3">
      <c r="C319" s="46">
        <v>716</v>
      </c>
      <c r="D319" s="46">
        <v>6541</v>
      </c>
      <c r="E319" s="42">
        <v>26766</v>
      </c>
      <c r="F319" s="42">
        <v>153</v>
      </c>
      <c r="G319" s="42">
        <v>4259</v>
      </c>
      <c r="H319" s="47">
        <v>901</v>
      </c>
    </row>
    <row r="320" spans="3:8" x14ac:dyDescent="0.3">
      <c r="C320" s="46">
        <v>718</v>
      </c>
      <c r="D320" s="46">
        <v>8567</v>
      </c>
      <c r="E320" s="42">
        <v>29827</v>
      </c>
      <c r="F320" s="42">
        <v>181</v>
      </c>
      <c r="G320" s="42">
        <v>4537</v>
      </c>
      <c r="H320" s="47">
        <v>947</v>
      </c>
    </row>
    <row r="321" spans="3:8" x14ac:dyDescent="0.3">
      <c r="C321" s="46">
        <v>720</v>
      </c>
      <c r="D321" s="46">
        <v>10747</v>
      </c>
      <c r="E321" s="42">
        <v>32126</v>
      </c>
      <c r="F321" s="42">
        <v>376</v>
      </c>
      <c r="G321" s="42">
        <v>4733</v>
      </c>
      <c r="H321" s="47">
        <v>1390</v>
      </c>
    </row>
    <row r="322" spans="3:8" x14ac:dyDescent="0.3">
      <c r="C322" s="46">
        <v>722</v>
      </c>
      <c r="D322" s="46">
        <v>12321</v>
      </c>
      <c r="E322" s="42">
        <v>24094</v>
      </c>
      <c r="F322" s="42">
        <v>557</v>
      </c>
      <c r="G322" s="42">
        <v>2900</v>
      </c>
      <c r="H322" s="47">
        <v>1087</v>
      </c>
    </row>
    <row r="323" spans="3:8" x14ac:dyDescent="0.3">
      <c r="C323" s="46">
        <v>724</v>
      </c>
      <c r="D323" s="46">
        <v>13469</v>
      </c>
      <c r="E323" s="42">
        <v>17070</v>
      </c>
      <c r="F323" s="42">
        <v>626</v>
      </c>
      <c r="G323" s="42">
        <v>2424</v>
      </c>
      <c r="H323" s="47">
        <v>1352</v>
      </c>
    </row>
    <row r="324" spans="3:8" x14ac:dyDescent="0.3">
      <c r="C324" s="46">
        <v>726</v>
      </c>
      <c r="D324" s="46">
        <v>13605</v>
      </c>
      <c r="E324" s="42">
        <v>13423</v>
      </c>
      <c r="F324" s="42">
        <v>637</v>
      </c>
      <c r="G324" s="42">
        <v>1822</v>
      </c>
      <c r="H324" s="47">
        <v>652</v>
      </c>
    </row>
    <row r="325" spans="3:8" x14ac:dyDescent="0.3">
      <c r="C325" s="46">
        <v>728</v>
      </c>
      <c r="D325" s="46">
        <v>8602</v>
      </c>
      <c r="E325" s="42">
        <v>13443</v>
      </c>
      <c r="F325" s="42">
        <v>388</v>
      </c>
      <c r="G325" s="42">
        <v>1685</v>
      </c>
      <c r="H325" s="47">
        <v>593</v>
      </c>
    </row>
    <row r="326" spans="3:8" x14ac:dyDescent="0.3">
      <c r="C326" s="46">
        <v>730</v>
      </c>
      <c r="D326" s="46">
        <v>5791</v>
      </c>
      <c r="E326" s="42">
        <v>15056</v>
      </c>
      <c r="F326" s="42">
        <v>235</v>
      </c>
      <c r="G326" s="42">
        <v>2159</v>
      </c>
      <c r="H326" s="47">
        <v>606</v>
      </c>
    </row>
    <row r="327" spans="3:8" x14ac:dyDescent="0.3">
      <c r="C327" s="46">
        <v>732</v>
      </c>
      <c r="D327" s="46">
        <v>5272</v>
      </c>
      <c r="E327" s="42">
        <v>24212</v>
      </c>
      <c r="F327" s="42">
        <v>124</v>
      </c>
      <c r="G327" s="42">
        <v>4076</v>
      </c>
      <c r="H327" s="47">
        <v>639</v>
      </c>
    </row>
    <row r="328" spans="3:8" x14ac:dyDescent="0.3">
      <c r="C328" s="46">
        <v>734</v>
      </c>
      <c r="D328" s="46">
        <v>6333</v>
      </c>
      <c r="E328" s="42">
        <v>28949</v>
      </c>
      <c r="F328" s="42">
        <v>157</v>
      </c>
      <c r="G328" s="42">
        <v>4366</v>
      </c>
      <c r="H328" s="47">
        <v>803</v>
      </c>
    </row>
    <row r="329" spans="3:8" x14ac:dyDescent="0.3">
      <c r="C329" s="46">
        <v>736</v>
      </c>
      <c r="D329" s="46">
        <v>7967</v>
      </c>
      <c r="E329" s="42">
        <v>32083</v>
      </c>
      <c r="F329" s="42">
        <v>188</v>
      </c>
      <c r="G329" s="42">
        <v>4590</v>
      </c>
      <c r="H329" s="47">
        <v>913</v>
      </c>
    </row>
    <row r="330" spans="3:8" x14ac:dyDescent="0.3">
      <c r="C330" s="46">
        <v>738</v>
      </c>
      <c r="D330" s="46">
        <v>7211</v>
      </c>
      <c r="E330" s="42">
        <v>28657</v>
      </c>
      <c r="F330" s="42">
        <v>170</v>
      </c>
      <c r="G330" s="42">
        <v>4016</v>
      </c>
      <c r="H330" s="47">
        <v>952</v>
      </c>
    </row>
    <row r="331" spans="3:8" x14ac:dyDescent="0.3">
      <c r="C331" s="46">
        <v>740</v>
      </c>
      <c r="D331" s="46">
        <v>9594</v>
      </c>
      <c r="E331" s="42">
        <v>39426</v>
      </c>
      <c r="F331" s="42">
        <v>207</v>
      </c>
      <c r="G331" s="42">
        <v>4174</v>
      </c>
      <c r="H331" s="47">
        <v>1080</v>
      </c>
    </row>
    <row r="332" spans="3:8" x14ac:dyDescent="0.3">
      <c r="C332" s="46">
        <v>742</v>
      </c>
      <c r="D332" s="46">
        <v>8854</v>
      </c>
      <c r="E332" s="42">
        <v>33598</v>
      </c>
      <c r="F332" s="42">
        <v>264</v>
      </c>
      <c r="G332" s="42">
        <v>3903</v>
      </c>
      <c r="H332" s="47">
        <v>1162</v>
      </c>
    </row>
    <row r="333" spans="3:8" x14ac:dyDescent="0.3">
      <c r="C333" s="46">
        <v>744</v>
      </c>
      <c r="D333" s="46">
        <v>9832</v>
      </c>
      <c r="E333" s="42">
        <v>39486</v>
      </c>
      <c r="F333" s="42">
        <v>213</v>
      </c>
      <c r="G333" s="42">
        <v>3761</v>
      </c>
      <c r="H333" s="47">
        <v>1196</v>
      </c>
    </row>
    <row r="334" spans="3:8" x14ac:dyDescent="0.3">
      <c r="C334" s="46">
        <v>746</v>
      </c>
      <c r="D334" s="46">
        <v>10269</v>
      </c>
      <c r="E334" s="42">
        <v>40879</v>
      </c>
      <c r="F334" s="42">
        <v>269</v>
      </c>
      <c r="G334" s="42">
        <v>3404</v>
      </c>
      <c r="H334" s="47">
        <v>1413</v>
      </c>
    </row>
    <row r="335" spans="3:8" x14ac:dyDescent="0.3">
      <c r="C335" s="46">
        <v>748</v>
      </c>
      <c r="D335" s="46">
        <v>10369</v>
      </c>
      <c r="E335" s="42">
        <v>39897</v>
      </c>
      <c r="F335" s="42">
        <v>335</v>
      </c>
      <c r="G335" s="42">
        <v>3708</v>
      </c>
      <c r="H335" s="47">
        <v>1661</v>
      </c>
    </row>
    <row r="336" spans="3:8" x14ac:dyDescent="0.3">
      <c r="C336" s="46">
        <v>750</v>
      </c>
      <c r="D336" s="46">
        <v>8453</v>
      </c>
      <c r="E336" s="42">
        <v>34594</v>
      </c>
      <c r="F336" s="42">
        <v>234</v>
      </c>
      <c r="G336" s="42">
        <v>4081</v>
      </c>
      <c r="H336" s="47">
        <v>1373</v>
      </c>
    </row>
    <row r="337" spans="3:8" x14ac:dyDescent="0.3">
      <c r="C337" s="46">
        <v>752</v>
      </c>
      <c r="D337" s="46">
        <v>8726</v>
      </c>
      <c r="E337" s="42">
        <v>29030</v>
      </c>
      <c r="F337" s="42">
        <v>245</v>
      </c>
      <c r="G337" s="42">
        <v>3938</v>
      </c>
      <c r="H337" s="47">
        <v>1832</v>
      </c>
    </row>
    <row r="338" spans="3:8" x14ac:dyDescent="0.3">
      <c r="C338" s="46">
        <v>754</v>
      </c>
      <c r="D338" s="46">
        <v>9885</v>
      </c>
      <c r="E338" s="42">
        <v>26003</v>
      </c>
      <c r="F338" s="42">
        <v>359</v>
      </c>
      <c r="G338" s="42">
        <v>3200</v>
      </c>
      <c r="H338" s="47">
        <v>1721</v>
      </c>
    </row>
    <row r="339" spans="3:8" x14ac:dyDescent="0.3">
      <c r="C339" s="46">
        <v>756</v>
      </c>
      <c r="D339" s="46">
        <v>7627</v>
      </c>
      <c r="E339" s="42">
        <v>24901</v>
      </c>
      <c r="F339" s="42">
        <v>292</v>
      </c>
      <c r="G339" s="42">
        <v>3169</v>
      </c>
      <c r="H339" s="47">
        <v>1522</v>
      </c>
    </row>
    <row r="340" spans="3:8" x14ac:dyDescent="0.3">
      <c r="C340" s="46">
        <v>758</v>
      </c>
      <c r="D340" s="46">
        <v>8205</v>
      </c>
      <c r="E340" s="42">
        <v>30484</v>
      </c>
      <c r="F340" s="42">
        <v>201</v>
      </c>
      <c r="G340" s="42">
        <v>3994</v>
      </c>
      <c r="H340" s="47">
        <v>1141</v>
      </c>
    </row>
    <row r="341" spans="3:8" x14ac:dyDescent="0.3">
      <c r="C341" s="46">
        <v>760</v>
      </c>
      <c r="D341" s="46">
        <v>8291</v>
      </c>
      <c r="E341" s="42">
        <v>31386</v>
      </c>
      <c r="F341" s="42">
        <v>174</v>
      </c>
      <c r="G341" s="42">
        <v>4228</v>
      </c>
      <c r="H341" s="47">
        <v>842</v>
      </c>
    </row>
    <row r="342" spans="3:8" x14ac:dyDescent="0.3">
      <c r="C342" s="46">
        <v>762</v>
      </c>
      <c r="D342" s="46">
        <v>8875</v>
      </c>
      <c r="E342" s="42">
        <v>33200</v>
      </c>
      <c r="F342" s="42">
        <v>179</v>
      </c>
      <c r="G342" s="42">
        <v>3686</v>
      </c>
      <c r="H342" s="47">
        <v>1079</v>
      </c>
    </row>
    <row r="343" spans="3:8" x14ac:dyDescent="0.3">
      <c r="C343" s="46">
        <v>764</v>
      </c>
      <c r="D343" s="46">
        <v>10287</v>
      </c>
      <c r="E343" s="42">
        <v>37352</v>
      </c>
      <c r="F343" s="42">
        <v>221</v>
      </c>
      <c r="G343" s="42">
        <v>3827</v>
      </c>
      <c r="H343" s="47">
        <v>1016</v>
      </c>
    </row>
    <row r="344" spans="3:8" x14ac:dyDescent="0.3">
      <c r="C344" s="46">
        <v>766</v>
      </c>
      <c r="D344" s="46">
        <v>8743</v>
      </c>
      <c r="E344" s="42">
        <v>32774</v>
      </c>
      <c r="F344" s="42">
        <v>201</v>
      </c>
      <c r="G344" s="42">
        <v>4010</v>
      </c>
      <c r="H344" s="47">
        <v>985</v>
      </c>
    </row>
    <row r="345" spans="3:8" x14ac:dyDescent="0.3">
      <c r="C345" s="46">
        <v>768</v>
      </c>
      <c r="D345" s="46">
        <v>8346</v>
      </c>
      <c r="E345" s="42">
        <v>32841</v>
      </c>
      <c r="F345" s="42">
        <v>225</v>
      </c>
      <c r="G345" s="42">
        <v>3668</v>
      </c>
      <c r="H345" s="47">
        <v>990</v>
      </c>
    </row>
    <row r="346" spans="3:8" x14ac:dyDescent="0.3">
      <c r="C346" s="46">
        <v>770</v>
      </c>
      <c r="D346" s="46">
        <v>9174</v>
      </c>
      <c r="E346" s="42">
        <v>34027</v>
      </c>
      <c r="F346" s="42">
        <v>182</v>
      </c>
      <c r="G346" s="42">
        <v>3894</v>
      </c>
      <c r="H346" s="47">
        <v>939</v>
      </c>
    </row>
    <row r="347" spans="3:8" x14ac:dyDescent="0.3">
      <c r="C347" s="46">
        <v>772</v>
      </c>
      <c r="D347" s="46">
        <v>10204</v>
      </c>
      <c r="E347" s="42">
        <v>38641</v>
      </c>
      <c r="F347" s="42">
        <v>200</v>
      </c>
      <c r="G347" s="42">
        <v>3723</v>
      </c>
      <c r="H347" s="47">
        <v>1035</v>
      </c>
    </row>
    <row r="348" spans="3:8" x14ac:dyDescent="0.3">
      <c r="C348" s="46">
        <v>774</v>
      </c>
      <c r="D348" s="46">
        <v>11230</v>
      </c>
      <c r="E348" s="42">
        <v>39472</v>
      </c>
      <c r="F348" s="42">
        <v>236</v>
      </c>
      <c r="G348" s="42">
        <v>3421</v>
      </c>
      <c r="H348" s="47">
        <v>1204</v>
      </c>
    </row>
    <row r="349" spans="3:8" x14ac:dyDescent="0.3">
      <c r="C349" s="46">
        <v>776</v>
      </c>
      <c r="D349" s="46">
        <v>9937</v>
      </c>
      <c r="E349" s="42">
        <v>36038</v>
      </c>
      <c r="F349" s="42">
        <v>199</v>
      </c>
      <c r="G349" s="42">
        <v>3586</v>
      </c>
      <c r="H349" s="47">
        <v>1166</v>
      </c>
    </row>
    <row r="350" spans="3:8" x14ac:dyDescent="0.3">
      <c r="C350" s="46">
        <v>778</v>
      </c>
      <c r="D350" s="46">
        <v>10142</v>
      </c>
      <c r="E350" s="42">
        <v>38131</v>
      </c>
      <c r="F350" s="42">
        <v>214</v>
      </c>
      <c r="G350" s="42">
        <v>3655</v>
      </c>
      <c r="H350" s="47">
        <v>1089</v>
      </c>
    </row>
    <row r="351" spans="3:8" x14ac:dyDescent="0.3">
      <c r="C351" s="46">
        <v>780</v>
      </c>
      <c r="D351" s="46">
        <v>10305</v>
      </c>
      <c r="E351" s="42">
        <v>35812</v>
      </c>
      <c r="F351" s="42">
        <v>192</v>
      </c>
      <c r="G351" s="42">
        <v>4257</v>
      </c>
      <c r="H351" s="47">
        <v>1120</v>
      </c>
    </row>
    <row r="352" spans="3:8" x14ac:dyDescent="0.3">
      <c r="C352" s="46">
        <v>782</v>
      </c>
      <c r="D352" s="46">
        <v>10746</v>
      </c>
      <c r="E352" s="42">
        <v>36896</v>
      </c>
      <c r="F352" s="42">
        <v>200</v>
      </c>
      <c r="G352" s="42">
        <v>3890</v>
      </c>
      <c r="H352" s="47">
        <v>1183</v>
      </c>
    </row>
    <row r="353" spans="3:8" x14ac:dyDescent="0.3">
      <c r="C353" s="46">
        <v>784</v>
      </c>
      <c r="D353" s="46">
        <v>9152</v>
      </c>
      <c r="E353" s="42">
        <v>33749</v>
      </c>
      <c r="F353" s="42">
        <v>222</v>
      </c>
      <c r="G353" s="42">
        <v>3911</v>
      </c>
      <c r="H353" s="47">
        <v>940</v>
      </c>
    </row>
    <row r="354" spans="3:8" x14ac:dyDescent="0.3">
      <c r="C354" s="46">
        <v>786</v>
      </c>
      <c r="D354" s="46">
        <v>10129</v>
      </c>
      <c r="E354" s="42">
        <v>36977</v>
      </c>
      <c r="F354" s="42">
        <v>187</v>
      </c>
      <c r="G354" s="42">
        <v>4066</v>
      </c>
      <c r="H354" s="47">
        <v>1097</v>
      </c>
    </row>
    <row r="355" spans="3:8" x14ac:dyDescent="0.3">
      <c r="C355" s="46">
        <v>788</v>
      </c>
      <c r="D355" s="46">
        <v>8872</v>
      </c>
      <c r="E355" s="42">
        <v>33848</v>
      </c>
      <c r="F355" s="42">
        <v>211</v>
      </c>
      <c r="G355" s="42">
        <v>3558</v>
      </c>
      <c r="H355" s="47">
        <v>1016</v>
      </c>
    </row>
    <row r="356" spans="3:8" x14ac:dyDescent="0.3">
      <c r="C356" s="46">
        <v>790</v>
      </c>
      <c r="D356" s="46">
        <v>8244</v>
      </c>
      <c r="E356" s="42">
        <v>34110</v>
      </c>
      <c r="F356" s="42">
        <v>206</v>
      </c>
      <c r="G356" s="42">
        <v>3489</v>
      </c>
      <c r="H356" s="47">
        <v>892</v>
      </c>
    </row>
    <row r="357" spans="3:8" x14ac:dyDescent="0.3">
      <c r="C357" s="46">
        <v>792</v>
      </c>
      <c r="D357" s="46">
        <v>8202</v>
      </c>
      <c r="E357" s="42">
        <v>32831</v>
      </c>
      <c r="F357" s="42">
        <v>178</v>
      </c>
      <c r="G357" s="42">
        <v>3294</v>
      </c>
      <c r="H357" s="47">
        <v>1196</v>
      </c>
    </row>
    <row r="358" spans="3:8" ht="15" thickBot="1" x14ac:dyDescent="0.35">
      <c r="C358" s="48">
        <v>794</v>
      </c>
      <c r="D358" s="48">
        <v>8774</v>
      </c>
      <c r="E358" s="49">
        <v>32824</v>
      </c>
      <c r="F358" s="49">
        <v>186</v>
      </c>
      <c r="G358" s="49">
        <v>3578</v>
      </c>
      <c r="H358" s="50">
        <v>1157</v>
      </c>
    </row>
  </sheetData>
  <mergeCells count="4">
    <mergeCell ref="I2:P2"/>
    <mergeCell ref="J3:T3"/>
    <mergeCell ref="C2:C3"/>
    <mergeCell ref="D2:H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1:F34"/>
  <sheetViews>
    <sheetView showGridLines="0" workbookViewId="0">
      <selection activeCell="C2" sqref="C2:F34"/>
    </sheetView>
  </sheetViews>
  <sheetFormatPr defaultRowHeight="14.4" x14ac:dyDescent="0.3"/>
  <cols>
    <col min="3" max="3" width="14.33203125" bestFit="1" customWidth="1"/>
    <col min="4" max="4" width="11.88671875" customWidth="1"/>
    <col min="6" max="6" width="7.44140625" customWidth="1"/>
  </cols>
  <sheetData>
    <row r="1" spans="3:6" ht="15" thickBot="1" x14ac:dyDescent="0.35"/>
    <row r="2" spans="3:6" ht="29.4" thickBot="1" x14ac:dyDescent="0.35">
      <c r="C2" s="17" t="s">
        <v>0</v>
      </c>
      <c r="D2" s="18" t="s">
        <v>40</v>
      </c>
      <c r="E2" s="8" t="s">
        <v>114</v>
      </c>
      <c r="F2" s="9" t="s">
        <v>115</v>
      </c>
    </row>
    <row r="3" spans="3:6" x14ac:dyDescent="0.3">
      <c r="C3" s="15" t="s">
        <v>82</v>
      </c>
      <c r="D3" s="12">
        <v>15</v>
      </c>
      <c r="E3" s="6">
        <v>20.80188937836515</v>
      </c>
      <c r="F3" s="19">
        <v>35.938110621634848</v>
      </c>
    </row>
    <row r="4" spans="3:6" x14ac:dyDescent="0.3">
      <c r="C4" s="15" t="s">
        <v>83</v>
      </c>
      <c r="D4" s="12">
        <v>52</v>
      </c>
      <c r="E4" s="6">
        <v>30.706000482160071</v>
      </c>
      <c r="F4" s="19">
        <v>52.923999517839917</v>
      </c>
    </row>
    <row r="5" spans="3:6" x14ac:dyDescent="0.3">
      <c r="C5" s="15" t="s">
        <v>84</v>
      </c>
      <c r="D5" s="12">
        <v>93</v>
      </c>
      <c r="E5" s="6">
        <v>24.415043899144528</v>
      </c>
      <c r="F5" s="19">
        <v>20.334956100855468</v>
      </c>
    </row>
    <row r="6" spans="3:6" x14ac:dyDescent="0.3">
      <c r="C6" s="15" t="s">
        <v>85</v>
      </c>
      <c r="D6" s="12">
        <v>118</v>
      </c>
      <c r="E6" s="6">
        <v>9.9148563846393998</v>
      </c>
      <c r="F6" s="19">
        <v>40.775143615360598</v>
      </c>
    </row>
    <row r="7" spans="3:6" x14ac:dyDescent="0.3">
      <c r="C7" s="15" t="s">
        <v>86</v>
      </c>
      <c r="D7" s="12">
        <v>138</v>
      </c>
      <c r="E7" s="6">
        <v>5.4135050597976084</v>
      </c>
      <c r="F7" s="19">
        <v>9.3864949402023932</v>
      </c>
    </row>
    <row r="8" spans="3:6" x14ac:dyDescent="0.3">
      <c r="C8" s="15" t="s">
        <v>87</v>
      </c>
      <c r="D8" s="12">
        <v>175</v>
      </c>
      <c r="E8" s="6">
        <v>13.648205707827069</v>
      </c>
      <c r="F8" s="19">
        <v>41.351794292172933</v>
      </c>
    </row>
    <row r="9" spans="3:6" x14ac:dyDescent="0.3">
      <c r="C9" s="15" t="s">
        <v>88</v>
      </c>
      <c r="D9" s="12">
        <v>199</v>
      </c>
      <c r="E9" s="6">
        <v>34.119675994108988</v>
      </c>
      <c r="F9" s="19">
        <v>34.220324005891015</v>
      </c>
    </row>
    <row r="10" spans="3:6" x14ac:dyDescent="0.3">
      <c r="C10" s="15" t="s">
        <v>89</v>
      </c>
      <c r="D10" s="12">
        <v>220</v>
      </c>
      <c r="E10" s="6">
        <v>21.584131370328429</v>
      </c>
      <c r="F10" s="19">
        <v>27.485868629671579</v>
      </c>
    </row>
    <row r="11" spans="3:6" x14ac:dyDescent="0.3">
      <c r="C11" s="15" t="s">
        <v>90</v>
      </c>
      <c r="D11" s="12">
        <v>250</v>
      </c>
      <c r="E11" s="6">
        <v>1.7242422355413716</v>
      </c>
      <c r="F11" s="19">
        <v>9.7057577644586281</v>
      </c>
    </row>
    <row r="12" spans="3:6" x14ac:dyDescent="0.3">
      <c r="C12" s="15" t="s">
        <v>91</v>
      </c>
      <c r="D12" s="12">
        <v>265</v>
      </c>
      <c r="E12" s="6">
        <v>10.779860709392601</v>
      </c>
      <c r="F12" s="19">
        <v>34.950139290607396</v>
      </c>
    </row>
    <row r="13" spans="3:6" x14ac:dyDescent="0.3">
      <c r="C13" s="15" t="s">
        <v>92</v>
      </c>
      <c r="D13" s="12">
        <v>289</v>
      </c>
      <c r="E13" s="6">
        <v>25.566326751420071</v>
      </c>
      <c r="F13" s="19">
        <v>29.163673248579929</v>
      </c>
    </row>
    <row r="14" spans="3:6" x14ac:dyDescent="0.3">
      <c r="C14" s="15" t="s">
        <v>93</v>
      </c>
      <c r="D14" s="12">
        <v>310</v>
      </c>
      <c r="E14" s="6">
        <v>37.440896079651523</v>
      </c>
      <c r="F14" s="19">
        <v>34.939103920348479</v>
      </c>
    </row>
    <row r="15" spans="3:6" x14ac:dyDescent="0.3">
      <c r="C15" s="15" t="s">
        <v>94</v>
      </c>
      <c r="D15" s="12">
        <v>343</v>
      </c>
      <c r="E15" s="6">
        <v>14.328271368124119</v>
      </c>
      <c r="F15" s="19">
        <v>65.06172863187588</v>
      </c>
    </row>
    <row r="16" spans="3:6" x14ac:dyDescent="0.3">
      <c r="C16" s="15" t="s">
        <v>95</v>
      </c>
      <c r="D16" s="12">
        <v>396</v>
      </c>
      <c r="E16" s="6">
        <v>11.923093489724508</v>
      </c>
      <c r="F16" s="19">
        <v>77.136906510275494</v>
      </c>
    </row>
    <row r="17" spans="3:6" x14ac:dyDescent="0.3">
      <c r="C17" s="15" t="s">
        <v>96</v>
      </c>
      <c r="D17" s="12">
        <v>453</v>
      </c>
      <c r="E17" s="6">
        <v>19.086234641052826</v>
      </c>
      <c r="F17" s="19">
        <v>55.793765358947169</v>
      </c>
    </row>
    <row r="18" spans="3:6" x14ac:dyDescent="0.3">
      <c r="C18" s="15" t="s">
        <v>97</v>
      </c>
      <c r="D18" s="12">
        <v>482</v>
      </c>
      <c r="E18" s="6">
        <v>8.5273086367033226</v>
      </c>
      <c r="F18" s="19">
        <v>35.602691363296685</v>
      </c>
    </row>
    <row r="19" spans="3:6" x14ac:dyDescent="0.3">
      <c r="C19" s="15" t="s">
        <v>98</v>
      </c>
      <c r="D19" s="12">
        <v>514</v>
      </c>
      <c r="E19" s="6">
        <v>28.411705959397509</v>
      </c>
      <c r="F19" s="19">
        <v>32.938294040602486</v>
      </c>
    </row>
    <row r="20" spans="3:6" x14ac:dyDescent="0.3">
      <c r="C20" s="15" t="s">
        <v>99</v>
      </c>
      <c r="D20" s="12">
        <v>543</v>
      </c>
      <c r="E20" s="6">
        <v>5.9742464868357299</v>
      </c>
      <c r="F20" s="19">
        <v>35.865753513164279</v>
      </c>
    </row>
    <row r="21" spans="3:6" x14ac:dyDescent="0.3">
      <c r="C21" s="15" t="s">
        <v>100</v>
      </c>
      <c r="D21" s="12">
        <v>564</v>
      </c>
      <c r="E21" s="6">
        <v>8.867569438787978</v>
      </c>
      <c r="F21" s="19">
        <v>39.582430561212028</v>
      </c>
    </row>
    <row r="22" spans="3:6" x14ac:dyDescent="0.3">
      <c r="C22" s="15" t="s">
        <v>101</v>
      </c>
      <c r="D22" s="12">
        <v>584</v>
      </c>
      <c r="E22" s="6">
        <v>9.0373697212092701</v>
      </c>
      <c r="F22" s="19">
        <v>37.722630278790731</v>
      </c>
    </row>
    <row r="23" spans="3:6" x14ac:dyDescent="0.3">
      <c r="C23" s="15" t="s">
        <v>102</v>
      </c>
      <c r="D23" s="12">
        <v>604</v>
      </c>
      <c r="E23" s="6">
        <v>9.1966042902784118</v>
      </c>
      <c r="F23" s="19">
        <v>37.103395709721589</v>
      </c>
    </row>
    <row r="24" spans="3:6" x14ac:dyDescent="0.3">
      <c r="C24" s="15" t="s">
        <v>103</v>
      </c>
      <c r="D24" s="12">
        <v>625</v>
      </c>
      <c r="E24" s="6">
        <v>3.5372739477217094</v>
      </c>
      <c r="F24" s="19">
        <v>35.412726052278295</v>
      </c>
    </row>
    <row r="25" spans="3:6" x14ac:dyDescent="0.3">
      <c r="C25" s="15" t="s">
        <v>104</v>
      </c>
      <c r="D25" s="12">
        <v>645</v>
      </c>
      <c r="E25" s="6">
        <v>7.6067913272915</v>
      </c>
      <c r="F25" s="19">
        <v>31.513208672708494</v>
      </c>
    </row>
    <row r="26" spans="3:6" x14ac:dyDescent="0.3">
      <c r="C26" s="15" t="s">
        <v>105</v>
      </c>
      <c r="D26" s="12">
        <v>666</v>
      </c>
      <c r="E26" s="6">
        <v>4.9798397383483239</v>
      </c>
      <c r="F26" s="19">
        <v>35.840160261651675</v>
      </c>
    </row>
    <row r="27" spans="3:6" x14ac:dyDescent="0.3">
      <c r="C27" s="15" t="s">
        <v>106</v>
      </c>
      <c r="D27" s="12">
        <v>686</v>
      </c>
      <c r="E27" s="6">
        <v>13.418572522005356</v>
      </c>
      <c r="F27" s="19">
        <v>44.231427477994636</v>
      </c>
    </row>
    <row r="28" spans="3:6" x14ac:dyDescent="0.3">
      <c r="C28" s="15" t="s">
        <v>107</v>
      </c>
      <c r="D28" s="12">
        <v>698</v>
      </c>
      <c r="E28" s="6">
        <v>16.297991566065818</v>
      </c>
      <c r="F28" s="19">
        <v>28.632008433934182</v>
      </c>
    </row>
    <row r="29" spans="3:6" x14ac:dyDescent="0.3">
      <c r="C29" s="15" t="s">
        <v>108</v>
      </c>
      <c r="D29" s="12">
        <v>715</v>
      </c>
      <c r="E29" s="6">
        <v>12.592876208007361</v>
      </c>
      <c r="F29" s="19">
        <v>36.447123791992638</v>
      </c>
    </row>
    <row r="30" spans="3:6" x14ac:dyDescent="0.3">
      <c r="C30" s="15" t="s">
        <v>109</v>
      </c>
      <c r="D30" s="12">
        <v>727</v>
      </c>
      <c r="E30" s="6">
        <v>17.365774102460669</v>
      </c>
      <c r="F30" s="19">
        <v>23.224225897539334</v>
      </c>
    </row>
    <row r="31" spans="3:6" x14ac:dyDescent="0.3">
      <c r="C31" s="15" t="s">
        <v>110</v>
      </c>
      <c r="D31" s="12">
        <v>748</v>
      </c>
      <c r="E31" s="6">
        <v>14.566057083369483</v>
      </c>
      <c r="F31" s="19">
        <v>27.393942916630522</v>
      </c>
    </row>
    <row r="32" spans="3:6" x14ac:dyDescent="0.3">
      <c r="C32" s="15" t="s">
        <v>111</v>
      </c>
      <c r="D32" s="12">
        <v>768</v>
      </c>
      <c r="E32" s="6">
        <v>11.115997773044153</v>
      </c>
      <c r="F32" s="19">
        <v>31.334002226955853</v>
      </c>
    </row>
    <row r="33" spans="3:6" x14ac:dyDescent="0.3">
      <c r="C33" s="15" t="s">
        <v>112</v>
      </c>
      <c r="D33" s="12">
        <v>788</v>
      </c>
      <c r="E33" s="6">
        <v>2.2770833916524365</v>
      </c>
      <c r="F33" s="19">
        <v>44.072916608347562</v>
      </c>
    </row>
    <row r="34" spans="3:6" ht="15" thickBot="1" x14ac:dyDescent="0.35">
      <c r="C34" s="16" t="s">
        <v>113</v>
      </c>
      <c r="D34" s="14">
        <v>809</v>
      </c>
      <c r="E34" s="7">
        <v>11.206330509339594</v>
      </c>
      <c r="F34" s="20">
        <v>37.653669490660405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34"/>
  <sheetViews>
    <sheetView showGridLines="0" topLeftCell="A10" workbookViewId="0">
      <selection activeCell="I12" sqref="I12"/>
    </sheetView>
  </sheetViews>
  <sheetFormatPr defaultRowHeight="14.4" x14ac:dyDescent="0.3"/>
  <cols>
    <col min="4" max="4" width="9" bestFit="1" customWidth="1"/>
    <col min="5" max="5" width="9.21875" bestFit="1" customWidth="1"/>
    <col min="6" max="8" width="9" bestFit="1" customWidth="1"/>
  </cols>
  <sheetData>
    <row r="1" spans="2:8" ht="15" thickBot="1" x14ac:dyDescent="0.35"/>
    <row r="2" spans="2:8" ht="43.8" thickBot="1" x14ac:dyDescent="0.35">
      <c r="B2" s="10" t="s">
        <v>0</v>
      </c>
      <c r="C2" s="10" t="s">
        <v>40</v>
      </c>
      <c r="D2" s="8" t="s">
        <v>122</v>
      </c>
      <c r="E2" s="8" t="s">
        <v>123</v>
      </c>
      <c r="F2" s="8" t="s">
        <v>79</v>
      </c>
      <c r="G2" s="8" t="s">
        <v>80</v>
      </c>
      <c r="H2" s="9" t="s">
        <v>81</v>
      </c>
    </row>
    <row r="3" spans="2:8" x14ac:dyDescent="0.3">
      <c r="B3" s="11" t="s">
        <v>47</v>
      </c>
      <c r="C3" s="12">
        <v>15</v>
      </c>
      <c r="D3" s="6">
        <v>4.6366000000000005</v>
      </c>
      <c r="E3" s="6">
        <v>-20.296400000000006</v>
      </c>
      <c r="F3" s="6">
        <v>3.4269625698102185E-2</v>
      </c>
      <c r="G3" s="6">
        <v>0.27887229926935408</v>
      </c>
      <c r="H3" s="19">
        <f>G3/F3</f>
        <v>8.1375939651654186</v>
      </c>
    </row>
    <row r="4" spans="2:8" x14ac:dyDescent="0.3">
      <c r="B4" s="11" t="s">
        <v>48</v>
      </c>
      <c r="C4" s="12">
        <v>52</v>
      </c>
      <c r="D4" s="6"/>
      <c r="E4" s="6"/>
      <c r="F4" s="6"/>
      <c r="G4" s="6"/>
      <c r="H4" s="19"/>
    </row>
    <row r="5" spans="2:8" x14ac:dyDescent="0.3">
      <c r="B5" s="11" t="s">
        <v>49</v>
      </c>
      <c r="C5" s="12">
        <v>93</v>
      </c>
      <c r="D5" s="6">
        <v>4.0136000000000003</v>
      </c>
      <c r="E5" s="6">
        <v>-19.475400000000008</v>
      </c>
      <c r="F5" s="6">
        <v>6.9246501979928987E-2</v>
      </c>
      <c r="G5" s="6">
        <v>0.56525359339257597</v>
      </c>
      <c r="H5" s="19">
        <f t="shared" ref="H5:H34" si="0">G5/F5</f>
        <v>8.1629190967135639</v>
      </c>
    </row>
    <row r="6" spans="2:8" x14ac:dyDescent="0.3">
      <c r="B6" s="11" t="s">
        <v>50</v>
      </c>
      <c r="C6" s="12">
        <v>118</v>
      </c>
      <c r="D6" s="6">
        <v>5.0146000000000006</v>
      </c>
      <c r="E6" s="6">
        <v>-19.671400000000006</v>
      </c>
      <c r="F6" s="6">
        <v>2.0383578675909543E-2</v>
      </c>
      <c r="G6" s="6">
        <v>0.22536638201046108</v>
      </c>
      <c r="H6" s="19">
        <f t="shared" si="0"/>
        <v>11.056271599491591</v>
      </c>
    </row>
    <row r="7" spans="2:8" x14ac:dyDescent="0.3">
      <c r="B7" s="11" t="s">
        <v>51</v>
      </c>
      <c r="C7" s="12">
        <v>138</v>
      </c>
      <c r="D7" s="6">
        <v>3.7075999999999998</v>
      </c>
      <c r="E7" s="6">
        <v>-20.008400000000009</v>
      </c>
      <c r="F7" s="6">
        <v>6.1724391683677928E-3</v>
      </c>
      <c r="G7" s="6">
        <v>6.6360121465767433E-2</v>
      </c>
      <c r="H7" s="19">
        <f t="shared" si="0"/>
        <v>10.751036932991816</v>
      </c>
    </row>
    <row r="8" spans="2:8" x14ac:dyDescent="0.3">
      <c r="B8" s="11" t="s">
        <v>52</v>
      </c>
      <c r="C8" s="12">
        <v>175</v>
      </c>
      <c r="D8" s="6">
        <v>3.3675999999999999</v>
      </c>
      <c r="E8" s="6">
        <v>-19.798400000000008</v>
      </c>
      <c r="F8" s="6">
        <v>9.2978891932373586E-3</v>
      </c>
      <c r="G8" s="6">
        <v>9.3206844519666376E-2</v>
      </c>
      <c r="H8" s="19">
        <f t="shared" si="0"/>
        <v>10.024516595385821</v>
      </c>
    </row>
    <row r="9" spans="2:8" x14ac:dyDescent="0.3">
      <c r="B9" s="11" t="s">
        <v>53</v>
      </c>
      <c r="C9" s="12">
        <v>199</v>
      </c>
      <c r="D9" s="6"/>
      <c r="E9" s="6"/>
      <c r="F9" s="6"/>
      <c r="G9" s="6"/>
      <c r="H9" s="19"/>
    </row>
    <row r="10" spans="2:8" x14ac:dyDescent="0.3">
      <c r="B10" s="11" t="s">
        <v>54</v>
      </c>
      <c r="C10" s="12">
        <v>220</v>
      </c>
      <c r="D10" s="6">
        <v>3.6795999999999998</v>
      </c>
      <c r="E10" s="6">
        <v>-19.508400000000009</v>
      </c>
      <c r="F10" s="6">
        <v>5.49273435396751E-2</v>
      </c>
      <c r="G10" s="6">
        <v>0.47260095508088507</v>
      </c>
      <c r="H10" s="19">
        <f t="shared" si="0"/>
        <v>8.6041108967797815</v>
      </c>
    </row>
    <row r="11" spans="2:8" x14ac:dyDescent="0.3">
      <c r="B11" s="11" t="s">
        <v>55</v>
      </c>
      <c r="C11" s="12">
        <v>250</v>
      </c>
      <c r="D11" s="6">
        <v>4.8356000000000003</v>
      </c>
      <c r="E11" s="6">
        <v>-19.417400000000008</v>
      </c>
      <c r="F11" s="6">
        <v>8.945870487240078E-3</v>
      </c>
      <c r="G11" s="6">
        <v>7.6797399360717972E-2</v>
      </c>
      <c r="H11" s="19">
        <f t="shared" si="0"/>
        <v>8.5846759653247577</v>
      </c>
    </row>
    <row r="12" spans="2:8" x14ac:dyDescent="0.3">
      <c r="B12" s="11" t="s">
        <v>56</v>
      </c>
      <c r="C12" s="12">
        <v>265</v>
      </c>
      <c r="D12" s="6">
        <v>4.3896000000000006</v>
      </c>
      <c r="E12" s="6">
        <v>-19.398400000000002</v>
      </c>
      <c r="F12" s="6">
        <v>3.4793257245659938E-2</v>
      </c>
      <c r="G12" s="6">
        <v>0.29530070957391941</v>
      </c>
      <c r="H12" s="19">
        <f t="shared" si="0"/>
        <v>8.4872970497970499</v>
      </c>
    </row>
    <row r="13" spans="2:8" x14ac:dyDescent="0.3">
      <c r="B13" s="11" t="s">
        <v>57</v>
      </c>
      <c r="C13" s="12">
        <v>289</v>
      </c>
      <c r="D13" s="6">
        <v>2.8845999999999998</v>
      </c>
      <c r="E13" s="6">
        <v>-19.460400000000007</v>
      </c>
      <c r="F13" s="6">
        <v>5.5954786378050188E-2</v>
      </c>
      <c r="G13" s="6">
        <v>0.48233199656105474</v>
      </c>
      <c r="H13" s="19">
        <f t="shared" si="0"/>
        <v>8.6200310604753341</v>
      </c>
    </row>
    <row r="14" spans="2:8" x14ac:dyDescent="0.3">
      <c r="B14" s="11" t="s">
        <v>58</v>
      </c>
      <c r="C14" s="12">
        <v>310</v>
      </c>
      <c r="D14" s="6">
        <v>2.7376</v>
      </c>
      <c r="E14" s="6">
        <v>-21.764400000000009</v>
      </c>
      <c r="F14" s="6">
        <v>6.6091054840746212E-3</v>
      </c>
      <c r="G14" s="6">
        <v>7.8091592938310653E-2</v>
      </c>
      <c r="H14" s="19">
        <f t="shared" si="0"/>
        <v>11.815758293838869</v>
      </c>
    </row>
    <row r="15" spans="2:8" x14ac:dyDescent="0.3">
      <c r="B15" s="11" t="s">
        <v>59</v>
      </c>
      <c r="C15" s="12">
        <v>343</v>
      </c>
      <c r="D15" s="6"/>
      <c r="E15" s="6"/>
      <c r="F15" s="6"/>
      <c r="G15" s="6"/>
      <c r="H15" s="19"/>
    </row>
    <row r="16" spans="2:8" x14ac:dyDescent="0.3">
      <c r="B16" s="11" t="s">
        <v>60</v>
      </c>
      <c r="C16" s="12">
        <v>396</v>
      </c>
      <c r="D16" s="6"/>
      <c r="E16" s="6"/>
      <c r="F16" s="6"/>
      <c r="G16" s="6"/>
      <c r="H16" s="19"/>
    </row>
    <row r="17" spans="2:8" x14ac:dyDescent="0.3">
      <c r="B17" s="11" t="s">
        <v>61</v>
      </c>
      <c r="C17" s="12">
        <v>453</v>
      </c>
      <c r="D17" s="6">
        <v>3.6825999999999999</v>
      </c>
      <c r="E17" s="6">
        <v>-20.809400000000004</v>
      </c>
      <c r="F17" s="6"/>
      <c r="G17" s="6"/>
      <c r="H17" s="19"/>
    </row>
    <row r="18" spans="2:8" x14ac:dyDescent="0.3">
      <c r="B18" s="11" t="s">
        <v>62</v>
      </c>
      <c r="C18" s="12">
        <v>482</v>
      </c>
      <c r="D18" s="6">
        <v>3.8546</v>
      </c>
      <c r="E18" s="6">
        <v>-19.467400000000005</v>
      </c>
      <c r="F18" s="6">
        <v>6.9991976682427945E-2</v>
      </c>
      <c r="G18" s="6">
        <v>0.55012411678079554</v>
      </c>
      <c r="H18" s="19">
        <f t="shared" si="0"/>
        <v>7.8598168369619525</v>
      </c>
    </row>
    <row r="19" spans="2:8" x14ac:dyDescent="0.3">
      <c r="B19" s="11" t="s">
        <v>63</v>
      </c>
      <c r="C19" s="12">
        <v>514</v>
      </c>
      <c r="D19" s="6">
        <v>5.0696000000000003</v>
      </c>
      <c r="E19" s="6">
        <v>-20.269400000000005</v>
      </c>
      <c r="F19" s="6">
        <v>1.4173545901527659E-2</v>
      </c>
      <c r="G19" s="6">
        <v>0.10943509219736719</v>
      </c>
      <c r="H19" s="19">
        <f t="shared" si="0"/>
        <v>7.7210807343257706</v>
      </c>
    </row>
    <row r="20" spans="2:8" x14ac:dyDescent="0.3">
      <c r="B20" s="11" t="s">
        <v>64</v>
      </c>
      <c r="C20" s="12">
        <v>543</v>
      </c>
      <c r="D20" s="6">
        <v>4.0836000000000006</v>
      </c>
      <c r="E20" s="6">
        <v>-19.344400000000007</v>
      </c>
      <c r="F20" s="6">
        <v>3.9988029121194278E-2</v>
      </c>
      <c r="G20" s="6">
        <v>0.35754356501977846</v>
      </c>
      <c r="H20" s="19">
        <f t="shared" si="0"/>
        <v>8.9412649954852323</v>
      </c>
    </row>
    <row r="21" spans="2:8" x14ac:dyDescent="0.3">
      <c r="B21" s="11" t="s">
        <v>65</v>
      </c>
      <c r="C21" s="12">
        <v>564</v>
      </c>
      <c r="D21" s="6">
        <v>4.2766000000000002</v>
      </c>
      <c r="E21" s="6">
        <v>-19.097400000000007</v>
      </c>
      <c r="F21" s="6">
        <v>2.0336683974337359E-2</v>
      </c>
      <c r="G21" s="6">
        <v>0.20830501465003215</v>
      </c>
      <c r="H21" s="19">
        <f t="shared" si="0"/>
        <v>10.242821047565572</v>
      </c>
    </row>
    <row r="22" spans="2:8" x14ac:dyDescent="0.3">
      <c r="B22" s="11" t="s">
        <v>66</v>
      </c>
      <c r="C22" s="12">
        <v>584</v>
      </c>
      <c r="D22" s="6">
        <v>3.3935999999999997</v>
      </c>
      <c r="E22" s="6">
        <v>-19.765400000000007</v>
      </c>
      <c r="F22" s="6">
        <v>2.0885319529576025E-2</v>
      </c>
      <c r="G22" s="6">
        <v>0.18564452678570162</v>
      </c>
      <c r="H22" s="19">
        <f t="shared" si="0"/>
        <v>8.8887568381612514</v>
      </c>
    </row>
    <row r="23" spans="2:8" x14ac:dyDescent="0.3">
      <c r="B23" s="11" t="s">
        <v>67</v>
      </c>
      <c r="C23" s="12">
        <v>604</v>
      </c>
      <c r="D23" s="6">
        <v>5.2296000000000005</v>
      </c>
      <c r="E23" s="6">
        <v>-19.489400000000003</v>
      </c>
      <c r="F23" s="6">
        <v>1.8901653093116172E-2</v>
      </c>
      <c r="G23" s="6">
        <v>0.16318004093130856</v>
      </c>
      <c r="H23" s="19">
        <f t="shared" si="0"/>
        <v>8.6331095025089315</v>
      </c>
    </row>
    <row r="24" spans="2:8" x14ac:dyDescent="0.3">
      <c r="B24" s="11" t="s">
        <v>68</v>
      </c>
      <c r="C24" s="12">
        <v>625</v>
      </c>
      <c r="D24" s="6">
        <v>5.2545999999999999</v>
      </c>
      <c r="E24" s="6">
        <v>-19.300400000000003</v>
      </c>
      <c r="F24" s="6">
        <v>2.2096531539647142E-2</v>
      </c>
      <c r="G24" s="6">
        <v>0.18155368475186101</v>
      </c>
      <c r="H24" s="19">
        <f t="shared" si="0"/>
        <v>8.2163883696454665</v>
      </c>
    </row>
    <row r="25" spans="2:8" x14ac:dyDescent="0.3">
      <c r="B25" s="11" t="s">
        <v>69</v>
      </c>
      <c r="C25" s="12">
        <v>645</v>
      </c>
      <c r="D25" s="6">
        <v>3.6415999999999999</v>
      </c>
      <c r="E25" s="6">
        <v>-19.583400000000005</v>
      </c>
      <c r="F25" s="6">
        <v>2.0346783110643148E-2</v>
      </c>
      <c r="G25" s="6">
        <v>0.17754035160533038</v>
      </c>
      <c r="H25" s="19">
        <f t="shared" si="0"/>
        <v>8.7257209476254385</v>
      </c>
    </row>
    <row r="26" spans="2:8" x14ac:dyDescent="0.3">
      <c r="B26" s="11" t="s">
        <v>70</v>
      </c>
      <c r="C26" s="12">
        <v>666</v>
      </c>
      <c r="D26" s="6">
        <v>2.9796</v>
      </c>
      <c r="E26" s="6">
        <v>-20.086400000000005</v>
      </c>
      <c r="F26" s="6">
        <v>1.8398577538238828E-2</v>
      </c>
      <c r="G26" s="6">
        <v>0.16942760696955542</v>
      </c>
      <c r="H26" s="19">
        <f t="shared" si="0"/>
        <v>9.2087340239985522</v>
      </c>
    </row>
    <row r="27" spans="2:8" x14ac:dyDescent="0.3">
      <c r="B27" s="11" t="s">
        <v>71</v>
      </c>
      <c r="C27" s="12">
        <v>686</v>
      </c>
      <c r="D27" s="6"/>
      <c r="E27" s="6"/>
      <c r="F27" s="6"/>
      <c r="G27" s="6"/>
      <c r="H27" s="19"/>
    </row>
    <row r="28" spans="2:8" x14ac:dyDescent="0.3">
      <c r="B28" s="11" t="s">
        <v>72</v>
      </c>
      <c r="C28" s="12">
        <v>698</v>
      </c>
      <c r="D28" s="6">
        <v>1.9255999999999998</v>
      </c>
      <c r="E28" s="6">
        <v>-19.291400000000003</v>
      </c>
      <c r="F28" s="6">
        <v>6.2097984827890119E-2</v>
      </c>
      <c r="G28" s="6">
        <v>0.54031624092418318</v>
      </c>
      <c r="H28" s="19">
        <f t="shared" si="0"/>
        <v>8.7010269724809248</v>
      </c>
    </row>
    <row r="29" spans="2:8" x14ac:dyDescent="0.3">
      <c r="B29" s="11" t="s">
        <v>73</v>
      </c>
      <c r="C29" s="12">
        <v>715</v>
      </c>
      <c r="D29" s="6">
        <v>3.5366</v>
      </c>
      <c r="E29" s="6">
        <v>-19.343400000000003</v>
      </c>
      <c r="F29" s="6">
        <v>5.6627536698263668E-2</v>
      </c>
      <c r="G29" s="6">
        <v>0.48471200985179164</v>
      </c>
      <c r="H29" s="19">
        <f t="shared" si="0"/>
        <v>8.5596520370389708</v>
      </c>
    </row>
    <row r="30" spans="2:8" x14ac:dyDescent="0.3">
      <c r="B30" s="11" t="s">
        <v>74</v>
      </c>
      <c r="C30" s="12">
        <v>727</v>
      </c>
      <c r="D30" s="6">
        <v>2.3245999999999998</v>
      </c>
      <c r="E30" s="6">
        <v>-19.424400000000006</v>
      </c>
      <c r="F30" s="6">
        <v>9.1697713749513479E-2</v>
      </c>
      <c r="G30" s="6">
        <v>0.78647458618094201</v>
      </c>
      <c r="H30" s="19">
        <f t="shared" si="0"/>
        <v>8.5768178291698671</v>
      </c>
    </row>
    <row r="31" spans="2:8" x14ac:dyDescent="0.3">
      <c r="B31" s="11" t="s">
        <v>75</v>
      </c>
      <c r="C31" s="12">
        <v>748</v>
      </c>
      <c r="D31" s="6">
        <v>4.7336</v>
      </c>
      <c r="E31" s="6">
        <v>-19.385400000000004</v>
      </c>
      <c r="F31" s="6">
        <v>2.5434732925620554E-2</v>
      </c>
      <c r="G31" s="6">
        <v>0.20887238115334358</v>
      </c>
      <c r="H31" s="19">
        <f t="shared" si="0"/>
        <v>8.212092565082342</v>
      </c>
    </row>
    <row r="32" spans="2:8" x14ac:dyDescent="0.3">
      <c r="B32" s="11" t="s">
        <v>76</v>
      </c>
      <c r="C32" s="12">
        <v>768</v>
      </c>
      <c r="D32" s="6">
        <v>3.8755999999999999</v>
      </c>
      <c r="E32" s="6">
        <v>-19.342400000000005</v>
      </c>
      <c r="F32" s="6">
        <v>8.2917718566305476E-2</v>
      </c>
      <c r="G32" s="6">
        <v>0.69114367412755795</v>
      </c>
      <c r="H32" s="19">
        <f t="shared" si="0"/>
        <v>8.335295351558452</v>
      </c>
    </row>
    <row r="33" spans="2:8" x14ac:dyDescent="0.3">
      <c r="B33" s="11" t="s">
        <v>77</v>
      </c>
      <c r="C33" s="12">
        <v>788</v>
      </c>
      <c r="D33" s="6">
        <v>3.0835999999999997</v>
      </c>
      <c r="E33" s="6">
        <v>-19.809400000000004</v>
      </c>
      <c r="F33" s="6">
        <v>3.5706887673591113E-2</v>
      </c>
      <c r="G33" s="6">
        <v>0.31947483199970306</v>
      </c>
      <c r="H33" s="19">
        <f t="shared" si="0"/>
        <v>8.9471486543473606</v>
      </c>
    </row>
    <row r="34" spans="2:8" ht="15" thickBot="1" x14ac:dyDescent="0.35">
      <c r="B34" s="13" t="s">
        <v>78</v>
      </c>
      <c r="C34" s="14">
        <v>809</v>
      </c>
      <c r="D34" s="7">
        <v>2.4585999999999997</v>
      </c>
      <c r="E34" s="7">
        <v>-19.561400000000006</v>
      </c>
      <c r="F34" s="7">
        <v>4.3260551481712477E-2</v>
      </c>
      <c r="G34" s="7">
        <v>0.39207824694343651</v>
      </c>
      <c r="H34" s="20">
        <f t="shared" si="0"/>
        <v>9.0631818946917413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4AD24-C04C-4CD6-80BA-337475A7D9A5}">
  <dimension ref="B2:E9"/>
  <sheetViews>
    <sheetView showGridLines="0" workbookViewId="0">
      <selection activeCell="G11" sqref="G11"/>
    </sheetView>
  </sheetViews>
  <sheetFormatPr defaultRowHeight="14.4" x14ac:dyDescent="0.3"/>
  <cols>
    <col min="2" max="2" width="60.21875" customWidth="1"/>
  </cols>
  <sheetData>
    <row r="2" spans="2:5" ht="15" thickBot="1" x14ac:dyDescent="0.35"/>
    <row r="3" spans="2:5" ht="28.2" thickBot="1" x14ac:dyDescent="0.35">
      <c r="B3" s="61" t="s">
        <v>0</v>
      </c>
      <c r="C3" s="62" t="s">
        <v>124</v>
      </c>
      <c r="D3" s="9" t="s">
        <v>125</v>
      </c>
      <c r="E3" s="9" t="s">
        <v>126</v>
      </c>
    </row>
    <row r="4" spans="2:5" ht="15" thickBot="1" x14ac:dyDescent="0.35">
      <c r="B4" s="63" t="s">
        <v>127</v>
      </c>
      <c r="C4" s="64">
        <v>43</v>
      </c>
      <c r="D4" s="65">
        <v>1.890598</v>
      </c>
      <c r="E4" s="65">
        <v>13.85187</v>
      </c>
    </row>
    <row r="5" spans="2:5" ht="15" thickBot="1" x14ac:dyDescent="0.35">
      <c r="B5" s="63" t="s">
        <v>128</v>
      </c>
      <c r="C5" s="64">
        <v>43</v>
      </c>
      <c r="D5" s="65">
        <v>1.6531009999999999</v>
      </c>
      <c r="E5" s="65">
        <v>13.60704</v>
      </c>
    </row>
    <row r="6" spans="2:5" ht="15" thickBot="1" x14ac:dyDescent="0.35">
      <c r="B6" s="63" t="s">
        <v>129</v>
      </c>
      <c r="C6" s="64">
        <v>43</v>
      </c>
      <c r="D6" s="65">
        <v>1.503506</v>
      </c>
      <c r="E6" s="65">
        <v>13.60768</v>
      </c>
    </row>
    <row r="7" spans="2:5" ht="15" thickBot="1" x14ac:dyDescent="0.35">
      <c r="B7" s="63" t="s">
        <v>130</v>
      </c>
      <c r="C7" s="64">
        <v>160</v>
      </c>
      <c r="D7" s="65">
        <v>0.857491</v>
      </c>
      <c r="E7" s="65">
        <v>7.2152950000000002</v>
      </c>
    </row>
    <row r="8" spans="2:5" ht="15" thickBot="1" x14ac:dyDescent="0.35">
      <c r="B8" s="63" t="s">
        <v>131</v>
      </c>
      <c r="C8" s="64">
        <v>160</v>
      </c>
      <c r="D8" s="65">
        <v>1.378104</v>
      </c>
      <c r="E8" s="65">
        <v>8.1889780000000005</v>
      </c>
    </row>
    <row r="9" spans="2:5" ht="15" thickBot="1" x14ac:dyDescent="0.35">
      <c r="B9" s="63" t="s">
        <v>132</v>
      </c>
      <c r="C9" s="64">
        <v>160</v>
      </c>
      <c r="D9" s="65">
        <v>1.0581480000000001</v>
      </c>
      <c r="E9" s="65">
        <v>7.7569299999999997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Citation</vt:lpstr>
      <vt:lpstr>S1-2 Radiocarbon and U-Th Dates</vt:lpstr>
      <vt:lpstr>S3 XRF</vt:lpstr>
      <vt:lpstr>S4 XRD</vt:lpstr>
      <vt:lpstr>S5 TOC-TN-δ13C-δ15N</vt:lpstr>
      <vt:lpstr>S6 Salinity δ18O-δ2H</vt:lpstr>
      <vt:lpstr>Citation!_Hlk58851373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Arash Sharifi</dc:creator>
  <cp:lastModifiedBy>Purkis, Sam</cp:lastModifiedBy>
  <dcterms:created xsi:type="dcterms:W3CDTF">2022-03-03T22:50:43Z</dcterms:created>
  <dcterms:modified xsi:type="dcterms:W3CDTF">2022-03-04T17:57:50Z</dcterms:modified>
</cp:coreProperties>
</file>