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CATIONS\2021_Vargas_etal_Megacities\"/>
    </mc:Choice>
  </mc:AlternateContent>
  <bookViews>
    <workbookView xWindow="0" yWindow="0" windowWidth="30720" windowHeight="15648"/>
  </bookViews>
  <sheets>
    <sheet name="Sheet1" sheetId="1" r:id="rId1"/>
  </sheets>
  <calcPr calcId="152511" concurrentCalc="0" concurrentManualCount="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6" i="1" l="1"/>
  <c r="O66" i="1"/>
  <c r="K66" i="1"/>
  <c r="J66" i="1"/>
  <c r="E36" i="1"/>
  <c r="C36" i="1"/>
  <c r="G36" i="1"/>
  <c r="E37" i="1"/>
  <c r="G37" i="1"/>
  <c r="E38" i="1"/>
  <c r="G38" i="1"/>
  <c r="E39" i="1"/>
  <c r="G39" i="1"/>
  <c r="E40" i="1"/>
  <c r="G40" i="1"/>
  <c r="E41" i="1"/>
  <c r="G41" i="1"/>
  <c r="E42" i="1"/>
  <c r="G42" i="1"/>
  <c r="E43" i="1"/>
  <c r="G43" i="1"/>
  <c r="E44" i="1"/>
  <c r="G44" i="1"/>
  <c r="E45" i="1"/>
  <c r="G45" i="1"/>
  <c r="E46" i="1"/>
  <c r="G46" i="1"/>
  <c r="E47" i="1"/>
  <c r="G47" i="1"/>
  <c r="E48" i="1"/>
  <c r="G48" i="1"/>
  <c r="E49" i="1"/>
  <c r="G49" i="1"/>
  <c r="E50" i="1"/>
  <c r="G50" i="1"/>
  <c r="E51" i="1"/>
  <c r="G51" i="1"/>
  <c r="E52" i="1"/>
  <c r="G52" i="1"/>
  <c r="E53" i="1"/>
  <c r="G53" i="1"/>
  <c r="E54" i="1"/>
  <c r="G54" i="1"/>
  <c r="E55" i="1"/>
  <c r="G55" i="1"/>
  <c r="E56" i="1"/>
  <c r="G56" i="1"/>
  <c r="E57" i="1"/>
  <c r="G57" i="1"/>
  <c r="E58" i="1"/>
  <c r="G58" i="1"/>
  <c r="E59" i="1"/>
  <c r="G59" i="1"/>
  <c r="E60" i="1"/>
  <c r="G60" i="1"/>
  <c r="E61" i="1"/>
  <c r="G61" i="1"/>
  <c r="E62" i="1"/>
  <c r="G62" i="1"/>
  <c r="E63" i="1"/>
  <c r="G63" i="1"/>
  <c r="E64" i="1"/>
  <c r="G64" i="1"/>
  <c r="E65" i="1"/>
  <c r="G65" i="1"/>
  <c r="G66" i="1"/>
  <c r="D36" i="1"/>
  <c r="F36" i="1"/>
  <c r="D37" i="1"/>
  <c r="F37" i="1"/>
  <c r="D38" i="1"/>
  <c r="F38" i="1"/>
  <c r="D39" i="1"/>
  <c r="F39" i="1"/>
  <c r="D40" i="1"/>
  <c r="F40" i="1"/>
  <c r="D41" i="1"/>
  <c r="F41" i="1"/>
  <c r="D42" i="1"/>
  <c r="F42" i="1"/>
  <c r="D43" i="1"/>
  <c r="F43" i="1"/>
  <c r="D44" i="1"/>
  <c r="F44" i="1"/>
  <c r="D45" i="1"/>
  <c r="F45" i="1"/>
  <c r="D46" i="1"/>
  <c r="F46" i="1"/>
  <c r="D47" i="1"/>
  <c r="F47" i="1"/>
  <c r="D48" i="1"/>
  <c r="F48" i="1"/>
  <c r="D49" i="1"/>
  <c r="F49" i="1"/>
  <c r="D50" i="1"/>
  <c r="F50" i="1"/>
  <c r="D51" i="1"/>
  <c r="F51" i="1"/>
  <c r="D52" i="1"/>
  <c r="F52" i="1"/>
  <c r="D53" i="1"/>
  <c r="F53" i="1"/>
  <c r="D54" i="1"/>
  <c r="F54" i="1"/>
  <c r="D55" i="1"/>
  <c r="F55" i="1"/>
  <c r="D56" i="1"/>
  <c r="F56" i="1"/>
  <c r="D57" i="1"/>
  <c r="F57" i="1"/>
  <c r="D58" i="1"/>
  <c r="F58" i="1"/>
  <c r="D59" i="1"/>
  <c r="F59" i="1"/>
  <c r="D60" i="1"/>
  <c r="F60" i="1"/>
  <c r="D61" i="1"/>
  <c r="F61" i="1"/>
  <c r="D62" i="1"/>
  <c r="F62" i="1"/>
  <c r="D63" i="1"/>
  <c r="F63" i="1"/>
  <c r="D64" i="1"/>
  <c r="F64" i="1"/>
  <c r="D65" i="1"/>
  <c r="F65" i="1"/>
  <c r="F66" i="1"/>
  <c r="K36" i="1"/>
  <c r="K37" i="1"/>
  <c r="K38" i="1"/>
  <c r="K39" i="1"/>
  <c r="K40" i="1"/>
  <c r="K41" i="1"/>
  <c r="K42" i="1"/>
  <c r="K43" i="1"/>
  <c r="K45" i="1"/>
  <c r="K46" i="1"/>
  <c r="K48" i="1"/>
  <c r="K49" i="1"/>
  <c r="K50" i="1"/>
  <c r="K55" i="1"/>
  <c r="K56" i="1"/>
  <c r="K57" i="1"/>
  <c r="K58" i="1"/>
  <c r="K59" i="1"/>
  <c r="K60" i="1"/>
  <c r="K61" i="1"/>
  <c r="K63" i="1"/>
  <c r="K64" i="1"/>
  <c r="K65" i="1"/>
  <c r="J36" i="1"/>
  <c r="J37" i="1"/>
  <c r="J38" i="1"/>
  <c r="J39" i="1"/>
  <c r="J40" i="1"/>
  <c r="J41" i="1"/>
  <c r="J42" i="1"/>
  <c r="J43" i="1"/>
  <c r="J45" i="1"/>
  <c r="J46" i="1"/>
  <c r="J48" i="1"/>
  <c r="J49" i="1"/>
  <c r="J50" i="1"/>
  <c r="J55" i="1"/>
  <c r="J56" i="1"/>
  <c r="J57" i="1"/>
  <c r="J58" i="1"/>
  <c r="J59" i="1"/>
  <c r="J60" i="1"/>
  <c r="J61" i="1"/>
  <c r="J63" i="1"/>
  <c r="J64" i="1"/>
  <c r="J6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</calcChain>
</file>

<file path=xl/sharedStrings.xml><?xml version="1.0" encoding="utf-8"?>
<sst xmlns="http://schemas.openxmlformats.org/spreadsheetml/2006/main" count="169" uniqueCount="67">
  <si>
    <t>World's largest cities (1)</t>
  </si>
  <si>
    <r>
      <t xml:space="preserve">heating degree days °C*d/yr </t>
    </r>
    <r>
      <rPr>
        <b/>
        <vertAlign val="superscript"/>
        <sz val="9"/>
        <color theme="1"/>
        <rFont val="Arial"/>
        <family val="2"/>
      </rPr>
      <t>1</t>
    </r>
  </si>
  <si>
    <r>
      <t xml:space="preserve">cooling degree days °C*d/yr </t>
    </r>
    <r>
      <rPr>
        <b/>
        <vertAlign val="superscript"/>
        <sz val="9"/>
        <color theme="1"/>
        <rFont val="Arial"/>
        <family val="2"/>
      </rPr>
      <t>2</t>
    </r>
  </si>
  <si>
    <t>Assuming average 1.5 degree HEATING</t>
  </si>
  <si>
    <t>Assuming average 1.5 degree COOLING</t>
  </si>
  <si>
    <t>Assuming average 3.0 degree HEATING</t>
  </si>
  <si>
    <t>Assuming average 3 degree COOLING</t>
  </si>
  <si>
    <t>Tokyo</t>
  </si>
  <si>
    <t>Japan</t>
  </si>
  <si>
    <t>Delhi</t>
  </si>
  <si>
    <t>India</t>
  </si>
  <si>
    <t>Shanghai</t>
  </si>
  <si>
    <t>China</t>
  </si>
  <si>
    <t>Sao Paulo</t>
  </si>
  <si>
    <t>Brazil</t>
  </si>
  <si>
    <t>Mexico City</t>
  </si>
  <si>
    <t>Mexico</t>
  </si>
  <si>
    <t>Cairo</t>
  </si>
  <si>
    <t>Egypt</t>
  </si>
  <si>
    <t>Mumbai</t>
  </si>
  <si>
    <t>Beijing</t>
  </si>
  <si>
    <t>Dhaka</t>
  </si>
  <si>
    <t>Bangladesh</t>
  </si>
  <si>
    <t>Osaka</t>
  </si>
  <si>
    <t>New York</t>
  </si>
  <si>
    <t>USA</t>
  </si>
  <si>
    <t>Karachi</t>
  </si>
  <si>
    <t>Pakistan</t>
  </si>
  <si>
    <t>Buenos Aires</t>
  </si>
  <si>
    <t>Argentina</t>
  </si>
  <si>
    <t>Istanbul</t>
  </si>
  <si>
    <t>Turkey</t>
  </si>
  <si>
    <t>Kolkata</t>
  </si>
  <si>
    <t>Bangkok</t>
  </si>
  <si>
    <t>Thailand</t>
  </si>
  <si>
    <t>Manila</t>
  </si>
  <si>
    <t>Philippines</t>
  </si>
  <si>
    <t>Lagos</t>
  </si>
  <si>
    <t>Nigeria</t>
  </si>
  <si>
    <t>Rio de Janeiro</t>
  </si>
  <si>
    <t>Guangzhou</t>
  </si>
  <si>
    <t>Los Angeles</t>
  </si>
  <si>
    <t>Moscow</t>
  </si>
  <si>
    <t>Russia</t>
  </si>
  <si>
    <t>Shenzhen</t>
  </si>
  <si>
    <t>Lima</t>
  </si>
  <si>
    <t>Peru</t>
  </si>
  <si>
    <t>Paris</t>
  </si>
  <si>
    <t>France</t>
  </si>
  <si>
    <t>Bogota</t>
  </si>
  <si>
    <t>Colombia</t>
  </si>
  <si>
    <t>Jakarta</t>
  </si>
  <si>
    <t>Indonesia</t>
  </si>
  <si>
    <t>Seoul</t>
  </si>
  <si>
    <t>South Korea</t>
  </si>
  <si>
    <t>London</t>
  </si>
  <si>
    <t>UK</t>
  </si>
  <si>
    <t>Tehran</t>
  </si>
  <si>
    <t>Iran</t>
  </si>
  <si>
    <t>Percentage change in use of energy</t>
  </si>
  <si>
    <t>City</t>
  </si>
  <si>
    <t>Median</t>
  </si>
  <si>
    <t>Percentage</t>
  </si>
  <si>
    <t>Average</t>
  </si>
  <si>
    <t>Cooling</t>
  </si>
  <si>
    <t>Heating</t>
  </si>
  <si>
    <t xml:space="preserve">Total Energy Use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</si>
</sst>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heating degree days °C*d/yr 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Sheet1!$C$2:$C$31</c:f>
              <c:numCache>
                <c:formatCode>General</c:formatCode>
                <c:ptCount val="30"/>
                <c:pt idx="0">
                  <c:v>1958</c:v>
                </c:pt>
                <c:pt idx="1">
                  <c:v>318.39999999999998</c:v>
                </c:pt>
                <c:pt idx="2">
                  <c:v>2044</c:v>
                </c:pt>
                <c:pt idx="3">
                  <c:v>68</c:v>
                </c:pt>
                <c:pt idx="4">
                  <c:v>633.4</c:v>
                </c:pt>
                <c:pt idx="5">
                  <c:v>443.8</c:v>
                </c:pt>
                <c:pt idx="6">
                  <c:v>0</c:v>
                </c:pt>
                <c:pt idx="7">
                  <c:v>3398</c:v>
                </c:pt>
                <c:pt idx="8">
                  <c:v>0</c:v>
                </c:pt>
                <c:pt idx="9">
                  <c:v>1599.5</c:v>
                </c:pt>
                <c:pt idx="10">
                  <c:v>4665</c:v>
                </c:pt>
                <c:pt idx="11">
                  <c:v>0</c:v>
                </c:pt>
                <c:pt idx="12">
                  <c:v>842</c:v>
                </c:pt>
                <c:pt idx="13">
                  <c:v>2228.1</c:v>
                </c:pt>
                <c:pt idx="14">
                  <c:v>92.6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387</c:v>
                </c:pt>
                <c:pt idx="20">
                  <c:v>1420</c:v>
                </c:pt>
                <c:pt idx="21">
                  <c:v>5706</c:v>
                </c:pt>
                <c:pt idx="22">
                  <c:v>330.9</c:v>
                </c:pt>
                <c:pt idx="23">
                  <c:v>93.5</c:v>
                </c:pt>
                <c:pt idx="24">
                  <c:v>3064</c:v>
                </c:pt>
                <c:pt idx="25">
                  <c:v>1991</c:v>
                </c:pt>
                <c:pt idx="26">
                  <c:v>0</c:v>
                </c:pt>
                <c:pt idx="27">
                  <c:v>3247</c:v>
                </c:pt>
                <c:pt idx="28">
                  <c:v>3473</c:v>
                </c:pt>
                <c:pt idx="29">
                  <c:v>2131.1</c:v>
                </c:pt>
              </c:numCache>
            </c:numRef>
          </c:val>
        </c:ser>
        <c:ser>
          <c:idx val="1"/>
          <c:order val="1"/>
          <c:tx>
            <c:strRef>
              <c:f>Sheet1!$D$1</c:f>
              <c:strCache>
                <c:ptCount val="1"/>
                <c:pt idx="0">
                  <c:v>cooling degree days °C*d/yr 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Sheet1!$D$2:$D$31</c:f>
              <c:numCache>
                <c:formatCode>General</c:formatCode>
                <c:ptCount val="30"/>
                <c:pt idx="0">
                  <c:v>715</c:v>
                </c:pt>
                <c:pt idx="1">
                  <c:v>2751.1</c:v>
                </c:pt>
                <c:pt idx="2">
                  <c:v>971</c:v>
                </c:pt>
                <c:pt idx="3">
                  <c:v>936</c:v>
                </c:pt>
                <c:pt idx="4">
                  <c:v>67.7</c:v>
                </c:pt>
                <c:pt idx="5">
                  <c:v>1597.9</c:v>
                </c:pt>
                <c:pt idx="6">
                  <c:v>3368</c:v>
                </c:pt>
                <c:pt idx="7">
                  <c:v>724</c:v>
                </c:pt>
                <c:pt idx="8">
                  <c:v>2873.8</c:v>
                </c:pt>
                <c:pt idx="9">
                  <c:v>1236.7</c:v>
                </c:pt>
                <c:pt idx="10">
                  <c:v>1213</c:v>
                </c:pt>
                <c:pt idx="11">
                  <c:v>2956.7</c:v>
                </c:pt>
                <c:pt idx="12">
                  <c:v>826</c:v>
                </c:pt>
                <c:pt idx="13">
                  <c:v>460.2</c:v>
                </c:pt>
                <c:pt idx="14">
                  <c:v>2792.6</c:v>
                </c:pt>
                <c:pt idx="15">
                  <c:v>3897.1</c:v>
                </c:pt>
                <c:pt idx="16">
                  <c:v>3541.1</c:v>
                </c:pt>
                <c:pt idx="17">
                  <c:v>3319</c:v>
                </c:pt>
                <c:pt idx="18">
                  <c:v>2743.8</c:v>
                </c:pt>
                <c:pt idx="19">
                  <c:v>1818.5</c:v>
                </c:pt>
                <c:pt idx="20">
                  <c:v>552</c:v>
                </c:pt>
                <c:pt idx="21">
                  <c:v>0</c:v>
                </c:pt>
                <c:pt idx="22">
                  <c:v>1648.7</c:v>
                </c:pt>
                <c:pt idx="23">
                  <c:v>829.9</c:v>
                </c:pt>
                <c:pt idx="24">
                  <c:v>43</c:v>
                </c:pt>
                <c:pt idx="25">
                  <c:v>0</c:v>
                </c:pt>
                <c:pt idx="26">
                  <c:v>2975</c:v>
                </c:pt>
                <c:pt idx="27">
                  <c:v>314</c:v>
                </c:pt>
                <c:pt idx="28">
                  <c:v>0</c:v>
                </c:pt>
                <c:pt idx="29">
                  <c:v>1378</c:v>
                </c:pt>
              </c:numCache>
            </c:numRef>
          </c:val>
        </c:ser>
        <c:ser>
          <c:idx val="2"/>
          <c:order val="2"/>
          <c:tx>
            <c:strRef>
              <c:f>Sheet1!$E$1</c:f>
              <c:strCache>
                <c:ptCount val="1"/>
                <c:pt idx="0">
                  <c:v>Assuming average 1.5 degree HEATING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Sheet1!$E$2:$E$31</c:f>
              <c:numCache>
                <c:formatCode>General</c:formatCode>
                <c:ptCount val="30"/>
                <c:pt idx="0">
                  <c:v>1139</c:v>
                </c:pt>
                <c:pt idx="1">
                  <c:v>268</c:v>
                </c:pt>
                <c:pt idx="2">
                  <c:v>1181</c:v>
                </c:pt>
                <c:pt idx="3">
                  <c:v>150</c:v>
                </c:pt>
                <c:pt idx="4">
                  <c:v>496</c:v>
                </c:pt>
                <c:pt idx="5">
                  <c:v>201</c:v>
                </c:pt>
                <c:pt idx="6">
                  <c:v>0</c:v>
                </c:pt>
                <c:pt idx="7">
                  <c:v>2517</c:v>
                </c:pt>
                <c:pt idx="8">
                  <c:v>20</c:v>
                </c:pt>
                <c:pt idx="9">
                  <c:v>1320</c:v>
                </c:pt>
                <c:pt idx="10">
                  <c:v>2157</c:v>
                </c:pt>
                <c:pt idx="11">
                  <c:v>55</c:v>
                </c:pt>
                <c:pt idx="12">
                  <c:v>549</c:v>
                </c:pt>
                <c:pt idx="13">
                  <c:v>1203</c:v>
                </c:pt>
                <c:pt idx="14">
                  <c:v>23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222</c:v>
                </c:pt>
                <c:pt idx="20">
                  <c:v>375</c:v>
                </c:pt>
                <c:pt idx="21">
                  <c:v>3967</c:v>
                </c:pt>
                <c:pt idx="22">
                  <c:v>125</c:v>
                </c:pt>
                <c:pt idx="23">
                  <c:v>28</c:v>
                </c:pt>
                <c:pt idx="24">
                  <c:v>1993</c:v>
                </c:pt>
                <c:pt idx="25">
                  <c:v>1056</c:v>
                </c:pt>
                <c:pt idx="26">
                  <c:v>0</c:v>
                </c:pt>
                <c:pt idx="27">
                  <c:v>2512</c:v>
                </c:pt>
                <c:pt idx="28">
                  <c:v>1988</c:v>
                </c:pt>
                <c:pt idx="29">
                  <c:v>1236</c:v>
                </c:pt>
              </c:numCache>
            </c:numRef>
          </c:val>
        </c:ser>
        <c:ser>
          <c:idx val="3"/>
          <c:order val="3"/>
          <c:tx>
            <c:strRef>
              <c:f>Sheet1!$F$1</c:f>
              <c:strCache>
                <c:ptCount val="1"/>
                <c:pt idx="0">
                  <c:v>Assuming average 1.5 degree COOLING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Sheet1!$F$2:$F$31</c:f>
              <c:numCache>
                <c:formatCode>General</c:formatCode>
                <c:ptCount val="30"/>
                <c:pt idx="0">
                  <c:v>1315</c:v>
                </c:pt>
                <c:pt idx="1">
                  <c:v>3602</c:v>
                </c:pt>
                <c:pt idx="2">
                  <c:v>1539</c:v>
                </c:pt>
                <c:pt idx="3">
                  <c:v>1588</c:v>
                </c:pt>
                <c:pt idx="4">
                  <c:v>867</c:v>
                </c:pt>
                <c:pt idx="5">
                  <c:v>2754</c:v>
                </c:pt>
                <c:pt idx="6">
                  <c:v>4418</c:v>
                </c:pt>
                <c:pt idx="7">
                  <c:v>1364</c:v>
                </c:pt>
                <c:pt idx="8">
                  <c:v>3674</c:v>
                </c:pt>
                <c:pt idx="9">
                  <c:v>1489</c:v>
                </c:pt>
                <c:pt idx="10">
                  <c:v>1025</c:v>
                </c:pt>
                <c:pt idx="11">
                  <c:v>3857</c:v>
                </c:pt>
                <c:pt idx="12">
                  <c:v>1248</c:v>
                </c:pt>
                <c:pt idx="13">
                  <c:v>1204</c:v>
                </c:pt>
                <c:pt idx="14">
                  <c:v>3777</c:v>
                </c:pt>
                <c:pt idx="15">
                  <c:v>4541</c:v>
                </c:pt>
                <c:pt idx="16">
                  <c:v>4378</c:v>
                </c:pt>
                <c:pt idx="17">
                  <c:v>4101</c:v>
                </c:pt>
                <c:pt idx="18">
                  <c:v>3077</c:v>
                </c:pt>
                <c:pt idx="19">
                  <c:v>2816</c:v>
                </c:pt>
                <c:pt idx="20">
                  <c:v>891</c:v>
                </c:pt>
                <c:pt idx="21">
                  <c:v>322</c:v>
                </c:pt>
                <c:pt idx="22">
                  <c:v>2883</c:v>
                </c:pt>
                <c:pt idx="23">
                  <c:v>1358</c:v>
                </c:pt>
                <c:pt idx="24">
                  <c:v>516</c:v>
                </c:pt>
                <c:pt idx="25">
                  <c:v>200</c:v>
                </c:pt>
                <c:pt idx="26">
                  <c:v>4207</c:v>
                </c:pt>
                <c:pt idx="27">
                  <c:v>1104</c:v>
                </c:pt>
                <c:pt idx="28">
                  <c:v>312</c:v>
                </c:pt>
                <c:pt idx="29">
                  <c:v>2420</c:v>
                </c:pt>
              </c:numCache>
            </c:numRef>
          </c:val>
        </c:ser>
        <c:ser>
          <c:idx val="4"/>
          <c:order val="4"/>
          <c:tx>
            <c:strRef>
              <c:f>Sheet1!$G$1</c:f>
              <c:strCache>
                <c:ptCount val="1"/>
                <c:pt idx="0">
                  <c:v>Assuming average 3.0 degree HEATING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Sheet1!$G$2:$G$31</c:f>
              <c:numCache>
                <c:formatCode>General</c:formatCode>
                <c:ptCount val="30"/>
                <c:pt idx="0">
                  <c:v>900</c:v>
                </c:pt>
                <c:pt idx="1">
                  <c:v>180</c:v>
                </c:pt>
                <c:pt idx="2">
                  <c:v>949</c:v>
                </c:pt>
                <c:pt idx="3">
                  <c:v>70</c:v>
                </c:pt>
                <c:pt idx="4">
                  <c:v>293</c:v>
                </c:pt>
                <c:pt idx="5">
                  <c:v>114</c:v>
                </c:pt>
                <c:pt idx="6">
                  <c:v>0</c:v>
                </c:pt>
                <c:pt idx="7">
                  <c:v>2228</c:v>
                </c:pt>
                <c:pt idx="8">
                  <c:v>7</c:v>
                </c:pt>
                <c:pt idx="9">
                  <c:v>1076</c:v>
                </c:pt>
                <c:pt idx="10">
                  <c:v>1853</c:v>
                </c:pt>
                <c:pt idx="11">
                  <c:v>26</c:v>
                </c:pt>
                <c:pt idx="12">
                  <c:v>355</c:v>
                </c:pt>
                <c:pt idx="13">
                  <c:v>943</c:v>
                </c:pt>
                <c:pt idx="14">
                  <c:v>49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138</c:v>
                </c:pt>
                <c:pt idx="20">
                  <c:v>199</c:v>
                </c:pt>
                <c:pt idx="21">
                  <c:v>3543</c:v>
                </c:pt>
                <c:pt idx="22">
                  <c:v>71</c:v>
                </c:pt>
                <c:pt idx="23">
                  <c:v>1</c:v>
                </c:pt>
                <c:pt idx="24">
                  <c:v>1622</c:v>
                </c:pt>
                <c:pt idx="25">
                  <c:v>694</c:v>
                </c:pt>
                <c:pt idx="26">
                  <c:v>0</c:v>
                </c:pt>
                <c:pt idx="27">
                  <c:v>2211</c:v>
                </c:pt>
                <c:pt idx="28">
                  <c:v>1585</c:v>
                </c:pt>
                <c:pt idx="29">
                  <c:v>1000</c:v>
                </c:pt>
              </c:numCache>
            </c:numRef>
          </c:val>
        </c:ser>
        <c:ser>
          <c:idx val="5"/>
          <c:order val="5"/>
          <c:tx>
            <c:strRef>
              <c:f>Sheet1!$H$1</c:f>
              <c:strCache>
                <c:ptCount val="1"/>
                <c:pt idx="0">
                  <c:v>Assuming average 3 degree COOLING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Sheet1!$A$2:$B$31</c:f>
              <c:strCache>
                <c:ptCount val="30"/>
                <c:pt idx="0">
                  <c:v>Tokyo</c:v>
                </c:pt>
                <c:pt idx="1">
                  <c:v>Delhi</c:v>
                </c:pt>
                <c:pt idx="2">
                  <c:v>Shanghai</c:v>
                </c:pt>
                <c:pt idx="3">
                  <c:v>Sao Paulo</c:v>
                </c:pt>
                <c:pt idx="4">
                  <c:v>Mexico City</c:v>
                </c:pt>
                <c:pt idx="5">
                  <c:v>Cairo</c:v>
                </c:pt>
                <c:pt idx="6">
                  <c:v>Mumbai</c:v>
                </c:pt>
                <c:pt idx="7">
                  <c:v>Beijing</c:v>
                </c:pt>
                <c:pt idx="8">
                  <c:v>Dhaka</c:v>
                </c:pt>
                <c:pt idx="9">
                  <c:v>Osaka</c:v>
                </c:pt>
                <c:pt idx="10">
                  <c:v>New York</c:v>
                </c:pt>
                <c:pt idx="11">
                  <c:v>Karachi</c:v>
                </c:pt>
                <c:pt idx="12">
                  <c:v>Buenos Aires</c:v>
                </c:pt>
                <c:pt idx="13">
                  <c:v>Istanbul</c:v>
                </c:pt>
                <c:pt idx="14">
                  <c:v>Kolkata</c:v>
                </c:pt>
                <c:pt idx="15">
                  <c:v>Bangkok</c:v>
                </c:pt>
                <c:pt idx="16">
                  <c:v>Manila</c:v>
                </c:pt>
                <c:pt idx="17">
                  <c:v>Lagos</c:v>
                </c:pt>
                <c:pt idx="18">
                  <c:v>Rio de Janeiro</c:v>
                </c:pt>
                <c:pt idx="19">
                  <c:v>Guangzhou</c:v>
                </c:pt>
                <c:pt idx="20">
                  <c:v>Los Angeles</c:v>
                </c:pt>
                <c:pt idx="21">
                  <c:v>Moscow</c:v>
                </c:pt>
                <c:pt idx="22">
                  <c:v>Shenzhen</c:v>
                </c:pt>
                <c:pt idx="23">
                  <c:v>Lima</c:v>
                </c:pt>
                <c:pt idx="24">
                  <c:v>Paris</c:v>
                </c:pt>
                <c:pt idx="25">
                  <c:v>Bogota</c:v>
                </c:pt>
                <c:pt idx="26">
                  <c:v>Jakarta</c:v>
                </c:pt>
                <c:pt idx="27">
                  <c:v>Seoul</c:v>
                </c:pt>
                <c:pt idx="28">
                  <c:v>London</c:v>
                </c:pt>
                <c:pt idx="29">
                  <c:v>Tehran</c:v>
                </c:pt>
              </c:strCache>
            </c:strRef>
          </c:cat>
          <c:val>
            <c:numRef>
              <c:f>Sheet1!$H$2:$H$31</c:f>
              <c:numCache>
                <c:formatCode>General</c:formatCode>
                <c:ptCount val="30"/>
                <c:pt idx="0">
                  <c:v>1622</c:v>
                </c:pt>
                <c:pt idx="1">
                  <c:v>4065</c:v>
                </c:pt>
                <c:pt idx="2">
                  <c:v>1856</c:v>
                </c:pt>
                <c:pt idx="3">
                  <c:v>2051</c:v>
                </c:pt>
                <c:pt idx="4">
                  <c:v>1215</c:v>
                </c:pt>
                <c:pt idx="5">
                  <c:v>3215</c:v>
                </c:pt>
                <c:pt idx="6">
                  <c:v>4965</c:v>
                </c:pt>
                <c:pt idx="7">
                  <c:v>1622</c:v>
                </c:pt>
                <c:pt idx="8">
                  <c:v>4207</c:v>
                </c:pt>
                <c:pt idx="9">
                  <c:v>1791</c:v>
                </c:pt>
                <c:pt idx="10">
                  <c:v>1269</c:v>
                </c:pt>
                <c:pt idx="11">
                  <c:v>4376</c:v>
                </c:pt>
                <c:pt idx="12">
                  <c:v>1603</c:v>
                </c:pt>
                <c:pt idx="13">
                  <c:v>1489</c:v>
                </c:pt>
                <c:pt idx="14">
                  <c:v>4299</c:v>
                </c:pt>
                <c:pt idx="15">
                  <c:v>5090</c:v>
                </c:pt>
                <c:pt idx="16">
                  <c:v>4927</c:v>
                </c:pt>
                <c:pt idx="17">
                  <c:v>4651</c:v>
                </c:pt>
                <c:pt idx="18">
                  <c:v>3627</c:v>
                </c:pt>
                <c:pt idx="19">
                  <c:v>3281</c:v>
                </c:pt>
                <c:pt idx="20">
                  <c:v>1262</c:v>
                </c:pt>
                <c:pt idx="21">
                  <c:v>446</c:v>
                </c:pt>
                <c:pt idx="22">
                  <c:v>3209</c:v>
                </c:pt>
                <c:pt idx="23">
                  <c:v>1880</c:v>
                </c:pt>
                <c:pt idx="24">
                  <c:v>691</c:v>
                </c:pt>
                <c:pt idx="25">
                  <c:v>386</c:v>
                </c:pt>
                <c:pt idx="26">
                  <c:v>4757</c:v>
                </c:pt>
                <c:pt idx="27">
                  <c:v>1353</c:v>
                </c:pt>
                <c:pt idx="28">
                  <c:v>460</c:v>
                </c:pt>
                <c:pt idx="29">
                  <c:v>2106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95102680"/>
        <c:axId val="1095096016"/>
      </c:barChart>
      <c:catAx>
        <c:axId val="1095102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096016"/>
        <c:crosses val="autoZero"/>
        <c:auto val="1"/>
        <c:lblAlgn val="ctr"/>
        <c:lblOffset val="100"/>
        <c:noMultiLvlLbl val="0"/>
      </c:catAx>
      <c:valAx>
        <c:axId val="109509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95102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</xdr:colOff>
      <xdr:row>0</xdr:row>
      <xdr:rowOff>53340</xdr:rowOff>
    </xdr:from>
    <xdr:to>
      <xdr:col>25</xdr:col>
      <xdr:colOff>7620</xdr:colOff>
      <xdr:row>31</xdr:row>
      <xdr:rowOff>15240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abSelected="1" topLeftCell="A29" workbookViewId="0">
      <selection activeCell="C35" sqref="C35"/>
    </sheetView>
  </sheetViews>
  <sheetFormatPr defaultRowHeight="14.4" x14ac:dyDescent="0.3"/>
  <cols>
    <col min="2" max="2" width="11.109375" hidden="1" customWidth="1"/>
    <col min="3" max="3" width="12" bestFit="1" customWidth="1"/>
    <col min="10" max="10" width="11.88671875" customWidth="1"/>
    <col min="12" max="12" width="0" hidden="1" customWidth="1"/>
  </cols>
  <sheetData>
    <row r="1" spans="1:8" ht="60.6" thickBot="1" x14ac:dyDescent="0.35">
      <c r="A1" s="7" t="s">
        <v>0</v>
      </c>
      <c r="B1" s="8"/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</row>
    <row r="2" spans="1:8" ht="15" thickBot="1" x14ac:dyDescent="0.35">
      <c r="A2" s="3" t="s">
        <v>7</v>
      </c>
      <c r="B2" s="4" t="s">
        <v>8</v>
      </c>
      <c r="C2" s="5">
        <v>1958</v>
      </c>
      <c r="D2" s="5">
        <v>715</v>
      </c>
      <c r="E2" s="5">
        <v>1139</v>
      </c>
      <c r="F2" s="5">
        <v>1315</v>
      </c>
      <c r="G2" s="6">
        <v>900</v>
      </c>
      <c r="H2" s="6">
        <v>1622</v>
      </c>
    </row>
    <row r="3" spans="1:8" ht="15" thickBot="1" x14ac:dyDescent="0.35">
      <c r="A3" s="3" t="s">
        <v>9</v>
      </c>
      <c r="B3" s="4" t="s">
        <v>10</v>
      </c>
      <c r="C3" s="5">
        <v>318.39999999999998</v>
      </c>
      <c r="D3" s="5">
        <v>2751.1</v>
      </c>
      <c r="E3" s="5">
        <v>268</v>
      </c>
      <c r="F3" s="5">
        <v>3602</v>
      </c>
      <c r="G3" s="6">
        <v>180</v>
      </c>
      <c r="H3" s="6">
        <v>4065</v>
      </c>
    </row>
    <row r="4" spans="1:8" ht="15" thickBot="1" x14ac:dyDescent="0.35">
      <c r="A4" s="3" t="s">
        <v>11</v>
      </c>
      <c r="B4" s="4" t="s">
        <v>12</v>
      </c>
      <c r="C4" s="5">
        <v>2044</v>
      </c>
      <c r="D4" s="5">
        <v>971</v>
      </c>
      <c r="E4" s="5">
        <v>1181</v>
      </c>
      <c r="F4" s="5">
        <v>1539</v>
      </c>
      <c r="G4" s="6">
        <v>949</v>
      </c>
      <c r="H4" s="6">
        <v>1856</v>
      </c>
    </row>
    <row r="5" spans="1:8" ht="15" thickBot="1" x14ac:dyDescent="0.35">
      <c r="A5" s="3" t="s">
        <v>13</v>
      </c>
      <c r="B5" s="4" t="s">
        <v>14</v>
      </c>
      <c r="C5" s="5">
        <v>68</v>
      </c>
      <c r="D5" s="5">
        <v>936</v>
      </c>
      <c r="E5" s="5">
        <v>150</v>
      </c>
      <c r="F5" s="5">
        <v>1588</v>
      </c>
      <c r="G5" s="6">
        <v>70</v>
      </c>
      <c r="H5" s="6">
        <v>2051</v>
      </c>
    </row>
    <row r="6" spans="1:8" ht="23.4" thickBot="1" x14ac:dyDescent="0.35">
      <c r="A6" s="3" t="s">
        <v>15</v>
      </c>
      <c r="B6" s="4" t="s">
        <v>16</v>
      </c>
      <c r="C6" s="5">
        <v>633.4</v>
      </c>
      <c r="D6" s="5">
        <v>67.7</v>
      </c>
      <c r="E6" s="5">
        <v>496</v>
      </c>
      <c r="F6" s="5">
        <v>867</v>
      </c>
      <c r="G6" s="6">
        <v>293</v>
      </c>
      <c r="H6" s="6">
        <v>1215</v>
      </c>
    </row>
    <row r="7" spans="1:8" ht="15" thickBot="1" x14ac:dyDescent="0.35">
      <c r="A7" s="3" t="s">
        <v>17</v>
      </c>
      <c r="B7" s="4" t="s">
        <v>18</v>
      </c>
      <c r="C7" s="5">
        <v>443.8</v>
      </c>
      <c r="D7" s="5">
        <v>1597.9</v>
      </c>
      <c r="E7" s="5">
        <v>201</v>
      </c>
      <c r="F7" s="5">
        <v>2754</v>
      </c>
      <c r="G7" s="6">
        <v>114</v>
      </c>
      <c r="H7" s="6">
        <v>3215</v>
      </c>
    </row>
    <row r="8" spans="1:8" ht="15" thickBot="1" x14ac:dyDescent="0.35">
      <c r="A8" s="3" t="s">
        <v>19</v>
      </c>
      <c r="B8" s="4" t="s">
        <v>10</v>
      </c>
      <c r="C8" s="5">
        <v>0</v>
      </c>
      <c r="D8" s="5">
        <v>3368</v>
      </c>
      <c r="E8" s="5">
        <v>0</v>
      </c>
      <c r="F8" s="5">
        <v>4418</v>
      </c>
      <c r="G8" s="6">
        <v>0</v>
      </c>
      <c r="H8" s="6">
        <v>4965</v>
      </c>
    </row>
    <row r="9" spans="1:8" ht="15" thickBot="1" x14ac:dyDescent="0.35">
      <c r="A9" s="3" t="s">
        <v>20</v>
      </c>
      <c r="B9" s="4" t="s">
        <v>12</v>
      </c>
      <c r="C9" s="5">
        <v>3398</v>
      </c>
      <c r="D9" s="5">
        <v>724</v>
      </c>
      <c r="E9" s="5">
        <v>2517</v>
      </c>
      <c r="F9" s="5">
        <v>1364</v>
      </c>
      <c r="G9" s="6">
        <v>2228</v>
      </c>
      <c r="H9" s="6">
        <v>1622</v>
      </c>
    </row>
    <row r="10" spans="1:8" ht="23.4" thickBot="1" x14ac:dyDescent="0.35">
      <c r="A10" s="3" t="s">
        <v>21</v>
      </c>
      <c r="B10" s="4" t="s">
        <v>22</v>
      </c>
      <c r="C10" s="5">
        <v>0</v>
      </c>
      <c r="D10" s="5">
        <v>2873.8</v>
      </c>
      <c r="E10" s="5">
        <v>20</v>
      </c>
      <c r="F10" s="5">
        <v>3674</v>
      </c>
      <c r="G10" s="6">
        <v>7</v>
      </c>
      <c r="H10" s="6">
        <v>4207</v>
      </c>
    </row>
    <row r="11" spans="1:8" ht="15" thickBot="1" x14ac:dyDescent="0.35">
      <c r="A11" s="3" t="s">
        <v>23</v>
      </c>
      <c r="B11" s="4" t="s">
        <v>8</v>
      </c>
      <c r="C11" s="5">
        <v>1599.5</v>
      </c>
      <c r="D11" s="5">
        <v>1236.7</v>
      </c>
      <c r="E11" s="5">
        <v>1320</v>
      </c>
      <c r="F11" s="5">
        <v>1489</v>
      </c>
      <c r="G11" s="6">
        <v>1076</v>
      </c>
      <c r="H11" s="6">
        <v>1791</v>
      </c>
    </row>
    <row r="12" spans="1:8" ht="15" thickBot="1" x14ac:dyDescent="0.35">
      <c r="A12" s="3" t="s">
        <v>24</v>
      </c>
      <c r="B12" s="4" t="s">
        <v>25</v>
      </c>
      <c r="C12" s="5">
        <v>4665</v>
      </c>
      <c r="D12" s="5">
        <v>1213</v>
      </c>
      <c r="E12" s="5">
        <v>2157</v>
      </c>
      <c r="F12" s="5">
        <v>1025</v>
      </c>
      <c r="G12" s="6">
        <v>1853</v>
      </c>
      <c r="H12" s="6">
        <v>1269</v>
      </c>
    </row>
    <row r="13" spans="1:8" ht="15" thickBot="1" x14ac:dyDescent="0.35">
      <c r="A13" s="3" t="s">
        <v>26</v>
      </c>
      <c r="B13" s="4" t="s">
        <v>27</v>
      </c>
      <c r="C13" s="5">
        <v>0</v>
      </c>
      <c r="D13" s="5">
        <v>2956.7</v>
      </c>
      <c r="E13" s="5">
        <v>55</v>
      </c>
      <c r="F13" s="5">
        <v>3857</v>
      </c>
      <c r="G13" s="6">
        <v>26</v>
      </c>
      <c r="H13" s="6">
        <v>4376</v>
      </c>
    </row>
    <row r="14" spans="1:8" ht="23.4" thickBot="1" x14ac:dyDescent="0.35">
      <c r="A14" s="3" t="s">
        <v>28</v>
      </c>
      <c r="B14" s="4" t="s">
        <v>29</v>
      </c>
      <c r="C14" s="5">
        <v>842</v>
      </c>
      <c r="D14" s="5">
        <v>826</v>
      </c>
      <c r="E14" s="5">
        <v>549</v>
      </c>
      <c r="F14" s="5">
        <v>1248</v>
      </c>
      <c r="G14" s="6">
        <v>355</v>
      </c>
      <c r="H14" s="6">
        <v>1603</v>
      </c>
    </row>
    <row r="15" spans="1:8" ht="15" thickBot="1" x14ac:dyDescent="0.35">
      <c r="A15" s="3" t="s">
        <v>30</v>
      </c>
      <c r="B15" s="4" t="s">
        <v>31</v>
      </c>
      <c r="C15" s="5">
        <v>2228.1</v>
      </c>
      <c r="D15" s="5">
        <v>460.2</v>
      </c>
      <c r="E15" s="5">
        <v>1203</v>
      </c>
      <c r="F15" s="5">
        <v>1204</v>
      </c>
      <c r="G15" s="6">
        <v>943</v>
      </c>
      <c r="H15" s="6">
        <v>1489</v>
      </c>
    </row>
    <row r="16" spans="1:8" ht="15" thickBot="1" x14ac:dyDescent="0.35">
      <c r="A16" s="3" t="s">
        <v>32</v>
      </c>
      <c r="B16" s="4" t="s">
        <v>10</v>
      </c>
      <c r="C16" s="5">
        <v>92.6</v>
      </c>
      <c r="D16" s="5">
        <v>2792.6</v>
      </c>
      <c r="E16" s="5">
        <v>23</v>
      </c>
      <c r="F16" s="5">
        <v>3777</v>
      </c>
      <c r="G16" s="6">
        <v>49</v>
      </c>
      <c r="H16" s="6">
        <v>4299</v>
      </c>
    </row>
    <row r="17" spans="1:8" ht="15" thickBot="1" x14ac:dyDescent="0.35">
      <c r="A17" s="3" t="s">
        <v>33</v>
      </c>
      <c r="B17" s="4" t="s">
        <v>34</v>
      </c>
      <c r="C17" s="5">
        <v>0</v>
      </c>
      <c r="D17" s="5">
        <v>3897.1</v>
      </c>
      <c r="E17" s="5">
        <v>0</v>
      </c>
      <c r="F17" s="5">
        <v>4541</v>
      </c>
      <c r="G17" s="6">
        <v>0</v>
      </c>
      <c r="H17" s="6">
        <v>5090</v>
      </c>
    </row>
    <row r="18" spans="1:8" ht="15" thickBot="1" x14ac:dyDescent="0.35">
      <c r="A18" s="3" t="s">
        <v>35</v>
      </c>
      <c r="B18" s="4" t="s">
        <v>36</v>
      </c>
      <c r="C18" s="5">
        <v>0</v>
      </c>
      <c r="D18" s="5">
        <v>3541.1</v>
      </c>
      <c r="E18" s="5">
        <v>0</v>
      </c>
      <c r="F18" s="5">
        <v>4378</v>
      </c>
      <c r="G18" s="6">
        <v>0</v>
      </c>
      <c r="H18" s="6">
        <v>4927</v>
      </c>
    </row>
    <row r="19" spans="1:8" ht="15" thickBot="1" x14ac:dyDescent="0.35">
      <c r="A19" s="3" t="s">
        <v>37</v>
      </c>
      <c r="B19" s="4" t="s">
        <v>38</v>
      </c>
      <c r="C19" s="5">
        <v>0</v>
      </c>
      <c r="D19" s="5">
        <v>3319</v>
      </c>
      <c r="E19" s="9">
        <v>0</v>
      </c>
      <c r="F19" s="10">
        <v>4101</v>
      </c>
      <c r="G19" s="11">
        <v>0</v>
      </c>
      <c r="H19" s="11">
        <v>4651</v>
      </c>
    </row>
    <row r="20" spans="1:8" ht="23.4" thickBot="1" x14ac:dyDescent="0.35">
      <c r="A20" s="3" t="s">
        <v>39</v>
      </c>
      <c r="B20" s="4" t="s">
        <v>14</v>
      </c>
      <c r="C20" s="5">
        <v>0</v>
      </c>
      <c r="D20" s="5">
        <v>2743.8</v>
      </c>
      <c r="E20" s="12">
        <v>0</v>
      </c>
      <c r="F20" s="5">
        <v>3077</v>
      </c>
      <c r="G20" s="6">
        <v>0</v>
      </c>
      <c r="H20" s="6">
        <v>3627</v>
      </c>
    </row>
    <row r="21" spans="1:8" ht="23.4" thickBot="1" x14ac:dyDescent="0.35">
      <c r="A21" s="3" t="s">
        <v>40</v>
      </c>
      <c r="B21" s="4" t="s">
        <v>12</v>
      </c>
      <c r="C21" s="5">
        <v>387</v>
      </c>
      <c r="D21" s="5">
        <v>1818.5</v>
      </c>
      <c r="E21" s="9">
        <v>222</v>
      </c>
      <c r="F21" s="10">
        <v>2816</v>
      </c>
      <c r="G21" s="11">
        <v>138</v>
      </c>
      <c r="H21" s="11">
        <v>3281</v>
      </c>
    </row>
    <row r="22" spans="1:8" ht="23.4" thickBot="1" x14ac:dyDescent="0.35">
      <c r="A22" s="3" t="s">
        <v>41</v>
      </c>
      <c r="B22" s="4" t="s">
        <v>25</v>
      </c>
      <c r="C22" s="5">
        <v>1420</v>
      </c>
      <c r="D22" s="5">
        <v>552</v>
      </c>
      <c r="E22" s="5">
        <v>375</v>
      </c>
      <c r="F22" s="5">
        <v>891</v>
      </c>
      <c r="G22" s="6">
        <v>199</v>
      </c>
      <c r="H22" s="6">
        <v>1262</v>
      </c>
    </row>
    <row r="23" spans="1:8" ht="15" thickBot="1" x14ac:dyDescent="0.35">
      <c r="A23" s="3" t="s">
        <v>42</v>
      </c>
      <c r="B23" s="4" t="s">
        <v>43</v>
      </c>
      <c r="C23" s="5">
        <v>5706</v>
      </c>
      <c r="D23" s="5">
        <v>0</v>
      </c>
      <c r="E23" s="9">
        <v>3967</v>
      </c>
      <c r="F23" s="10">
        <v>322</v>
      </c>
      <c r="G23" s="11">
        <v>3543</v>
      </c>
      <c r="H23" s="11">
        <v>446</v>
      </c>
    </row>
    <row r="24" spans="1:8" ht="15" thickBot="1" x14ac:dyDescent="0.35">
      <c r="A24" s="3" t="s">
        <v>44</v>
      </c>
      <c r="B24" s="4" t="s">
        <v>12</v>
      </c>
      <c r="C24" s="5">
        <v>330.9</v>
      </c>
      <c r="D24" s="5">
        <v>1648.7</v>
      </c>
      <c r="E24" s="9">
        <v>125</v>
      </c>
      <c r="F24" s="10">
        <v>2883</v>
      </c>
      <c r="G24" s="11">
        <v>71</v>
      </c>
      <c r="H24" s="11">
        <v>3209</v>
      </c>
    </row>
    <row r="25" spans="1:8" ht="15" thickBot="1" x14ac:dyDescent="0.35">
      <c r="A25" s="3" t="s">
        <v>45</v>
      </c>
      <c r="B25" s="4" t="s">
        <v>46</v>
      </c>
      <c r="C25" s="5">
        <v>93.5</v>
      </c>
      <c r="D25" s="5">
        <v>829.9</v>
      </c>
      <c r="E25" s="9">
        <v>28</v>
      </c>
      <c r="F25" s="10">
        <v>1358</v>
      </c>
      <c r="G25" s="11">
        <v>1</v>
      </c>
      <c r="H25" s="14">
        <v>1880</v>
      </c>
    </row>
    <row r="26" spans="1:8" ht="15" thickBot="1" x14ac:dyDescent="0.35">
      <c r="A26" s="3" t="s">
        <v>47</v>
      </c>
      <c r="B26" s="4" t="s">
        <v>48</v>
      </c>
      <c r="C26" s="5">
        <v>3064</v>
      </c>
      <c r="D26" s="5">
        <v>43</v>
      </c>
      <c r="E26" s="9">
        <v>1993</v>
      </c>
      <c r="F26" s="10">
        <v>516</v>
      </c>
      <c r="G26" s="11">
        <v>1622</v>
      </c>
      <c r="H26" s="11">
        <v>691</v>
      </c>
    </row>
    <row r="27" spans="1:8" ht="15" thickBot="1" x14ac:dyDescent="0.35">
      <c r="A27" s="3" t="s">
        <v>49</v>
      </c>
      <c r="B27" s="4" t="s">
        <v>50</v>
      </c>
      <c r="C27" s="5">
        <v>1991</v>
      </c>
      <c r="D27" s="5">
        <v>0</v>
      </c>
      <c r="E27" s="5">
        <v>1056</v>
      </c>
      <c r="F27" s="5">
        <v>200</v>
      </c>
      <c r="G27" s="6">
        <v>694</v>
      </c>
      <c r="H27" s="6">
        <v>386</v>
      </c>
    </row>
    <row r="28" spans="1:8" ht="15" thickBot="1" x14ac:dyDescent="0.35">
      <c r="A28" s="3" t="s">
        <v>51</v>
      </c>
      <c r="B28" s="4" t="s">
        <v>52</v>
      </c>
      <c r="C28" s="5">
        <v>0</v>
      </c>
      <c r="D28" s="5">
        <v>2975</v>
      </c>
      <c r="E28" s="5">
        <v>0</v>
      </c>
      <c r="F28" s="5">
        <v>4207</v>
      </c>
      <c r="G28" s="6">
        <v>0</v>
      </c>
      <c r="H28" s="6">
        <v>4757</v>
      </c>
    </row>
    <row r="29" spans="1:8" ht="23.4" customHeight="1" thickBot="1" x14ac:dyDescent="0.35">
      <c r="A29" s="3" t="s">
        <v>53</v>
      </c>
      <c r="B29" s="4" t="s">
        <v>54</v>
      </c>
      <c r="C29" s="5">
        <v>3247</v>
      </c>
      <c r="D29" s="5">
        <v>314</v>
      </c>
      <c r="E29" s="15">
        <v>2512</v>
      </c>
      <c r="F29" s="16">
        <v>1104</v>
      </c>
      <c r="G29" s="14">
        <v>2211</v>
      </c>
      <c r="H29" s="14">
        <v>1353</v>
      </c>
    </row>
    <row r="30" spans="1:8" ht="15" thickBot="1" x14ac:dyDescent="0.35">
      <c r="A30" s="3" t="s">
        <v>55</v>
      </c>
      <c r="B30" s="4" t="s">
        <v>56</v>
      </c>
      <c r="C30" s="5">
        <v>3473</v>
      </c>
      <c r="D30" s="5">
        <v>0</v>
      </c>
      <c r="E30" s="17">
        <v>1988</v>
      </c>
      <c r="F30" s="18">
        <v>312</v>
      </c>
      <c r="G30" s="19">
        <v>1585</v>
      </c>
      <c r="H30" s="19">
        <v>460</v>
      </c>
    </row>
    <row r="31" spans="1:8" ht="15" thickBot="1" x14ac:dyDescent="0.35">
      <c r="A31" s="3" t="s">
        <v>57</v>
      </c>
      <c r="B31" s="4" t="s">
        <v>58</v>
      </c>
      <c r="C31" s="5">
        <v>2131.1</v>
      </c>
      <c r="D31" s="5">
        <v>1378</v>
      </c>
      <c r="E31" s="15">
        <v>1236</v>
      </c>
      <c r="F31" s="16">
        <v>2420</v>
      </c>
      <c r="G31" s="14">
        <v>1000</v>
      </c>
      <c r="H31" s="14">
        <v>2106</v>
      </c>
    </row>
    <row r="33" spans="1:15" ht="15" thickBot="1" x14ac:dyDescent="0.35"/>
    <row r="34" spans="1:15" ht="15" thickBot="1" x14ac:dyDescent="0.35">
      <c r="A34" s="22" t="s">
        <v>66</v>
      </c>
      <c r="B34" s="23"/>
      <c r="C34" s="23"/>
      <c r="D34" s="23"/>
      <c r="E34" s="24"/>
      <c r="F34" s="22" t="s">
        <v>62</v>
      </c>
      <c r="G34" s="24"/>
      <c r="H34" s="25" t="s">
        <v>59</v>
      </c>
      <c r="I34" s="26"/>
      <c r="J34" s="26"/>
      <c r="K34" s="26"/>
      <c r="L34" s="26"/>
      <c r="M34" s="26"/>
      <c r="N34" s="26"/>
      <c r="O34" s="27"/>
    </row>
    <row r="35" spans="1:15" ht="15" thickBot="1" x14ac:dyDescent="0.35">
      <c r="A35" s="21" t="s">
        <v>60</v>
      </c>
      <c r="B35" s="19"/>
      <c r="C35" s="20">
        <v>2018</v>
      </c>
      <c r="D35" s="21">
        <v>2030</v>
      </c>
      <c r="E35" s="20">
        <v>2050</v>
      </c>
      <c r="F35" s="20">
        <v>2030</v>
      </c>
      <c r="G35" s="20">
        <v>2050</v>
      </c>
      <c r="H35" s="30" t="s">
        <v>60</v>
      </c>
      <c r="I35" s="31" t="s">
        <v>65</v>
      </c>
      <c r="J35" s="32">
        <v>2030</v>
      </c>
      <c r="K35" s="32">
        <v>2050</v>
      </c>
      <c r="L35" s="31" t="s">
        <v>60</v>
      </c>
      <c r="M35" s="32" t="s">
        <v>64</v>
      </c>
      <c r="N35" s="32">
        <v>2030</v>
      </c>
      <c r="O35" s="31">
        <v>2050</v>
      </c>
    </row>
    <row r="36" spans="1:15" ht="15" thickBot="1" x14ac:dyDescent="0.35">
      <c r="A36" s="16" t="s">
        <v>7</v>
      </c>
      <c r="B36" s="14"/>
      <c r="C36" s="14">
        <f>SUM(C2+D2)</f>
        <v>2673</v>
      </c>
      <c r="D36" s="16">
        <f>SUM(E2+F2)</f>
        <v>2454</v>
      </c>
      <c r="E36" s="14">
        <f>SUM(G2+H2)</f>
        <v>2522</v>
      </c>
      <c r="F36" s="19">
        <f>((100*D36)/$C$36)</f>
        <v>91.806958473625144</v>
      </c>
      <c r="G36" s="19">
        <f>((100*E36)/$C$36)</f>
        <v>94.35091657313879</v>
      </c>
      <c r="H36" s="28" t="s">
        <v>7</v>
      </c>
      <c r="I36" s="16">
        <v>1958</v>
      </c>
      <c r="J36" s="14">
        <f>((100*E2)/C2)</f>
        <v>58.171603677221654</v>
      </c>
      <c r="K36" s="14">
        <f>((100*G2)/C2)</f>
        <v>45.965270684371809</v>
      </c>
      <c r="L36" s="16" t="s">
        <v>7</v>
      </c>
      <c r="M36" s="14">
        <v>715</v>
      </c>
      <c r="N36" s="14">
        <f>((100*F2)/D2)</f>
        <v>183.91608391608392</v>
      </c>
      <c r="O36" s="16">
        <f>((100*H2)/D2)</f>
        <v>226.85314685314685</v>
      </c>
    </row>
    <row r="37" spans="1:15" ht="15" thickBot="1" x14ac:dyDescent="0.35">
      <c r="A37" s="18" t="s">
        <v>9</v>
      </c>
      <c r="B37" s="19"/>
      <c r="C37" s="19">
        <f t="shared" ref="C37:C65" si="0">SUM(C3+D3)</f>
        <v>3069.5</v>
      </c>
      <c r="D37" s="18">
        <f t="shared" ref="D37:D65" si="1">SUM(E3+F3)</f>
        <v>3870</v>
      </c>
      <c r="E37" s="19">
        <f t="shared" ref="E37:E65" si="2">SUM(G3+H3)</f>
        <v>4245</v>
      </c>
      <c r="F37" s="19">
        <f t="shared" ref="F37:F65" si="3">((100*D37)/$C$36)</f>
        <v>144.78114478114477</v>
      </c>
      <c r="G37" s="19">
        <f t="shared" ref="G37:G65" si="4">((100*E37)/$C$36)</f>
        <v>158.81032547699215</v>
      </c>
      <c r="H37" s="29" t="s">
        <v>9</v>
      </c>
      <c r="I37" s="18">
        <v>318.39999999999998</v>
      </c>
      <c r="J37" s="19">
        <f>((100*E3)/C3)</f>
        <v>84.170854271356788</v>
      </c>
      <c r="K37" s="19">
        <f>((100*G3)/C3)</f>
        <v>56.532663316582919</v>
      </c>
      <c r="L37" s="18" t="s">
        <v>9</v>
      </c>
      <c r="M37" s="19">
        <v>2751.1</v>
      </c>
      <c r="N37" s="19">
        <f>((100*F3)/D3)</f>
        <v>130.92944640325689</v>
      </c>
      <c r="O37" s="18">
        <f>((100*H3)/D3)</f>
        <v>147.75907818690706</v>
      </c>
    </row>
    <row r="38" spans="1:15" ht="15" thickBot="1" x14ac:dyDescent="0.35">
      <c r="A38" s="16" t="s">
        <v>11</v>
      </c>
      <c r="B38" s="14"/>
      <c r="C38" s="14">
        <f t="shared" si="0"/>
        <v>3015</v>
      </c>
      <c r="D38" s="16">
        <f t="shared" si="1"/>
        <v>2720</v>
      </c>
      <c r="E38" s="14">
        <f t="shared" si="2"/>
        <v>2805</v>
      </c>
      <c r="F38" s="19">
        <f t="shared" si="3"/>
        <v>101.75832398054621</v>
      </c>
      <c r="G38" s="19">
        <f t="shared" si="4"/>
        <v>104.93827160493827</v>
      </c>
      <c r="H38" s="28" t="s">
        <v>11</v>
      </c>
      <c r="I38" s="16">
        <v>2044</v>
      </c>
      <c r="J38" s="14">
        <f>((100*E4)/C4)</f>
        <v>57.778864970645792</v>
      </c>
      <c r="K38" s="14">
        <f>((100*G4)/C4)</f>
        <v>46.428571428571431</v>
      </c>
      <c r="L38" s="16" t="s">
        <v>11</v>
      </c>
      <c r="M38" s="14">
        <v>971</v>
      </c>
      <c r="N38" s="14">
        <f>((100*F4)/D4)</f>
        <v>158.49639546858907</v>
      </c>
      <c r="O38" s="16">
        <f>((100*H4)/D4)</f>
        <v>191.14315139031925</v>
      </c>
    </row>
    <row r="39" spans="1:15" ht="15" thickBot="1" x14ac:dyDescent="0.35">
      <c r="A39" s="18" t="s">
        <v>13</v>
      </c>
      <c r="B39" s="19"/>
      <c r="C39" s="19">
        <f t="shared" si="0"/>
        <v>1004</v>
      </c>
      <c r="D39" s="18">
        <f t="shared" si="1"/>
        <v>1738</v>
      </c>
      <c r="E39" s="19">
        <f t="shared" si="2"/>
        <v>2121</v>
      </c>
      <c r="F39" s="19">
        <f t="shared" si="3"/>
        <v>65.02057613168725</v>
      </c>
      <c r="G39" s="19">
        <f t="shared" si="4"/>
        <v>79.349046015712688</v>
      </c>
      <c r="H39" s="29" t="s">
        <v>13</v>
      </c>
      <c r="I39" s="18">
        <v>68</v>
      </c>
      <c r="J39" s="19">
        <f>((100*E5)/C5)</f>
        <v>220.58823529411765</v>
      </c>
      <c r="K39" s="19">
        <f>((100*G5)/C5)</f>
        <v>102.94117647058823</v>
      </c>
      <c r="L39" s="18" t="s">
        <v>13</v>
      </c>
      <c r="M39" s="19">
        <v>936</v>
      </c>
      <c r="N39" s="19">
        <f>((100*F5)/D5)</f>
        <v>169.65811965811966</v>
      </c>
      <c r="O39" s="18">
        <f>((100*H5)/D5)</f>
        <v>219.12393162393161</v>
      </c>
    </row>
    <row r="40" spans="1:15" ht="23.4" thickBot="1" x14ac:dyDescent="0.35">
      <c r="A40" s="16" t="s">
        <v>15</v>
      </c>
      <c r="B40" s="14"/>
      <c r="C40" s="14">
        <f t="shared" si="0"/>
        <v>701.1</v>
      </c>
      <c r="D40" s="16">
        <f t="shared" si="1"/>
        <v>1363</v>
      </c>
      <c r="E40" s="14">
        <f t="shared" si="2"/>
        <v>1508</v>
      </c>
      <c r="F40" s="19">
        <f t="shared" si="3"/>
        <v>50.991395435839877</v>
      </c>
      <c r="G40" s="19">
        <f t="shared" si="4"/>
        <v>56.416011971567528</v>
      </c>
      <c r="H40" s="28" t="s">
        <v>15</v>
      </c>
      <c r="I40" s="16">
        <v>633.4</v>
      </c>
      <c r="J40" s="14">
        <f>((100*E6)/C6)</f>
        <v>78.307546574044835</v>
      </c>
      <c r="K40" s="14">
        <f>((100*G6)/C6)</f>
        <v>46.258288601199872</v>
      </c>
      <c r="L40" s="16" t="s">
        <v>15</v>
      </c>
      <c r="M40" s="14">
        <v>67.7</v>
      </c>
      <c r="N40" s="14">
        <f>((100*F6)/D6)</f>
        <v>1280.6499261447561</v>
      </c>
      <c r="O40" s="16">
        <f>((100*H6)/D6)</f>
        <v>1794.6824224519939</v>
      </c>
    </row>
    <row r="41" spans="1:15" ht="15" thickBot="1" x14ac:dyDescent="0.35">
      <c r="A41" s="18" t="s">
        <v>17</v>
      </c>
      <c r="B41" s="19"/>
      <c r="C41" s="19">
        <f t="shared" si="0"/>
        <v>2041.7</v>
      </c>
      <c r="D41" s="18">
        <f t="shared" si="1"/>
        <v>2955</v>
      </c>
      <c r="E41" s="19">
        <f t="shared" si="2"/>
        <v>3329</v>
      </c>
      <c r="F41" s="19">
        <f t="shared" si="3"/>
        <v>110.54994388327722</v>
      </c>
      <c r="G41" s="19">
        <f t="shared" si="4"/>
        <v>124.54171343060231</v>
      </c>
      <c r="H41" s="29" t="s">
        <v>17</v>
      </c>
      <c r="I41" s="18">
        <v>443.8</v>
      </c>
      <c r="J41" s="19">
        <f>((100*E7)/C7)</f>
        <v>45.29067147363677</v>
      </c>
      <c r="K41" s="19">
        <f>((100*G7)/C7)</f>
        <v>25.687246507435781</v>
      </c>
      <c r="L41" s="18" t="s">
        <v>17</v>
      </c>
      <c r="M41" s="19">
        <v>1597.9</v>
      </c>
      <c r="N41" s="19">
        <f>((100*F7)/D7)</f>
        <v>172.35121096439076</v>
      </c>
      <c r="O41" s="18">
        <f>((100*H7)/D7)</f>
        <v>201.20157706990423</v>
      </c>
    </row>
    <row r="42" spans="1:15" ht="15" thickBot="1" x14ac:dyDescent="0.35">
      <c r="A42" s="16" t="s">
        <v>19</v>
      </c>
      <c r="B42" s="14"/>
      <c r="C42" s="14">
        <f t="shared" si="0"/>
        <v>3368</v>
      </c>
      <c r="D42" s="16">
        <f t="shared" si="1"/>
        <v>4418</v>
      </c>
      <c r="E42" s="14">
        <f t="shared" si="2"/>
        <v>4965</v>
      </c>
      <c r="F42" s="19">
        <f t="shared" si="3"/>
        <v>165.28245417134306</v>
      </c>
      <c r="G42" s="19">
        <f t="shared" si="4"/>
        <v>185.74635241301908</v>
      </c>
      <c r="H42" s="28" t="s">
        <v>19</v>
      </c>
      <c r="I42" s="16">
        <v>0</v>
      </c>
      <c r="J42" s="19">
        <f>((100*E8)/1)</f>
        <v>0</v>
      </c>
      <c r="K42" s="19">
        <f>((100*G8)/1)</f>
        <v>0</v>
      </c>
      <c r="L42" s="16" t="s">
        <v>19</v>
      </c>
      <c r="M42" s="14">
        <v>3368</v>
      </c>
      <c r="N42" s="14">
        <f>((100*F8)/D8)</f>
        <v>131.17577197149643</v>
      </c>
      <c r="O42" s="16">
        <f>((100*H8)/D8)</f>
        <v>147.416864608076</v>
      </c>
    </row>
    <row r="43" spans="1:15" ht="15" thickBot="1" x14ac:dyDescent="0.35">
      <c r="A43" s="18" t="s">
        <v>20</v>
      </c>
      <c r="B43" s="19"/>
      <c r="C43" s="19">
        <f t="shared" si="0"/>
        <v>4122</v>
      </c>
      <c r="D43" s="18">
        <f t="shared" si="1"/>
        <v>3881</v>
      </c>
      <c r="E43" s="19">
        <f t="shared" si="2"/>
        <v>3850</v>
      </c>
      <c r="F43" s="19">
        <f t="shared" si="3"/>
        <v>145.19266741488963</v>
      </c>
      <c r="G43" s="19">
        <f t="shared" si="4"/>
        <v>144.03292181069958</v>
      </c>
      <c r="H43" s="29" t="s">
        <v>20</v>
      </c>
      <c r="I43" s="18">
        <v>3398</v>
      </c>
      <c r="J43" s="19">
        <f>((100*E9)/C9)</f>
        <v>74.072984108298996</v>
      </c>
      <c r="K43" s="19">
        <f>((100*G9)/C9)</f>
        <v>65.567981165391402</v>
      </c>
      <c r="L43" s="18" t="s">
        <v>20</v>
      </c>
      <c r="M43" s="19">
        <v>724</v>
      </c>
      <c r="N43" s="19">
        <f>((100*F9)/D9)</f>
        <v>188.39779005524861</v>
      </c>
      <c r="O43" s="18">
        <f>((100*H9)/D9)</f>
        <v>224.03314917127071</v>
      </c>
    </row>
    <row r="44" spans="1:15" ht="15" thickBot="1" x14ac:dyDescent="0.35">
      <c r="A44" s="16" t="s">
        <v>21</v>
      </c>
      <c r="B44" s="14"/>
      <c r="C44" s="14">
        <f t="shared" si="0"/>
        <v>2873.8</v>
      </c>
      <c r="D44" s="16">
        <f t="shared" si="1"/>
        <v>3694</v>
      </c>
      <c r="E44" s="14">
        <f t="shared" si="2"/>
        <v>4214</v>
      </c>
      <c r="F44" s="19">
        <f t="shared" si="3"/>
        <v>138.19678264122709</v>
      </c>
      <c r="G44" s="19">
        <f t="shared" si="4"/>
        <v>157.6505798728021</v>
      </c>
      <c r="H44" s="28" t="s">
        <v>21</v>
      </c>
      <c r="I44" s="16">
        <v>0</v>
      </c>
      <c r="J44" s="14">
        <v>0</v>
      </c>
      <c r="K44" s="14">
        <v>0</v>
      </c>
      <c r="L44" s="16" t="s">
        <v>21</v>
      </c>
      <c r="M44" s="14">
        <v>2873.8</v>
      </c>
      <c r="N44" s="14">
        <f>((100*F10)/D10)</f>
        <v>127.84466559955459</v>
      </c>
      <c r="O44" s="16">
        <f>((100*H10)/D10)</f>
        <v>146.3915373373234</v>
      </c>
    </row>
    <row r="45" spans="1:15" ht="15" thickBot="1" x14ac:dyDescent="0.35">
      <c r="A45" s="18" t="s">
        <v>23</v>
      </c>
      <c r="B45" s="19"/>
      <c r="C45" s="19">
        <f t="shared" si="0"/>
        <v>2836.2</v>
      </c>
      <c r="D45" s="18">
        <f t="shared" si="1"/>
        <v>2809</v>
      </c>
      <c r="E45" s="19">
        <f t="shared" si="2"/>
        <v>2867</v>
      </c>
      <c r="F45" s="19">
        <f t="shared" si="3"/>
        <v>105.0879161990273</v>
      </c>
      <c r="G45" s="19">
        <f t="shared" si="4"/>
        <v>107.25776281331837</v>
      </c>
      <c r="H45" s="29" t="s">
        <v>23</v>
      </c>
      <c r="I45" s="18">
        <v>1599.5</v>
      </c>
      <c r="J45" s="19">
        <f>((100*E11)/C11)</f>
        <v>82.525789309159109</v>
      </c>
      <c r="K45" s="19">
        <f>((100*G11)/C11)</f>
        <v>67.271022194435758</v>
      </c>
      <c r="L45" s="18" t="s">
        <v>23</v>
      </c>
      <c r="M45" s="19">
        <v>1236.7</v>
      </c>
      <c r="N45" s="19">
        <f>((100*F11)/D11)</f>
        <v>120.40106735667501</v>
      </c>
      <c r="O45" s="18">
        <f>((100*H11)/D11)</f>
        <v>144.82089431551711</v>
      </c>
    </row>
    <row r="46" spans="1:15" ht="15" thickBot="1" x14ac:dyDescent="0.35">
      <c r="A46" s="16" t="s">
        <v>24</v>
      </c>
      <c r="B46" s="14"/>
      <c r="C46" s="14">
        <f t="shared" si="0"/>
        <v>5878</v>
      </c>
      <c r="D46" s="16">
        <f t="shared" si="1"/>
        <v>3182</v>
      </c>
      <c r="E46" s="14">
        <f t="shared" si="2"/>
        <v>3122</v>
      </c>
      <c r="F46" s="19">
        <f t="shared" si="3"/>
        <v>119.04227459783016</v>
      </c>
      <c r="G46" s="19">
        <f t="shared" si="4"/>
        <v>116.79760568649458</v>
      </c>
      <c r="H46" s="28" t="s">
        <v>24</v>
      </c>
      <c r="I46" s="16">
        <v>4665</v>
      </c>
      <c r="J46" s="14">
        <f>((100*E12)/C12)</f>
        <v>46.237942122186496</v>
      </c>
      <c r="K46" s="14">
        <f>((100*G12)/C12)</f>
        <v>39.721329046087888</v>
      </c>
      <c r="L46" s="16" t="s">
        <v>24</v>
      </c>
      <c r="M46" s="14">
        <v>1213</v>
      </c>
      <c r="N46" s="14">
        <f>((100*F12)/D12)</f>
        <v>84.501236603462488</v>
      </c>
      <c r="O46" s="16">
        <f>((100*H12)/D12)</f>
        <v>104.61665292662819</v>
      </c>
    </row>
    <row r="47" spans="1:15" ht="15" thickBot="1" x14ac:dyDescent="0.35">
      <c r="A47" s="18" t="s">
        <v>26</v>
      </c>
      <c r="B47" s="19"/>
      <c r="C47" s="19">
        <f t="shared" si="0"/>
        <v>2956.7</v>
      </c>
      <c r="D47" s="18">
        <f t="shared" si="1"/>
        <v>3912</v>
      </c>
      <c r="E47" s="19">
        <f t="shared" si="2"/>
        <v>4402</v>
      </c>
      <c r="F47" s="19">
        <f t="shared" si="3"/>
        <v>146.35241301907968</v>
      </c>
      <c r="G47" s="19">
        <f t="shared" si="4"/>
        <v>164.6838757949869</v>
      </c>
      <c r="H47" s="29" t="s">
        <v>26</v>
      </c>
      <c r="I47" s="18">
        <v>0</v>
      </c>
      <c r="J47" s="19">
        <v>0</v>
      </c>
      <c r="K47" s="19">
        <v>0</v>
      </c>
      <c r="L47" s="18" t="s">
        <v>26</v>
      </c>
      <c r="M47" s="19">
        <v>2956.7</v>
      </c>
      <c r="N47" s="19">
        <f>((100*F13)/D13)</f>
        <v>130.44948760442387</v>
      </c>
      <c r="O47" s="18">
        <f>((100*H13)/D13)</f>
        <v>148.0028410051747</v>
      </c>
    </row>
    <row r="48" spans="1:15" ht="23.4" thickBot="1" x14ac:dyDescent="0.35">
      <c r="A48" s="16" t="s">
        <v>28</v>
      </c>
      <c r="B48" s="14"/>
      <c r="C48" s="14">
        <f t="shared" si="0"/>
        <v>1668</v>
      </c>
      <c r="D48" s="16">
        <f t="shared" si="1"/>
        <v>1797</v>
      </c>
      <c r="E48" s="14">
        <f t="shared" si="2"/>
        <v>1958</v>
      </c>
      <c r="F48" s="19">
        <f t="shared" si="3"/>
        <v>67.227833894500563</v>
      </c>
      <c r="G48" s="19">
        <f t="shared" si="4"/>
        <v>73.251028806584358</v>
      </c>
      <c r="H48" s="28" t="s">
        <v>28</v>
      </c>
      <c r="I48" s="16">
        <v>842</v>
      </c>
      <c r="J48" s="14">
        <f>((100*E14)/C14)</f>
        <v>65.201900237529685</v>
      </c>
      <c r="K48" s="14">
        <f>((100*G14)/C14)</f>
        <v>42.161520190023751</v>
      </c>
      <c r="L48" s="16" t="s">
        <v>28</v>
      </c>
      <c r="M48" s="14">
        <v>826</v>
      </c>
      <c r="N48" s="14">
        <f>((100*F14)/D14)</f>
        <v>151.08958837772397</v>
      </c>
      <c r="O48" s="16">
        <f>((100*H14)/D14)</f>
        <v>194.06779661016949</v>
      </c>
    </row>
    <row r="49" spans="1:15" ht="15" thickBot="1" x14ac:dyDescent="0.35">
      <c r="A49" s="18" t="s">
        <v>30</v>
      </c>
      <c r="B49" s="19"/>
      <c r="C49" s="19">
        <f t="shared" si="0"/>
        <v>2688.2999999999997</v>
      </c>
      <c r="D49" s="18">
        <f t="shared" si="1"/>
        <v>2407</v>
      </c>
      <c r="E49" s="19">
        <f t="shared" si="2"/>
        <v>2432</v>
      </c>
      <c r="F49" s="19">
        <f t="shared" si="3"/>
        <v>90.048634493078936</v>
      </c>
      <c r="G49" s="19">
        <f t="shared" si="4"/>
        <v>90.983913206135426</v>
      </c>
      <c r="H49" s="29" t="s">
        <v>30</v>
      </c>
      <c r="I49" s="18">
        <v>2228.1</v>
      </c>
      <c r="J49" s="19">
        <f>((100*E15)/C15)</f>
        <v>53.992190655715632</v>
      </c>
      <c r="K49" s="19">
        <f>((100*G15)/C15)</f>
        <v>42.323055518154483</v>
      </c>
      <c r="L49" s="18" t="s">
        <v>30</v>
      </c>
      <c r="M49" s="19">
        <v>460.2</v>
      </c>
      <c r="N49" s="19">
        <f>((100*F15)/D15)</f>
        <v>261.62538026944804</v>
      </c>
      <c r="O49" s="18">
        <f>((100*H15)/D15)</f>
        <v>323.55497609734897</v>
      </c>
    </row>
    <row r="50" spans="1:15" ht="15" thickBot="1" x14ac:dyDescent="0.35">
      <c r="A50" s="16" t="s">
        <v>32</v>
      </c>
      <c r="B50" s="14"/>
      <c r="C50" s="14">
        <f t="shared" si="0"/>
        <v>2885.2</v>
      </c>
      <c r="D50" s="16">
        <f t="shared" si="1"/>
        <v>3800</v>
      </c>
      <c r="E50" s="14">
        <f t="shared" si="2"/>
        <v>4348</v>
      </c>
      <c r="F50" s="19">
        <f t="shared" si="3"/>
        <v>142.1623643845866</v>
      </c>
      <c r="G50" s="19">
        <f t="shared" si="4"/>
        <v>162.66367377478488</v>
      </c>
      <c r="H50" s="28" t="s">
        <v>32</v>
      </c>
      <c r="I50" s="16">
        <v>92.6</v>
      </c>
      <c r="J50" s="14">
        <f>((100*E16)/C16)</f>
        <v>24.838012958963283</v>
      </c>
      <c r="K50" s="14">
        <f>((100*G16)/C16)</f>
        <v>52.915766738660913</v>
      </c>
      <c r="L50" s="16" t="s">
        <v>32</v>
      </c>
      <c r="M50" s="14">
        <v>2792.6</v>
      </c>
      <c r="N50" s="14">
        <f>((100*F16)/D16)</f>
        <v>135.25030437585048</v>
      </c>
      <c r="O50" s="16">
        <f>((100*H16)/D16)</f>
        <v>153.94256248657166</v>
      </c>
    </row>
    <row r="51" spans="1:15" ht="15" thickBot="1" x14ac:dyDescent="0.35">
      <c r="A51" s="18" t="s">
        <v>33</v>
      </c>
      <c r="B51" s="19"/>
      <c r="C51" s="19">
        <f t="shared" si="0"/>
        <v>3897.1</v>
      </c>
      <c r="D51" s="18">
        <f t="shared" si="1"/>
        <v>4541</v>
      </c>
      <c r="E51" s="19">
        <f t="shared" si="2"/>
        <v>5090</v>
      </c>
      <c r="F51" s="19">
        <f t="shared" si="3"/>
        <v>169.88402543958099</v>
      </c>
      <c r="G51" s="19">
        <f t="shared" si="4"/>
        <v>190.42274597830152</v>
      </c>
      <c r="H51" s="29" t="s">
        <v>33</v>
      </c>
      <c r="I51" s="18">
        <v>0</v>
      </c>
      <c r="J51" s="19">
        <v>0</v>
      </c>
      <c r="K51" s="19">
        <v>0</v>
      </c>
      <c r="L51" s="18" t="s">
        <v>33</v>
      </c>
      <c r="M51" s="19">
        <v>3897.1</v>
      </c>
      <c r="N51" s="19">
        <f>((100*F17)/D17)</f>
        <v>116.52254240332556</v>
      </c>
      <c r="O51" s="18">
        <f>((100*H17)/D17)</f>
        <v>130.60994072515462</v>
      </c>
    </row>
    <row r="52" spans="1:15" ht="15" thickBot="1" x14ac:dyDescent="0.35">
      <c r="A52" s="16" t="s">
        <v>35</v>
      </c>
      <c r="B52" s="14"/>
      <c r="C52" s="14">
        <f t="shared" si="0"/>
        <v>3541.1</v>
      </c>
      <c r="D52" s="16">
        <f t="shared" si="1"/>
        <v>4378</v>
      </c>
      <c r="E52" s="14">
        <f t="shared" si="2"/>
        <v>4927</v>
      </c>
      <c r="F52" s="19">
        <f t="shared" si="3"/>
        <v>163.78600823045267</v>
      </c>
      <c r="G52" s="19">
        <f t="shared" si="4"/>
        <v>184.32472876917322</v>
      </c>
      <c r="H52" s="28" t="s">
        <v>35</v>
      </c>
      <c r="I52" s="16">
        <v>0</v>
      </c>
      <c r="J52" s="14">
        <v>0</v>
      </c>
      <c r="K52" s="14">
        <v>0</v>
      </c>
      <c r="L52" s="16" t="s">
        <v>35</v>
      </c>
      <c r="M52" s="14">
        <v>3541.1</v>
      </c>
      <c r="N52" s="14">
        <f>((100*F18)/D18)</f>
        <v>123.63389907091018</v>
      </c>
      <c r="O52" s="16">
        <f>((100*H18)/D18)</f>
        <v>139.13755612662732</v>
      </c>
    </row>
    <row r="53" spans="1:15" ht="15" thickBot="1" x14ac:dyDescent="0.35">
      <c r="A53" s="18" t="s">
        <v>37</v>
      </c>
      <c r="B53" s="19"/>
      <c r="C53" s="19">
        <f t="shared" si="0"/>
        <v>3319</v>
      </c>
      <c r="D53" s="18">
        <f t="shared" si="1"/>
        <v>4101</v>
      </c>
      <c r="E53" s="19">
        <f t="shared" si="2"/>
        <v>4651</v>
      </c>
      <c r="F53" s="19">
        <f t="shared" si="3"/>
        <v>153.42312008978675</v>
      </c>
      <c r="G53" s="19">
        <f t="shared" si="4"/>
        <v>173.99925177702954</v>
      </c>
      <c r="H53" s="29" t="s">
        <v>37</v>
      </c>
      <c r="I53" s="18">
        <v>0</v>
      </c>
      <c r="J53" s="19">
        <v>0</v>
      </c>
      <c r="K53" s="19">
        <v>0</v>
      </c>
      <c r="L53" s="18" t="s">
        <v>37</v>
      </c>
      <c r="M53" s="19">
        <v>3319</v>
      </c>
      <c r="N53" s="19">
        <f>((100*F19)/D19)</f>
        <v>123.56131364868936</v>
      </c>
      <c r="O53" s="18">
        <f>((100*H19)/D19)</f>
        <v>140.13257005122026</v>
      </c>
    </row>
    <row r="54" spans="1:15" ht="23.4" thickBot="1" x14ac:dyDescent="0.35">
      <c r="A54" s="16" t="s">
        <v>39</v>
      </c>
      <c r="B54" s="14"/>
      <c r="C54" s="14">
        <f t="shared" si="0"/>
        <v>2743.8</v>
      </c>
      <c r="D54" s="16">
        <f t="shared" si="1"/>
        <v>3077</v>
      </c>
      <c r="E54" s="14">
        <f t="shared" si="2"/>
        <v>3627</v>
      </c>
      <c r="F54" s="19">
        <f t="shared" si="3"/>
        <v>115.11410400299289</v>
      </c>
      <c r="G54" s="19">
        <f t="shared" si="4"/>
        <v>135.69023569023568</v>
      </c>
      <c r="H54" s="28" t="s">
        <v>39</v>
      </c>
      <c r="I54" s="16">
        <v>0</v>
      </c>
      <c r="J54" s="14">
        <v>0</v>
      </c>
      <c r="K54" s="14">
        <v>0</v>
      </c>
      <c r="L54" s="16" t="s">
        <v>39</v>
      </c>
      <c r="M54" s="14">
        <v>2743.8</v>
      </c>
      <c r="N54" s="14">
        <f>((100*F20)/D20)</f>
        <v>112.14374225526642</v>
      </c>
      <c r="O54" s="16">
        <f>((100*H20)/D20)</f>
        <v>132.18893505357534</v>
      </c>
    </row>
    <row r="55" spans="1:15" ht="23.4" thickBot="1" x14ac:dyDescent="0.35">
      <c r="A55" s="18" t="s">
        <v>40</v>
      </c>
      <c r="B55" s="19"/>
      <c r="C55" s="19">
        <f t="shared" si="0"/>
        <v>2205.5</v>
      </c>
      <c r="D55" s="18">
        <f t="shared" si="1"/>
        <v>3038</v>
      </c>
      <c r="E55" s="19">
        <f t="shared" si="2"/>
        <v>3419</v>
      </c>
      <c r="F55" s="19">
        <f t="shared" si="3"/>
        <v>113.65506921062476</v>
      </c>
      <c r="G55" s="19">
        <f t="shared" si="4"/>
        <v>127.90871679760569</v>
      </c>
      <c r="H55" s="29" t="s">
        <v>40</v>
      </c>
      <c r="I55" s="18">
        <v>387</v>
      </c>
      <c r="J55" s="19">
        <f>((100*E21)/C21)</f>
        <v>57.36434108527132</v>
      </c>
      <c r="K55" s="19">
        <f>((100*G21)/C21)</f>
        <v>35.65891472868217</v>
      </c>
      <c r="L55" s="18" t="s">
        <v>40</v>
      </c>
      <c r="M55" s="19">
        <v>1818.5</v>
      </c>
      <c r="N55" s="19">
        <f>((100*F21)/D21)</f>
        <v>154.85290074237008</v>
      </c>
      <c r="O55" s="18">
        <f>((100*H21)/D21)</f>
        <v>180.42342590046741</v>
      </c>
    </row>
    <row r="56" spans="1:15" ht="23.4" thickBot="1" x14ac:dyDescent="0.35">
      <c r="A56" s="16" t="s">
        <v>41</v>
      </c>
      <c r="B56" s="14"/>
      <c r="C56" s="14">
        <f t="shared" si="0"/>
        <v>1972</v>
      </c>
      <c r="D56" s="16">
        <f t="shared" si="1"/>
        <v>1266</v>
      </c>
      <c r="E56" s="14">
        <f t="shared" si="2"/>
        <v>1461</v>
      </c>
      <c r="F56" s="19">
        <f t="shared" si="3"/>
        <v>47.362514029180694</v>
      </c>
      <c r="G56" s="19">
        <f t="shared" si="4"/>
        <v>54.657687991021326</v>
      </c>
      <c r="H56" s="28" t="s">
        <v>41</v>
      </c>
      <c r="I56" s="16">
        <v>1420</v>
      </c>
      <c r="J56" s="14">
        <f>((100*E22)/C22)</f>
        <v>26.408450704225352</v>
      </c>
      <c r="K56" s="14">
        <f>((100*G22)/C22)</f>
        <v>14.014084507042254</v>
      </c>
      <c r="L56" s="16" t="s">
        <v>41</v>
      </c>
      <c r="M56" s="14">
        <v>552</v>
      </c>
      <c r="N56" s="14">
        <f>((100*F22)/D22)</f>
        <v>161.41304347826087</v>
      </c>
      <c r="O56" s="16">
        <f>((100*H22)/D22)</f>
        <v>228.62318840579709</v>
      </c>
    </row>
    <row r="57" spans="1:15" ht="15" thickBot="1" x14ac:dyDescent="0.35">
      <c r="A57" s="18" t="s">
        <v>42</v>
      </c>
      <c r="B57" s="19"/>
      <c r="C57" s="19">
        <f t="shared" si="0"/>
        <v>5706</v>
      </c>
      <c r="D57" s="18">
        <f t="shared" si="1"/>
        <v>4289</v>
      </c>
      <c r="E57" s="19">
        <f t="shared" si="2"/>
        <v>3989</v>
      </c>
      <c r="F57" s="19">
        <f t="shared" si="3"/>
        <v>160.45641601197156</v>
      </c>
      <c r="G57" s="19">
        <f t="shared" si="4"/>
        <v>149.23307145529367</v>
      </c>
      <c r="H57" s="29" t="s">
        <v>42</v>
      </c>
      <c r="I57" s="18">
        <v>5706</v>
      </c>
      <c r="J57" s="19">
        <f>((100*E23)/C23)</f>
        <v>69.523308797756741</v>
      </c>
      <c r="K57" s="19">
        <f>((100*G23)/C23)</f>
        <v>62.092534174553101</v>
      </c>
      <c r="L57" s="18" t="s">
        <v>42</v>
      </c>
      <c r="M57" s="19">
        <v>0</v>
      </c>
      <c r="N57" s="14">
        <f>((100*F23)/1)</f>
        <v>32200</v>
      </c>
      <c r="O57" s="16">
        <f>((100*H23)/1)</f>
        <v>44600</v>
      </c>
    </row>
    <row r="58" spans="1:15" ht="15" thickBot="1" x14ac:dyDescent="0.35">
      <c r="A58" s="16" t="s">
        <v>44</v>
      </c>
      <c r="B58" s="14"/>
      <c r="C58" s="14">
        <f t="shared" si="0"/>
        <v>1979.6</v>
      </c>
      <c r="D58" s="16">
        <f t="shared" si="1"/>
        <v>3008</v>
      </c>
      <c r="E58" s="14">
        <f t="shared" si="2"/>
        <v>3280</v>
      </c>
      <c r="F58" s="19">
        <f t="shared" si="3"/>
        <v>112.53273475495698</v>
      </c>
      <c r="G58" s="19">
        <f t="shared" si="4"/>
        <v>122.7085671530116</v>
      </c>
      <c r="H58" s="28" t="s">
        <v>44</v>
      </c>
      <c r="I58" s="16">
        <v>330.9</v>
      </c>
      <c r="J58" s="14">
        <f>((100*E24)/C24)</f>
        <v>37.775763070414023</v>
      </c>
      <c r="K58" s="14">
        <f>((100*G24)/C24)</f>
        <v>21.456633423995168</v>
      </c>
      <c r="L58" s="16" t="s">
        <v>44</v>
      </c>
      <c r="M58" s="14">
        <v>1648.7</v>
      </c>
      <c r="N58" s="14">
        <f>((100*F24)/D24)</f>
        <v>174.86504518711712</v>
      </c>
      <c r="O58" s="16">
        <f>((100*H24)/D24)</f>
        <v>194.63819979377692</v>
      </c>
    </row>
    <row r="59" spans="1:15" ht="15" thickBot="1" x14ac:dyDescent="0.35">
      <c r="A59" s="18" t="s">
        <v>45</v>
      </c>
      <c r="B59" s="19"/>
      <c r="C59" s="19">
        <f t="shared" si="0"/>
        <v>923.4</v>
      </c>
      <c r="D59" s="18">
        <f t="shared" si="1"/>
        <v>1386</v>
      </c>
      <c r="E59" s="19">
        <f t="shared" si="2"/>
        <v>1881</v>
      </c>
      <c r="F59" s="19">
        <f t="shared" si="3"/>
        <v>51.851851851851855</v>
      </c>
      <c r="G59" s="19">
        <f t="shared" si="4"/>
        <v>70.370370370370367</v>
      </c>
      <c r="H59" s="29" t="s">
        <v>45</v>
      </c>
      <c r="I59" s="18">
        <v>93.5</v>
      </c>
      <c r="J59" s="19">
        <f>((100*E25)/C25)</f>
        <v>29.946524064171122</v>
      </c>
      <c r="K59" s="19">
        <f>((100*G25)/C25)</f>
        <v>1.0695187165775402</v>
      </c>
      <c r="L59" s="18" t="s">
        <v>45</v>
      </c>
      <c r="M59" s="19">
        <v>829.9</v>
      </c>
      <c r="N59" s="19">
        <f>((100*F25)/D25)</f>
        <v>163.63417279190264</v>
      </c>
      <c r="O59" s="18">
        <f>((100*H25)/D25)</f>
        <v>226.53331726714063</v>
      </c>
    </row>
    <row r="60" spans="1:15" ht="15" thickBot="1" x14ac:dyDescent="0.35">
      <c r="A60" s="16" t="s">
        <v>47</v>
      </c>
      <c r="B60" s="14"/>
      <c r="C60" s="14">
        <f t="shared" si="0"/>
        <v>3107</v>
      </c>
      <c r="D60" s="16">
        <f t="shared" si="1"/>
        <v>2509</v>
      </c>
      <c r="E60" s="14">
        <f t="shared" si="2"/>
        <v>2313</v>
      </c>
      <c r="F60" s="19">
        <f t="shared" si="3"/>
        <v>93.864571642349418</v>
      </c>
      <c r="G60" s="19">
        <f t="shared" si="4"/>
        <v>86.531986531986533</v>
      </c>
      <c r="H60" s="28" t="s">
        <v>47</v>
      </c>
      <c r="I60" s="16">
        <v>3064</v>
      </c>
      <c r="J60" s="14">
        <f>((100*E26)/C26)</f>
        <v>65.045691906005217</v>
      </c>
      <c r="K60" s="14">
        <f>((100*G26)/C26)</f>
        <v>52.93733681462141</v>
      </c>
      <c r="L60" s="16" t="s">
        <v>47</v>
      </c>
      <c r="M60" s="14">
        <v>43</v>
      </c>
      <c r="N60" s="19">
        <f>((100*F26)/D26)</f>
        <v>1200</v>
      </c>
      <c r="O60" s="18">
        <f>((100*H26)/D26)</f>
        <v>1606.9767441860465</v>
      </c>
    </row>
    <row r="61" spans="1:15" ht="15" thickBot="1" x14ac:dyDescent="0.35">
      <c r="A61" s="18" t="s">
        <v>49</v>
      </c>
      <c r="B61" s="19"/>
      <c r="C61" s="19">
        <f t="shared" si="0"/>
        <v>1991</v>
      </c>
      <c r="D61" s="18">
        <f t="shared" si="1"/>
        <v>1256</v>
      </c>
      <c r="E61" s="19">
        <f t="shared" si="2"/>
        <v>1080</v>
      </c>
      <c r="F61" s="19">
        <f t="shared" si="3"/>
        <v>46.988402543958102</v>
      </c>
      <c r="G61" s="19">
        <f t="shared" si="4"/>
        <v>40.404040404040401</v>
      </c>
      <c r="H61" s="29" t="s">
        <v>49</v>
      </c>
      <c r="I61" s="18">
        <v>1991</v>
      </c>
      <c r="J61" s="19">
        <f>((100*E27)/C27)</f>
        <v>53.038674033149171</v>
      </c>
      <c r="K61" s="19">
        <f>((100*G27)/C27)</f>
        <v>34.856855851330991</v>
      </c>
      <c r="L61" s="18" t="s">
        <v>49</v>
      </c>
      <c r="M61" s="19">
        <v>0</v>
      </c>
      <c r="N61" s="19">
        <f>((100*F27)/1)</f>
        <v>20000</v>
      </c>
      <c r="O61" s="18">
        <f>((100*H27)/1)</f>
        <v>38600</v>
      </c>
    </row>
    <row r="62" spans="1:15" ht="15" thickBot="1" x14ac:dyDescent="0.35">
      <c r="A62" s="16" t="s">
        <v>51</v>
      </c>
      <c r="B62" s="14"/>
      <c r="C62" s="14">
        <f t="shared" si="0"/>
        <v>2975</v>
      </c>
      <c r="D62" s="16">
        <f t="shared" si="1"/>
        <v>4207</v>
      </c>
      <c r="E62" s="14">
        <f t="shared" si="2"/>
        <v>4757</v>
      </c>
      <c r="F62" s="19">
        <f t="shared" si="3"/>
        <v>157.38870183314629</v>
      </c>
      <c r="G62" s="19">
        <f t="shared" si="4"/>
        <v>177.96483352038908</v>
      </c>
      <c r="H62" s="28" t="s">
        <v>51</v>
      </c>
      <c r="I62" s="16">
        <v>0</v>
      </c>
      <c r="J62" s="14">
        <v>0</v>
      </c>
      <c r="K62" s="14">
        <v>0</v>
      </c>
      <c r="L62" s="16" t="s">
        <v>51</v>
      </c>
      <c r="M62" s="14">
        <v>2975</v>
      </c>
      <c r="N62" s="14">
        <f>((100*F28)/D28)</f>
        <v>141.41176470588235</v>
      </c>
      <c r="O62" s="16">
        <f>((100*H28)/D28)</f>
        <v>159.89915966386553</v>
      </c>
    </row>
    <row r="63" spans="1:15" ht="15" thickBot="1" x14ac:dyDescent="0.35">
      <c r="A63" s="18" t="s">
        <v>53</v>
      </c>
      <c r="B63" s="19"/>
      <c r="C63" s="19">
        <f t="shared" si="0"/>
        <v>3561</v>
      </c>
      <c r="D63" s="18">
        <f t="shared" si="1"/>
        <v>3616</v>
      </c>
      <c r="E63" s="19">
        <f t="shared" si="2"/>
        <v>3564</v>
      </c>
      <c r="F63" s="19">
        <f t="shared" si="3"/>
        <v>135.27871305649083</v>
      </c>
      <c r="G63" s="19">
        <f t="shared" si="4"/>
        <v>133.33333333333334</v>
      </c>
      <c r="H63" s="29" t="s">
        <v>53</v>
      </c>
      <c r="I63" s="18">
        <v>3247</v>
      </c>
      <c r="J63" s="19">
        <f>((100*E29)/C29)</f>
        <v>77.363720357252845</v>
      </c>
      <c r="K63" s="19">
        <f>((100*G29)/C29)</f>
        <v>68.09362488450877</v>
      </c>
      <c r="L63" s="18" t="s">
        <v>53</v>
      </c>
      <c r="M63" s="19">
        <v>314</v>
      </c>
      <c r="N63" s="19">
        <f>((100*F29)/D29)</f>
        <v>351.59235668789808</v>
      </c>
      <c r="O63" s="18">
        <f>((100*H29)/D29)</f>
        <v>430.89171974522293</v>
      </c>
    </row>
    <row r="64" spans="1:15" ht="15" thickBot="1" x14ac:dyDescent="0.35">
      <c r="A64" s="16" t="s">
        <v>55</v>
      </c>
      <c r="B64" s="14"/>
      <c r="C64" s="14">
        <f t="shared" si="0"/>
        <v>3473</v>
      </c>
      <c r="D64" s="16">
        <f t="shared" si="1"/>
        <v>2300</v>
      </c>
      <c r="E64" s="14">
        <f t="shared" si="2"/>
        <v>2045</v>
      </c>
      <c r="F64" s="19">
        <f t="shared" si="3"/>
        <v>86.045641601197161</v>
      </c>
      <c r="G64" s="19">
        <f t="shared" si="4"/>
        <v>76.505798728020949</v>
      </c>
      <c r="H64" s="28" t="s">
        <v>55</v>
      </c>
      <c r="I64" s="16">
        <v>3473</v>
      </c>
      <c r="J64" s="14">
        <f>((100*E30)/C30)</f>
        <v>57.241577886553415</v>
      </c>
      <c r="K64" s="14">
        <f>((100*G30)/C30)</f>
        <v>45.637777137921105</v>
      </c>
      <c r="L64" s="16" t="s">
        <v>55</v>
      </c>
      <c r="M64" s="14">
        <v>0</v>
      </c>
      <c r="N64" s="19">
        <f>((100*F30)/1)</f>
        <v>31200</v>
      </c>
      <c r="O64" s="18">
        <f>((100*H30)/1)</f>
        <v>46000</v>
      </c>
    </row>
    <row r="65" spans="1:16" ht="15" thickBot="1" x14ac:dyDescent="0.35">
      <c r="A65" s="18" t="s">
        <v>57</v>
      </c>
      <c r="B65" s="19"/>
      <c r="C65" s="19">
        <f t="shared" si="0"/>
        <v>3509.1</v>
      </c>
      <c r="D65" s="18">
        <f t="shared" si="1"/>
        <v>3656</v>
      </c>
      <c r="E65" s="19">
        <f t="shared" si="2"/>
        <v>3106</v>
      </c>
      <c r="F65" s="19">
        <f t="shared" si="3"/>
        <v>136.77515899738123</v>
      </c>
      <c r="G65" s="19">
        <f t="shared" si="4"/>
        <v>116.19902731013842</v>
      </c>
      <c r="H65" s="29" t="s">
        <v>57</v>
      </c>
      <c r="I65" s="18">
        <v>2131.1</v>
      </c>
      <c r="J65" s="38">
        <f>((100*E31)/C31)</f>
        <v>57.998216883299705</v>
      </c>
      <c r="K65" s="38">
        <f>((100*G31)/C31)</f>
        <v>46.924123691990054</v>
      </c>
      <c r="L65" s="39" t="s">
        <v>57</v>
      </c>
      <c r="M65" s="38">
        <v>1378</v>
      </c>
      <c r="N65" s="38">
        <f>((100*F31)/D31)</f>
        <v>175.61683599419447</v>
      </c>
      <c r="O65" s="39">
        <f>((100*H31)/D31)</f>
        <v>152.83018867924528</v>
      </c>
    </row>
    <row r="66" spans="1:16" ht="15" thickBot="1" x14ac:dyDescent="0.35">
      <c r="E66" s="40" t="s">
        <v>63</v>
      </c>
      <c r="F66" s="33">
        <f>AVERAGE(F36:F65)</f>
        <v>114.2636238932535</v>
      </c>
      <c r="G66" s="34">
        <f>AVERAGE(G36:G65)</f>
        <v>122.0576131687243</v>
      </c>
      <c r="I66" s="40" t="s">
        <v>61</v>
      </c>
      <c r="J66" s="33">
        <f>MEDIAN(J36:J65)</f>
        <v>53.515432344432398</v>
      </c>
      <c r="K66" s="34">
        <f>MEDIAN(K36:K65)</f>
        <v>40.941424618055819</v>
      </c>
      <c r="L66" s="34" t="s">
        <v>61</v>
      </c>
      <c r="M66" s="40" t="s">
        <v>61</v>
      </c>
      <c r="N66" s="34">
        <f>MEDIAN(N36:N65)</f>
        <v>159.95471947342497</v>
      </c>
      <c r="O66" s="33">
        <f>MEDIAN(O36:O65)</f>
        <v>192.60547400024439</v>
      </c>
      <c r="P66" s="37"/>
    </row>
    <row r="67" spans="1:16" x14ac:dyDescent="0.3">
      <c r="I67" s="35"/>
      <c r="J67" s="13"/>
      <c r="K67" s="13"/>
      <c r="L67" s="35"/>
      <c r="M67" s="36"/>
      <c r="N67" s="13"/>
      <c r="O67" s="13"/>
      <c r="P67" s="13"/>
    </row>
  </sheetData>
  <mergeCells count="4">
    <mergeCell ref="A1:B1"/>
    <mergeCell ref="A34:E34"/>
    <mergeCell ref="H34:O34"/>
    <mergeCell ref="F34:G34"/>
  </mergeCells>
  <pageMargins left="0.7" right="0.7" top="0.75" bottom="0.75" header="0.3" footer="0.3"/>
  <pageSetup orientation="portrait" r:id="rId1"/>
  <headerFooter>
    <oddFooter>&amp;L&amp;1#&amp;"Calibri"&amp;10&amp;K000000TOTAL Classification: Restricted Distribution TOTAL -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BALL</dc:creator>
  <cp:lastModifiedBy>Philip BALL</cp:lastModifiedBy>
  <dcterms:created xsi:type="dcterms:W3CDTF">2020-11-24T19:28:57Z</dcterms:created>
  <dcterms:modified xsi:type="dcterms:W3CDTF">2020-11-24T21:02:46Z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30ed1b-e95f-40b5-af89-828263f287a7_Enabled">
    <vt:lpwstr>True</vt:lpwstr>
  </property>
  <property fmtid="{D5CDD505-2E9C-101B-9397-08002B2CF9AE}" pid="3" name="MSIP_Label_2b30ed1b-e95f-40b5-af89-828263f287a7_SiteId">
    <vt:lpwstr>329e91b0-e21f-48fb-a071-456717ecc28e</vt:lpwstr>
  </property>
  <property fmtid="{D5CDD505-2E9C-101B-9397-08002B2CF9AE}" pid="4" name="MSIP_Label_2b30ed1b-e95f-40b5-af89-828263f287a7_Owner">
    <vt:lpwstr>philip.ball@total.com</vt:lpwstr>
  </property>
  <property fmtid="{D5CDD505-2E9C-101B-9397-08002B2CF9AE}" pid="5" name="MSIP_Label_2b30ed1b-e95f-40b5-af89-828263f287a7_SetDate">
    <vt:lpwstr>2020-11-24T19:49:06.6466143Z</vt:lpwstr>
  </property>
  <property fmtid="{D5CDD505-2E9C-101B-9397-08002B2CF9AE}" pid="6" name="MSIP_Label_2b30ed1b-e95f-40b5-af89-828263f287a7_Name">
    <vt:lpwstr>Restricted</vt:lpwstr>
  </property>
  <property fmtid="{D5CDD505-2E9C-101B-9397-08002B2CF9AE}" pid="7" name="MSIP_Label_2b30ed1b-e95f-40b5-af89-828263f287a7_Application">
    <vt:lpwstr>Microsoft Azure Information Protection</vt:lpwstr>
  </property>
  <property fmtid="{D5CDD505-2E9C-101B-9397-08002B2CF9AE}" pid="8" name="MSIP_Label_2b30ed1b-e95f-40b5-af89-828263f287a7_ActionId">
    <vt:lpwstr>e4deafc0-aad3-4340-8fa2-cc1a249cd42a</vt:lpwstr>
  </property>
  <property fmtid="{D5CDD505-2E9C-101B-9397-08002B2CF9AE}" pid="9" name="MSIP_Label_2b30ed1b-e95f-40b5-af89-828263f287a7_Extended_MSFT_Method">
    <vt:lpwstr>Automatic</vt:lpwstr>
  </property>
  <property fmtid="{D5CDD505-2E9C-101B-9397-08002B2CF9AE}" pid="10" name="Sensitivity">
    <vt:lpwstr>Restricted</vt:lpwstr>
  </property>
</Properties>
</file>