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865" yWindow="8160" windowWidth="20730" windowHeight="11760" tabRatio="687"/>
  </bookViews>
  <sheets>
    <sheet name="Scale diameter" sheetId="1" r:id="rId1"/>
    <sheet name="Cloacal morphology" sheetId="3" r:id="rId2"/>
    <sheet name="Horn dimensions" sheetId="5" r:id="rId3"/>
    <sheet name="Skin in Ceratopsia" sheetId="4" r:id="rId4"/>
    <sheet name="Graph" sheetId="6" r:id="rId5"/>
    <sheet name="Skin vs. body mass" sheetId="7" r:id="rId6"/>
  </sheet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4" i="7" l="1"/>
  <c r="N14" i="7"/>
  <c r="N13" i="7"/>
  <c r="M13" i="7"/>
  <c r="N32" i="7"/>
  <c r="M32" i="7"/>
  <c r="M43" i="7"/>
  <c r="N40" i="7"/>
  <c r="M40" i="7"/>
  <c r="N39" i="7"/>
  <c r="M39" i="7"/>
  <c r="N38" i="7"/>
  <c r="M38" i="7"/>
  <c r="N37" i="7"/>
  <c r="M37" i="7"/>
  <c r="N36" i="7"/>
  <c r="M36" i="7"/>
  <c r="N35" i="7"/>
  <c r="M35" i="7"/>
  <c r="N34" i="7"/>
  <c r="M34" i="7"/>
  <c r="N33" i="7"/>
  <c r="M33" i="7"/>
  <c r="N31" i="7"/>
  <c r="M31" i="7"/>
  <c r="N30" i="7"/>
  <c r="M30" i="7"/>
  <c r="N29" i="7"/>
  <c r="M29" i="7"/>
  <c r="N28" i="7"/>
  <c r="M28" i="7"/>
  <c r="N27" i="7"/>
  <c r="M27" i="7"/>
  <c r="N26" i="7"/>
  <c r="M26" i="7"/>
  <c r="N25" i="7"/>
  <c r="M25" i="7"/>
  <c r="N24" i="7"/>
  <c r="M24" i="7"/>
  <c r="N23" i="7"/>
  <c r="M23" i="7"/>
  <c r="N22" i="7"/>
  <c r="M22" i="7"/>
  <c r="N21" i="7"/>
  <c r="M21" i="7"/>
  <c r="N20" i="7"/>
  <c r="M20" i="7"/>
  <c r="N19" i="7"/>
  <c r="M19" i="7"/>
  <c r="N18" i="7"/>
  <c r="M18" i="7"/>
  <c r="N17" i="7"/>
  <c r="M17" i="7"/>
  <c r="N16" i="7"/>
  <c r="M16" i="7"/>
  <c r="N15" i="7"/>
  <c r="M15" i="7"/>
  <c r="N12" i="7"/>
  <c r="M12" i="7"/>
  <c r="N11" i="7"/>
  <c r="M11" i="7"/>
  <c r="N10" i="7"/>
  <c r="M10" i="7"/>
  <c r="N9" i="7"/>
  <c r="M9" i="7"/>
  <c r="N8" i="7"/>
  <c r="M8" i="7"/>
  <c r="N7" i="7"/>
  <c r="M7" i="7"/>
  <c r="N6" i="7"/>
  <c r="M6" i="7"/>
  <c r="N5" i="7"/>
  <c r="M5" i="7"/>
  <c r="N4" i="7"/>
  <c r="M4" i="7"/>
  <c r="N3" i="7"/>
  <c r="M3" i="7"/>
  <c r="N2" i="7"/>
  <c r="M2" i="7"/>
  <c r="B9" i="1"/>
  <c r="A9" i="1"/>
  <c r="AA10" i="1"/>
  <c r="Z10" i="1"/>
  <c r="E2" i="6"/>
  <c r="H3" i="6"/>
  <c r="G3" i="6"/>
  <c r="H4" i="6"/>
  <c r="G4" i="6"/>
  <c r="H5" i="6"/>
  <c r="G5" i="6"/>
  <c r="H6" i="6"/>
  <c r="G6" i="6"/>
  <c r="H7" i="6"/>
  <c r="G7" i="6"/>
  <c r="H8" i="6"/>
  <c r="G8" i="6"/>
  <c r="H9" i="6"/>
  <c r="G9" i="6"/>
  <c r="H10" i="6"/>
  <c r="G10" i="6"/>
  <c r="H11" i="6"/>
  <c r="G11" i="6"/>
  <c r="H12" i="6"/>
  <c r="G12" i="6"/>
  <c r="H13" i="6"/>
  <c r="G13" i="6"/>
  <c r="H14" i="6"/>
  <c r="G14" i="6"/>
  <c r="H15" i="6"/>
  <c r="G15" i="6"/>
  <c r="H16" i="6"/>
  <c r="G16" i="6"/>
  <c r="H17" i="6"/>
  <c r="G17" i="6"/>
  <c r="H18" i="6"/>
  <c r="G18" i="6"/>
  <c r="H19" i="6"/>
  <c r="G19" i="6"/>
  <c r="H20" i="6"/>
  <c r="G20" i="6"/>
  <c r="H21" i="6"/>
  <c r="G21" i="6"/>
  <c r="H22" i="6"/>
  <c r="G22" i="6"/>
  <c r="H23" i="6"/>
  <c r="G23" i="6"/>
  <c r="H24" i="6"/>
  <c r="G24" i="6"/>
  <c r="H25" i="6"/>
  <c r="G25" i="6"/>
  <c r="H26" i="6"/>
  <c r="G26" i="6"/>
  <c r="H27" i="6"/>
  <c r="G27" i="6"/>
  <c r="H28" i="6"/>
  <c r="G28" i="6"/>
  <c r="H29" i="6"/>
  <c r="G29" i="6"/>
  <c r="H30" i="6"/>
  <c r="G30" i="6"/>
  <c r="H31" i="6"/>
  <c r="G31" i="6"/>
  <c r="H32" i="6"/>
  <c r="G32" i="6"/>
  <c r="H33" i="6"/>
  <c r="G33" i="6"/>
  <c r="H34" i="6"/>
  <c r="G34" i="6"/>
  <c r="H35" i="6"/>
  <c r="G35" i="6"/>
  <c r="H36" i="6"/>
  <c r="G36" i="6"/>
  <c r="H37" i="6"/>
  <c r="G37" i="6"/>
  <c r="H38" i="6"/>
  <c r="G38" i="6"/>
  <c r="H39" i="6"/>
  <c r="G39" i="6"/>
  <c r="H40" i="6"/>
  <c r="G40" i="6"/>
  <c r="H41" i="6"/>
  <c r="G41" i="6"/>
  <c r="H42" i="6"/>
  <c r="G42" i="6"/>
  <c r="H43" i="6"/>
  <c r="G43" i="6"/>
  <c r="H44" i="6"/>
  <c r="G44" i="6"/>
  <c r="H45" i="6"/>
  <c r="G45" i="6"/>
  <c r="H46" i="6"/>
  <c r="G46" i="6"/>
  <c r="H47" i="6"/>
  <c r="G47" i="6"/>
  <c r="H48" i="6"/>
  <c r="G48" i="6"/>
  <c r="H49" i="6"/>
  <c r="G49" i="6"/>
  <c r="H50" i="6"/>
  <c r="G50" i="6"/>
  <c r="H51" i="6"/>
  <c r="G51" i="6"/>
  <c r="H52" i="6"/>
  <c r="G52" i="6"/>
  <c r="H53" i="6"/>
  <c r="G53" i="6"/>
  <c r="H54" i="6"/>
  <c r="G54" i="6"/>
  <c r="H55" i="6"/>
  <c r="G55" i="6"/>
  <c r="H56" i="6"/>
  <c r="G56" i="6"/>
  <c r="H57" i="6"/>
  <c r="G57" i="6"/>
  <c r="H58" i="6"/>
  <c r="G58" i="6"/>
  <c r="H59" i="6"/>
  <c r="G59" i="6"/>
  <c r="H60" i="6"/>
  <c r="G60" i="6"/>
  <c r="H61" i="6"/>
  <c r="G61" i="6"/>
  <c r="H62" i="6"/>
  <c r="G62" i="6"/>
  <c r="H63" i="6"/>
  <c r="G63" i="6"/>
  <c r="H64" i="6"/>
  <c r="G64" i="6"/>
  <c r="H65" i="6"/>
  <c r="G65" i="6"/>
  <c r="H66" i="6"/>
  <c r="G66" i="6"/>
  <c r="H67" i="6"/>
  <c r="G67" i="6"/>
  <c r="H68" i="6"/>
  <c r="G68" i="6"/>
  <c r="H69" i="6"/>
  <c r="G69" i="6"/>
  <c r="H70" i="6"/>
  <c r="G70" i="6"/>
  <c r="H71" i="6"/>
  <c r="G71" i="6"/>
  <c r="H72" i="6"/>
  <c r="G72" i="6"/>
  <c r="H73" i="6"/>
  <c r="G73" i="6"/>
  <c r="H74" i="6"/>
  <c r="G74" i="6"/>
  <c r="H75" i="6"/>
  <c r="G75" i="6"/>
  <c r="H76" i="6"/>
  <c r="G76" i="6"/>
  <c r="H77" i="6"/>
  <c r="G77" i="6"/>
  <c r="H78" i="6"/>
  <c r="G78" i="6"/>
  <c r="H79" i="6"/>
  <c r="G79" i="6"/>
  <c r="H80" i="6"/>
  <c r="G80" i="6"/>
  <c r="H81" i="6"/>
  <c r="G81" i="6"/>
  <c r="H82" i="6"/>
  <c r="G82" i="6"/>
  <c r="H83" i="6"/>
  <c r="G83" i="6"/>
  <c r="H84" i="6"/>
  <c r="G84" i="6"/>
  <c r="H85" i="6"/>
  <c r="G85" i="6"/>
  <c r="H86" i="6"/>
  <c r="G86" i="6"/>
  <c r="H87" i="6"/>
  <c r="G87" i="6"/>
  <c r="H88" i="6"/>
  <c r="G88" i="6"/>
  <c r="H89" i="6"/>
  <c r="G89" i="6"/>
  <c r="H90" i="6"/>
  <c r="G90" i="6"/>
  <c r="H91" i="6"/>
  <c r="G91" i="6"/>
  <c r="H92" i="6"/>
  <c r="G92" i="6"/>
  <c r="H93" i="6"/>
  <c r="G93" i="6"/>
  <c r="H94" i="6"/>
  <c r="G94" i="6"/>
  <c r="H95" i="6"/>
  <c r="G95" i="6"/>
  <c r="H96" i="6"/>
  <c r="G96" i="6"/>
  <c r="H97" i="6"/>
  <c r="G97" i="6"/>
  <c r="H98" i="6"/>
  <c r="G98" i="6"/>
  <c r="H99" i="6"/>
  <c r="G99" i="6"/>
  <c r="H100" i="6"/>
  <c r="G100" i="6"/>
  <c r="H101" i="6"/>
  <c r="G101" i="6"/>
  <c r="H102" i="6"/>
  <c r="G102" i="6"/>
  <c r="H103" i="6"/>
  <c r="G103" i="6"/>
  <c r="H104" i="6"/>
  <c r="G104" i="6"/>
  <c r="H105" i="6"/>
  <c r="G105" i="6"/>
  <c r="H106" i="6"/>
  <c r="G106" i="6"/>
  <c r="H107" i="6"/>
  <c r="G107" i="6"/>
  <c r="H108" i="6"/>
  <c r="G108" i="6"/>
  <c r="H109" i="6"/>
  <c r="G109" i="6"/>
  <c r="H110" i="6"/>
  <c r="G110" i="6"/>
  <c r="H111" i="6"/>
  <c r="G111" i="6"/>
  <c r="H112" i="6"/>
  <c r="G112" i="6"/>
  <c r="H113" i="6"/>
  <c r="G113" i="6"/>
  <c r="H114" i="6"/>
  <c r="G114" i="6"/>
  <c r="H115" i="6"/>
  <c r="G115" i="6"/>
  <c r="H116" i="6"/>
  <c r="G116" i="6"/>
  <c r="H117" i="6"/>
  <c r="G117" i="6"/>
  <c r="H118" i="6"/>
  <c r="G118" i="6"/>
  <c r="H119" i="6"/>
  <c r="G119" i="6"/>
  <c r="H120" i="6"/>
  <c r="G120" i="6"/>
  <c r="H121" i="6"/>
  <c r="G121" i="6"/>
  <c r="H122" i="6"/>
  <c r="G122" i="6"/>
  <c r="H123" i="6"/>
  <c r="G123" i="6"/>
  <c r="H124" i="6"/>
  <c r="G124" i="6"/>
  <c r="H125" i="6"/>
  <c r="G125" i="6"/>
  <c r="H126" i="6"/>
  <c r="G126" i="6"/>
  <c r="H127" i="6"/>
  <c r="G127" i="6"/>
  <c r="H128" i="6"/>
  <c r="G128" i="6"/>
  <c r="H129" i="6"/>
  <c r="G129" i="6"/>
  <c r="H130" i="6"/>
  <c r="G130" i="6"/>
  <c r="H131" i="6"/>
  <c r="G131" i="6"/>
  <c r="H132" i="6"/>
  <c r="G132" i="6"/>
  <c r="H133" i="6"/>
  <c r="G133" i="6"/>
  <c r="H134" i="6"/>
  <c r="G134" i="6"/>
  <c r="H135" i="6"/>
  <c r="G135" i="6"/>
  <c r="G2" i="6"/>
  <c r="H2" i="6"/>
  <c r="F2"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92"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4" i="6"/>
  <c r="F5" i="6"/>
  <c r="F6" i="6"/>
  <c r="F7" i="6"/>
  <c r="F8" i="6"/>
  <c r="F9" i="6"/>
  <c r="F10" i="6"/>
  <c r="F11" i="6"/>
  <c r="F12" i="6"/>
  <c r="F13" i="6"/>
  <c r="F14" i="6"/>
  <c r="F15" i="6"/>
  <c r="F16" i="6"/>
  <c r="F17" i="6"/>
  <c r="F18" i="6"/>
  <c r="F19" i="6"/>
  <c r="F20" i="6"/>
  <c r="F21" i="6"/>
  <c r="F22" i="6"/>
  <c r="F23" i="6"/>
  <c r="F24" i="6"/>
  <c r="F25" i="6"/>
  <c r="F26" i="6"/>
  <c r="F27" i="6"/>
  <c r="F3" i="6"/>
  <c r="F93" i="6"/>
  <c r="F28" i="6"/>
  <c r="F4" i="5"/>
  <c r="G4" i="5"/>
  <c r="F5" i="5"/>
  <c r="G5" i="5"/>
  <c r="F6" i="5"/>
  <c r="G6" i="5"/>
  <c r="F7" i="5"/>
  <c r="G7" i="5"/>
  <c r="F8" i="5"/>
  <c r="G8" i="5"/>
  <c r="F9" i="5"/>
  <c r="G9" i="5"/>
  <c r="F10" i="5"/>
  <c r="G10" i="5"/>
  <c r="F11" i="5"/>
  <c r="G11" i="5"/>
  <c r="F12" i="5"/>
  <c r="G12" i="5"/>
  <c r="F13" i="5"/>
  <c r="G13" i="5"/>
  <c r="F14" i="5"/>
  <c r="G14" i="5"/>
  <c r="F15" i="5"/>
  <c r="G15" i="5"/>
  <c r="F16" i="5"/>
  <c r="G16" i="5"/>
  <c r="F17" i="5"/>
  <c r="G17" i="5"/>
  <c r="F18" i="5"/>
  <c r="G18" i="5"/>
  <c r="F19" i="5"/>
  <c r="G19" i="5"/>
  <c r="F20" i="5"/>
  <c r="G20" i="5"/>
  <c r="F21" i="5"/>
  <c r="G21" i="5"/>
  <c r="F22" i="5"/>
  <c r="G22" i="5"/>
  <c r="F23" i="5"/>
  <c r="G23" i="5"/>
  <c r="F24" i="5"/>
  <c r="G24" i="5"/>
  <c r="F25" i="5"/>
  <c r="G25" i="5"/>
  <c r="F26" i="5"/>
  <c r="G26" i="5"/>
  <c r="F27" i="5"/>
  <c r="G27" i="5"/>
  <c r="F28" i="5"/>
  <c r="G28" i="5"/>
  <c r="F29" i="5"/>
  <c r="G29" i="5"/>
  <c r="F30" i="5"/>
  <c r="G30" i="5"/>
  <c r="F31" i="5"/>
  <c r="G31" i="5"/>
  <c r="F32" i="5"/>
  <c r="G32" i="5"/>
  <c r="F33" i="5"/>
  <c r="G33" i="5"/>
  <c r="F34" i="5"/>
  <c r="G34" i="5"/>
  <c r="F35" i="5"/>
  <c r="G35" i="5"/>
  <c r="F36" i="5"/>
  <c r="G36" i="5"/>
  <c r="F37" i="5"/>
  <c r="G37" i="5"/>
  <c r="F38" i="5"/>
  <c r="G38" i="5"/>
  <c r="F39" i="5"/>
  <c r="G39" i="5"/>
  <c r="F40" i="5"/>
  <c r="G40" i="5"/>
  <c r="F41" i="5"/>
  <c r="G41" i="5"/>
  <c r="F42" i="5"/>
  <c r="G42" i="5"/>
  <c r="F43" i="5"/>
  <c r="G43" i="5"/>
  <c r="F44" i="5"/>
  <c r="G44" i="5"/>
  <c r="F45" i="5"/>
  <c r="G45" i="5"/>
  <c r="F46" i="5"/>
  <c r="G46" i="5"/>
  <c r="F47" i="5"/>
  <c r="G47" i="5"/>
  <c r="F48" i="5"/>
  <c r="G48" i="5"/>
  <c r="F49" i="5"/>
  <c r="G49" i="5"/>
  <c r="F50" i="5"/>
  <c r="G50" i="5"/>
  <c r="F51" i="5"/>
  <c r="G51" i="5"/>
  <c r="F52" i="5"/>
  <c r="G52" i="5"/>
  <c r="F53" i="5"/>
  <c r="G53" i="5"/>
  <c r="F54" i="5"/>
  <c r="G54" i="5"/>
  <c r="F55" i="5"/>
  <c r="G55" i="5"/>
  <c r="F56" i="5"/>
  <c r="G56" i="5"/>
  <c r="F57" i="5"/>
  <c r="G57" i="5"/>
  <c r="F58" i="5"/>
  <c r="G58" i="5"/>
  <c r="F59" i="5"/>
  <c r="G59" i="5"/>
  <c r="F60" i="5"/>
  <c r="G60" i="5"/>
  <c r="F61" i="5"/>
  <c r="G61" i="5"/>
  <c r="F62" i="5"/>
  <c r="G62" i="5"/>
  <c r="F63" i="5"/>
  <c r="G63" i="5"/>
  <c r="F64" i="5"/>
  <c r="G64" i="5"/>
  <c r="F65" i="5"/>
  <c r="G65" i="5"/>
  <c r="F66" i="5"/>
  <c r="G66" i="5"/>
  <c r="F67" i="5"/>
  <c r="G67" i="5"/>
  <c r="F68" i="5"/>
  <c r="G68" i="5"/>
  <c r="F69" i="5"/>
  <c r="G69" i="5"/>
  <c r="F70" i="5"/>
  <c r="G70" i="5"/>
  <c r="F71" i="5"/>
  <c r="G71" i="5"/>
  <c r="G3" i="5"/>
  <c r="F3" i="5"/>
  <c r="J72" i="5"/>
  <c r="J179" i="5"/>
  <c r="J178" i="5"/>
  <c r="J177" i="5"/>
  <c r="J176" i="5"/>
  <c r="J175" i="5"/>
  <c r="J174" i="5"/>
  <c r="J173" i="5"/>
  <c r="J172" i="5"/>
  <c r="J171" i="5"/>
  <c r="J170" i="5"/>
  <c r="J169" i="5"/>
  <c r="J168" i="5"/>
  <c r="J167" i="5"/>
  <c r="J166" i="5"/>
  <c r="J165" i="5"/>
  <c r="J164"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8"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9" i="1"/>
  <c r="I9" i="1"/>
  <c r="P9" i="1"/>
  <c r="O9" i="1"/>
  <c r="N9" i="1"/>
  <c r="H9" i="1"/>
  <c r="G9" i="1"/>
  <c r="F9" i="1"/>
  <c r="E9" i="1"/>
  <c r="AF9" i="1"/>
  <c r="AE9" i="1"/>
  <c r="AD9" i="1"/>
  <c r="AC9" i="1"/>
  <c r="AB9" i="1"/>
  <c r="Y9" i="1"/>
  <c r="X9" i="1"/>
  <c r="W9" i="1"/>
  <c r="V9" i="1"/>
  <c r="U9" i="1"/>
  <c r="T9" i="1"/>
  <c r="S9" i="1"/>
  <c r="R9" i="1"/>
  <c r="Q9" i="1"/>
  <c r="M9" i="1"/>
  <c r="L9" i="1"/>
  <c r="K9" i="1"/>
</calcChain>
</file>

<file path=xl/sharedStrings.xml><?xml version="1.0" encoding="utf-8"?>
<sst xmlns="http://schemas.openxmlformats.org/spreadsheetml/2006/main" count="2808" uniqueCount="798">
  <si>
    <t>Crus</t>
  </si>
  <si>
    <t>Cloaca</t>
  </si>
  <si>
    <t>Tail (cv.14-15)</t>
  </si>
  <si>
    <t>Tail (cv.10-12)</t>
  </si>
  <si>
    <t>Tail (cv.16-20)</t>
  </si>
  <si>
    <t>Dorsal tail</t>
  </si>
  <si>
    <t>Coracoid</t>
  </si>
  <si>
    <t>L</t>
  </si>
  <si>
    <t>W</t>
  </si>
  <si>
    <t>D</t>
  </si>
  <si>
    <t>L = Length</t>
  </si>
  <si>
    <t>W = width</t>
  </si>
  <si>
    <t>D = diameter</t>
  </si>
  <si>
    <t>All measurements in mm</t>
  </si>
  <si>
    <t>Neck (ant)</t>
  </si>
  <si>
    <t>Neck (post)</t>
  </si>
  <si>
    <t>Notes</t>
  </si>
  <si>
    <t>Amphibolurus barbatus</t>
  </si>
  <si>
    <t>Agamidae</t>
  </si>
  <si>
    <t>Moloch horridus</t>
  </si>
  <si>
    <t>Amphibolurus inermis</t>
  </si>
  <si>
    <t>Serpentes</t>
  </si>
  <si>
    <t>Notechis scutatus</t>
  </si>
  <si>
    <t>Pseudonaja textilis</t>
  </si>
  <si>
    <t>Lacertidae</t>
  </si>
  <si>
    <t>Lacerta viridis</t>
  </si>
  <si>
    <t>Crocodylia</t>
  </si>
  <si>
    <t>Crocodylus porosus</t>
  </si>
  <si>
    <t>Crocodylus johnsoni</t>
  </si>
  <si>
    <t>Taxon</t>
  </si>
  <si>
    <t>Genus/species</t>
  </si>
  <si>
    <t>Specimen no.</t>
  </si>
  <si>
    <t>Cloacal form</t>
  </si>
  <si>
    <t>Cloacal integument</t>
  </si>
  <si>
    <t>Ecology</t>
  </si>
  <si>
    <t>Aves</t>
  </si>
  <si>
    <t>Gallus gallus</t>
  </si>
  <si>
    <t>none</t>
  </si>
  <si>
    <t>naked skin</t>
  </si>
  <si>
    <t>Wet specimen, dissection 'kit'</t>
  </si>
  <si>
    <t>Terrestrial</t>
  </si>
  <si>
    <t>Chelonia</t>
  </si>
  <si>
    <t>Gopheris polyphemus</t>
  </si>
  <si>
    <t>Freeze dried specimen</t>
  </si>
  <si>
    <t>Natator depressus</t>
  </si>
  <si>
    <t>naked or tiny scales</t>
  </si>
  <si>
    <t>Alligator mississippiensis</t>
  </si>
  <si>
    <t>rosette scale pattern</t>
  </si>
  <si>
    <t>Semiaquatic</t>
  </si>
  <si>
    <t>X Cb 1</t>
  </si>
  <si>
    <t>Wet specimen</t>
  </si>
  <si>
    <t>X Cb 4</t>
  </si>
  <si>
    <t>Viperidae gen. et sp. indet.</t>
  </si>
  <si>
    <t>X Bo 2</t>
  </si>
  <si>
    <t>Transverse</t>
  </si>
  <si>
    <t>single scale anteriorly, multiple scales posteriorly</t>
  </si>
  <si>
    <t>Pseudechis porphyriacus</t>
  </si>
  <si>
    <t>paired scales anteriorly, single scale posteriorly</t>
  </si>
  <si>
    <t>Crotalis tigris</t>
  </si>
  <si>
    <t>Single scale anteriorly, paired scales posteriorly</t>
  </si>
  <si>
    <t>Constrictor constrictor</t>
  </si>
  <si>
    <t>Acalyptophis peronii</t>
  </si>
  <si>
    <t>Multiple scales anteriorly and posteriorly</t>
  </si>
  <si>
    <t>Marine</t>
  </si>
  <si>
    <t>Nerodia sipeodon</t>
  </si>
  <si>
    <t>Paired scales anteriorly, multiple scales posteriorly</t>
  </si>
  <si>
    <t>Bitis arietans</t>
  </si>
  <si>
    <t>Crotalis adamanteus</t>
  </si>
  <si>
    <t>freeze dried specimen</t>
  </si>
  <si>
    <t>Hoplocephalus bitorquatus</t>
  </si>
  <si>
    <t>X Bm 53</t>
  </si>
  <si>
    <t>X Bm 41</t>
  </si>
  <si>
    <t>paired scales anteriorly, paired scale posteriorly</t>
  </si>
  <si>
    <t>X Bm 26</t>
  </si>
  <si>
    <t>Naja naja</t>
  </si>
  <si>
    <t>X Bm 25</t>
  </si>
  <si>
    <t>Dendrelaphis punctulatus</t>
  </si>
  <si>
    <t>X B1 6</t>
  </si>
  <si>
    <t>Arboreal</t>
  </si>
  <si>
    <t>Scincidae</t>
  </si>
  <si>
    <t>Egernia major</t>
  </si>
  <si>
    <t>Trachydosaurus rugosus</t>
  </si>
  <si>
    <t>Hemisphaeriodon gerrardi</t>
  </si>
  <si>
    <t>Tiliqua nigrolutea</t>
  </si>
  <si>
    <t>X Bg 43</t>
  </si>
  <si>
    <t>Tiliqua scincoides</t>
  </si>
  <si>
    <t>X Bg 23</t>
  </si>
  <si>
    <t>Egernia cunninghami</t>
  </si>
  <si>
    <t>X Bg 6</t>
  </si>
  <si>
    <t>Egernia striolata</t>
  </si>
  <si>
    <t>X Bg 10</t>
  </si>
  <si>
    <t>X Ba 17</t>
  </si>
  <si>
    <t>X Ba 5</t>
  </si>
  <si>
    <t>Amphibolurus viddiceps</t>
  </si>
  <si>
    <t>X Ba 13</t>
  </si>
  <si>
    <t>X Ba 7</t>
  </si>
  <si>
    <t>Helodermatidae</t>
  </si>
  <si>
    <t>Heloderma suspectum</t>
  </si>
  <si>
    <t>Heloderma horridum</t>
  </si>
  <si>
    <t>Varanidae</t>
  </si>
  <si>
    <t>Varanus gouldii</t>
  </si>
  <si>
    <t>X Bh 4</t>
  </si>
  <si>
    <t>Varanus bengalensis</t>
  </si>
  <si>
    <t>X Bh 3</t>
  </si>
  <si>
    <t>Varanus acanthurus</t>
  </si>
  <si>
    <t>X Bh 1</t>
  </si>
  <si>
    <t>Column1</t>
  </si>
  <si>
    <t>Column2</t>
  </si>
  <si>
    <t>Column3</t>
  </si>
  <si>
    <t>Column4</t>
  </si>
  <si>
    <t>Column5</t>
  </si>
  <si>
    <t>Column6</t>
  </si>
  <si>
    <t>Column7</t>
  </si>
  <si>
    <t>Column8</t>
  </si>
  <si>
    <t>Column9</t>
  </si>
  <si>
    <t>Column10</t>
  </si>
  <si>
    <t>Column11</t>
  </si>
  <si>
    <t>Column12</t>
  </si>
  <si>
    <t>Column14</t>
  </si>
  <si>
    <t>Column15</t>
  </si>
  <si>
    <t>Column16</t>
  </si>
  <si>
    <t>Column17</t>
  </si>
  <si>
    <t>Column18</t>
  </si>
  <si>
    <t>Column19</t>
  </si>
  <si>
    <t>Column20</t>
  </si>
  <si>
    <t>Column21</t>
  </si>
  <si>
    <t>Column22</t>
  </si>
  <si>
    <t>Column23</t>
  </si>
  <si>
    <t>Column24</t>
  </si>
  <si>
    <t>Bolded numbers are averages</t>
  </si>
  <si>
    <t>central scale (D)</t>
  </si>
  <si>
    <t>triangular scale (L)</t>
  </si>
  <si>
    <t>Genus</t>
  </si>
  <si>
    <t>species</t>
  </si>
  <si>
    <t>Psittacosaurus</t>
  </si>
  <si>
    <t>sp.</t>
  </si>
  <si>
    <t>Specimen</t>
  </si>
  <si>
    <t xml:space="preserve">MV 53 </t>
  </si>
  <si>
    <t>PKUV V105</t>
  </si>
  <si>
    <t>PKUV V1051</t>
  </si>
  <si>
    <t>SMF R 497</t>
  </si>
  <si>
    <t>mongoliensis</t>
  </si>
  <si>
    <t>Centrosaurus</t>
  </si>
  <si>
    <t>References</t>
  </si>
  <si>
    <t>CMN 2245</t>
  </si>
  <si>
    <t>UALVP 52613</t>
  </si>
  <si>
    <t xml:space="preserve">titusi </t>
  </si>
  <si>
    <t>Nasutoceratops</t>
  </si>
  <si>
    <t>Chasmosaurus</t>
  </si>
  <si>
    <t>Triceratops</t>
  </si>
  <si>
    <t>horridus</t>
  </si>
  <si>
    <t>UMNH VP 16800</t>
  </si>
  <si>
    <t>HMNS PV.1506</t>
  </si>
  <si>
    <t xml:space="preserve">Sereno, P. C. 1987. The ornithischian dinosaur Psittacosaurus from the Lower Cretaceous of Asia and the relationships of the Ceratopsia. Ph.D. Dissertation, Columbia University, New York, New York, 554pp.
</t>
  </si>
  <si>
    <t>Sereno, 1987</t>
  </si>
  <si>
    <t>Author(s)</t>
  </si>
  <si>
    <t>YFM-R001</t>
  </si>
  <si>
    <t>Brown, 1917</t>
  </si>
  <si>
    <t>Brown, 1917; Lull, 1933</t>
  </si>
  <si>
    <t>Illustrated</t>
  </si>
  <si>
    <t>Yes</t>
  </si>
  <si>
    <t>No</t>
  </si>
  <si>
    <t>2 cm2</t>
  </si>
  <si>
    <t>&lt;1 mm</t>
  </si>
  <si>
    <t>Pattern</t>
  </si>
  <si>
    <t>Number of patches</t>
  </si>
  <si>
    <t>Near left humerus, scapula and distal end of the right femur</t>
  </si>
  <si>
    <t>40 cm2, 25 cm2 near the humerus</t>
  </si>
  <si>
    <t>Hexagonal basement scales</t>
  </si>
  <si>
    <t>Reticulate scales</t>
  </si>
  <si>
    <t>Pavement of small, rounded tubercles varying in size, no distinct pattern</t>
  </si>
  <si>
    <t>Type of pattern</t>
  </si>
  <si>
    <t xml:space="preserve">Star-of-David pattern </t>
  </si>
  <si>
    <t>Small, hexagonal or pentagonal scales, with a few quadrilateral and much smaller triangular scales. The surface of the scales is coarse. Irregular pattern, among which no much larger scales are scattered.</t>
  </si>
  <si>
    <t xml:space="preserve">Ji, S. 1999. Initial report of fossil psittacosaurid skin impression from the uppermost Jurassic of Sihetun, northeastern China. Earth Science (Chikyu Kagaku) 53 (4): 314–316.
</t>
  </si>
  <si>
    <t>Feduccia, A., Lingham-Soliar, T. and Hinchliffe, J. R. 2005. Do feathered dinosaurs exist? Testing the hypothesis on neontological and paleontological evidence. Journal of Morphology 266 (2): 125–166.; Lingham-Soliar, T. 2008. A unique cross section through the skin of the dinosaur Psittacosaurus from China showing a complex fibre architecture. Proceedings of the Royal Society B: Biological Sciences 275 (1636): 775–780.</t>
  </si>
  <si>
    <t>Area of the ribs</t>
  </si>
  <si>
    <t>Type of integument</t>
  </si>
  <si>
    <t>Collagen fibers</t>
  </si>
  <si>
    <t>NA</t>
  </si>
  <si>
    <t>Bands of fibers/filaments of ~0.4 mm in several different directions</t>
  </si>
  <si>
    <t>3-4 mm</t>
  </si>
  <si>
    <t>Scale diameter</t>
  </si>
  <si>
    <t>24 cm2 (6*4 cm)</t>
  </si>
  <si>
    <t>Herringbone pattern</t>
  </si>
  <si>
    <t>Yes, figures 11-13</t>
  </si>
  <si>
    <t>lujiatunensis</t>
  </si>
  <si>
    <t>Unknown, at least close to pelvis</t>
  </si>
  <si>
    <t>Unknown, at least at the level of the tail</t>
  </si>
  <si>
    <t>?</t>
  </si>
  <si>
    <t>Multitude of patches</t>
  </si>
  <si>
    <t>Li, Q., Clarke, J. A., Gao, K.-Q., Zhou, C.-F., Meng, Q., Li, D., D’Alba, L. and Shawkey, M. D. 2014. Melanosome evolution indicates a key physiological shift within feathered dinosaurs. Nature 507 (7492): 350–353.</t>
  </si>
  <si>
    <t>Formation</t>
  </si>
  <si>
    <t>Age</t>
  </si>
  <si>
    <t>Country</t>
  </si>
  <si>
    <t>Mongolia</t>
  </si>
  <si>
    <t>China</t>
  </si>
  <si>
    <t>Öösh Formation (originally Ondai Sair Fm., now the "cannonball beds" of the Öösh Fm)</t>
  </si>
  <si>
    <t>Sihetun Village in Beipiao City, western Liaoning Province</t>
  </si>
  <si>
    <t>Red Mesa, Artsa Bogdo, Mongolian Peoples Republic, Asia, Oshih Basin</t>
  </si>
  <si>
    <t>Jianshangou Bed, Yixian Formation</t>
  </si>
  <si>
    <t>Jehol Biota, Yixian Formation</t>
  </si>
  <si>
    <t>Nanjing, Liaoning Province</t>
  </si>
  <si>
    <t>Probably Late/Upper Barremian - Early/Lower Aptian</t>
  </si>
  <si>
    <t>Jehol deposits of the Liaoning Province; most likely from the Sihetun locality, Beipiao County, Liaoning Province</t>
  </si>
  <si>
    <t>Canada</t>
  </si>
  <si>
    <t>RTMP Quarry 105, Sand Creek; 100 feet below top of beds, north fork of Sand Creek, 12 miles below Steveville, Red Deer River, Alberta</t>
  </si>
  <si>
    <t>Dinosaur Park Formation</t>
  </si>
  <si>
    <r>
      <rPr>
        <i/>
        <sz val="12"/>
        <rFont val="Calibri"/>
        <family val="2"/>
        <scheme val="minor"/>
      </rPr>
      <t>apertus</t>
    </r>
    <r>
      <rPr>
        <sz val="12"/>
        <rFont val="Calibri"/>
        <family val="2"/>
        <scheme val="minor"/>
      </rPr>
      <t xml:space="preserve"> (= </t>
    </r>
    <r>
      <rPr>
        <i/>
        <sz val="12"/>
        <rFont val="Calibri"/>
        <family val="2"/>
        <scheme val="minor"/>
      </rPr>
      <t>Monoclonius nasicornus</t>
    </r>
    <r>
      <rPr>
        <sz val="12"/>
        <rFont val="Calibri"/>
        <family val="2"/>
        <scheme val="minor"/>
      </rPr>
      <t>)</t>
    </r>
  </si>
  <si>
    <t>Belly and sides</t>
  </si>
  <si>
    <t>Polygonal basement scales</t>
  </si>
  <si>
    <t>Mayr, G., Peters, S. D., Plodowski, G. and Vogel, O. 2002. Bristle-like integumentary structures at the tail of the horned dinosaur Psittacosaurus. Naturwissenschaften 89 (8): 361–365.; Lingham-Soliar, T. and Plodowski, G. 2010. The integument of Psittacosaurus from Liaoning Province, China: taphonomy, epidermal patterns and color of a ceratopsian dinosaur. Naturwissenschaften 97 (5): 479–486.; Mayr, G., Pittman, M., Saitta, E., Kaye, T. G. and Vinther, J. 2016. Structure and homology of Psittacosaurus tail bristles. Palaeontology 59 (6): 793–802.; Vinther, J., Nicholls, R., Lautenschlager, S., Pittman, M., Kaye, T. G., Rayfield, E., Mayr, G. and Cuthill, I. C. 2016. 3D camouflage in an ornithischian dinosaur. Current Biology 26 (18): 2456–2462.; Vinther, J., Nicholls, R. and Kelly, D. A. 2021. A cloacal opening in a non-avian dinosaur. Current Biology 31 (4): R182–R183.</t>
  </si>
  <si>
    <t>Brown, B. 1917. A complete skeleton of the horned dinosaur Monoclonius, and description of a second skeleton showing skin impressions. Bulletin of the American Museum of Natural History 37 (10): 298–306.</t>
  </si>
  <si>
    <t>Polygonal basement scales; dermal plates</t>
  </si>
  <si>
    <t>low, polygonal, non-imbricating scales; dermal plates symmetrical, equal in size, with narrow elongate base and a high median center</t>
  </si>
  <si>
    <t>north fork, Sand Creek, Alberta, right bank 50 feet above river Red Deer River</t>
  </si>
  <si>
    <t>Oldman Formation</t>
  </si>
  <si>
    <t>83.6 - 72.1 Ma; Campanian</t>
  </si>
  <si>
    <t>Polygonal basement scales; Feature scales</t>
  </si>
  <si>
    <t>small polygonal tubercles (five or six sides) and large round tubercles, all low and of the same height; large tubercles defined by a circumscribing groove and are uniformly round; they were disposed in rows over a part, probably the ventral surface of the body</t>
  </si>
  <si>
    <t>Skin</t>
  </si>
  <si>
    <t>Chasmosaurus type, Berry Creek, Red Deer River, Alberta</t>
  </si>
  <si>
    <t>126 - 130 Ma; Barremian/Aptian</t>
  </si>
  <si>
    <t xml:space="preserve">Most likely Jianshangou Bed, Yixian Formation </t>
  </si>
  <si>
    <t xml:space="preserve">Lambe, 1914; Sternberg, 1925; Lull, 1933  </t>
  </si>
  <si>
    <t>Pelvic arch and right flank</t>
  </si>
  <si>
    <t>Description of integument by authors</t>
  </si>
  <si>
    <t>4180 cm2 (45.7*91.4 cm; 1.5*3 feet)</t>
  </si>
  <si>
    <t>Rosette pattern</t>
  </si>
  <si>
    <t>Large round plates [...] arranged in irregular, longitudinal rows,  and [...] spaced from 2 to 4 inches apart. They vary considerably in size and are not always distinctly differientated from the larger tubercles either in size and shape. The large plates, one of which is 2 and 1/4th inches in diameter, were low, flat, circular, and are defined by a circumscribing groove. The edge of the many larger polygonal tubercles as well as the large plates have a crinkled appearance due to short grooves placed at right angle to, and ending at the edge of the plates. Closely surrounding these plates are smaller polygonal tubercles giving the appearance of a rosette. The intervening spaces were filled with polygonal, tubercle like, non-imbricating scales of varied but smaller size. In general the large round plates descrease in size from the dorsal surface of the body downward over the femur and the ischium though the general arrangement seems to be the same.</t>
  </si>
  <si>
    <t>Brown, B. 1917. A complete skeleton of the horned dinosaur Monoclonius, and description of a second skeleton showing skin impressions. Bulletin of the American Museum of Natural History 37 (10): 298–306.; Lull, R. S. 1933. A revision of the Ceratopsia or horned dinosaurs. Peabody Museum of Natural History Bulletin 3: 1–175.</t>
  </si>
  <si>
    <t>Lambe, L. M. 1914. On the fore-limb of a carnivorous dinosaur from the Belly River Formation of Alberta, and a new genus of Ceratopsia from the same horizon, with remarks on the integument of some Cretaceous herbivorous dinosaurs. The Ottawa Naturalist 27 (10): 129–135.; Sternberg, C. M. 1925. Integument of Chasmosaurus belli. Canadian Field Naturalist 39: 108–110.; Lull, R. S. 1933. A revision of the Ceratopsia or horned dinosaurs. Peabody Museum of Natural History Bulletin 3: 1–175.</t>
  </si>
  <si>
    <t>Yes, plate 18 of Brown (1917); Plate III.b of Lull (1933)</t>
  </si>
  <si>
    <t>Yes, plate 1 of Sternberg (1925)</t>
  </si>
  <si>
    <t>Locality</t>
  </si>
  <si>
    <t>Quarry Q255 in northeastern part of Dinosaur Provincial Park, Alberta</t>
  </si>
  <si>
    <t>Position of integument on specimen</t>
  </si>
  <si>
    <t>Left flank, i.e., rib cage and region between rib cage and left femur</t>
  </si>
  <si>
    <t>Currie, P. J., Holmes, R. B., Ryan, M. J. and Coy, C. 2016. A juvenile chasmosaurine ceratopsid (Dinosauria, Ornithischia) from the Dinosaur Park Formation, Alberta, Canada. Journal of Vertebrate Paleontology 36 (2): e1048348.</t>
  </si>
  <si>
    <t>Feduccia et al., 2005; Lingham-Soliar, 2008</t>
  </si>
  <si>
    <t>Li et al., 2014</t>
  </si>
  <si>
    <t>Mayr et al., 2002; Lingham-Soliar &amp; Plodowski, 2010; Vinther et al., 2016, 2021</t>
  </si>
  <si>
    <t>Currie et al., 2016</t>
  </si>
  <si>
    <t>Scapula and humerus</t>
  </si>
  <si>
    <t>Dimension of patches</t>
  </si>
  <si>
    <t>Star-of-David pattern</t>
  </si>
  <si>
    <t xml:space="preserve">Quadrangular, rectangular, polygonal, irregular basement scales; reticulate scales; Feature scales </t>
  </si>
  <si>
    <t>See our paper</t>
  </si>
  <si>
    <t>Lund, 2010; Lund et al., 2016</t>
  </si>
  <si>
    <t>Yes, figure 17 of Lund et al. (2016)</t>
  </si>
  <si>
    <t>Lund, E. K. 2010. Nasutuceratops titusi, a new basal centrosaurine dinosaur (Ornithischia: Ceratopsidae) from the Upper Cretaceous Kaiparowits Formation, southern Utah. MSc. Dissertation, 158pp.; Lund, E. K., Sampson, S. D. and Loewen, M. A. 2016. Nasutoceratops titusi (Ornithischia, Ceratopsidae), a basal centrosaurine ceratopsid from the Kaiparowits Formation, southern Utah. Journal of Vertebrate Paleontology 36 (2): e1054936.</t>
  </si>
  <si>
    <t>Grand Staircase–Escalante National Monument, southern Utah</t>
  </si>
  <si>
    <t>USA</t>
  </si>
  <si>
    <t xml:space="preserve">83.5 - 70.6 Ma; Upper Campanian </t>
  </si>
  <si>
    <t>Upper Barremian - Lower Aptian</t>
  </si>
  <si>
    <t>~130 Ma; Hauterivian?, Lower Cretaceous</t>
  </si>
  <si>
    <t>75.51 - 75.97 Ma; Upper Campanian</t>
  </si>
  <si>
    <t>Kaiparowits Formation</t>
  </si>
  <si>
    <t>The preserved integumentary impressions are described here in three ‘patches’: A, B, and C. These patches cover an area of 120, 84, and 25 cm2, respectively, and only patches B and C are preserved as both cast and mold (Fig. 17). Integument patch A is an array of tightly packed, oval to subcircular tubercles, varying in diameter from 2 to 8 mm, arranged in irregular rows and associated with the left humerus just below the humeral head along the posterior margin of this element (Fig. 17B). Integument patch B is an array of larger, loosely packed, subcircular tubercles varying in diameter from 5 to 11 mm, similarly arranged in irregular rows but associated with the left humeral head, adjacent to the glenoid fossa (Fig. 17C). The most notable integument impression associated with Nasutoceratops, however, is Patch C, composed of raised hexagonal tubercles measuring 8–11 mm in diameter, which are framed by prominent triangular grooves (Fig. 17D). Integument patch C is associated with the left humeral head between patches A and B.</t>
  </si>
  <si>
    <t xml:space="preserve">2-8 mm (A); 5-11 mm (B); 8-11 mm (C) </t>
  </si>
  <si>
    <t>120 cm2 (A); 84 cm (B); 25 cm2 (C)</t>
  </si>
  <si>
    <t>Zerbst Ranch, Converse County, Niobrara (county), Wyoming</t>
  </si>
  <si>
    <t>Lance Formation</t>
  </si>
  <si>
    <t>72.1 - 66.0 Ma; Maastrichtian</t>
  </si>
  <si>
    <t>100 mm (feature scales)</t>
  </si>
  <si>
    <t>Larson et al., 2007</t>
  </si>
  <si>
    <t>Larson, P., Larson, M., Ott, C. and Robert, B. 2007. Skinning a Triceratops. Journal of Vertebrate Paleontology 27 (3): 104A-104A.</t>
  </si>
  <si>
    <t>Subsequent preparation has revealed at least six major integument types from different regions of the body, some in excess of one square meter in area, and with tubercles up to 10 cm across. Some of the skin resembles the single patch found with Chasmosaurus belli, the only reported integument for Chasmosaurinae. However, other textures bear no resemblance what so ever.</t>
  </si>
  <si>
    <t>3?</t>
  </si>
  <si>
    <t>Hell Creek Formation</t>
  </si>
  <si>
    <t>Skin impression in clay</t>
  </si>
  <si>
    <t>Happ &amp; Morrow, 1997</t>
  </si>
  <si>
    <t>Jordan, Garfield County, Montana</t>
  </si>
  <si>
    <t>Maastrichtian</t>
  </si>
  <si>
    <t>Ji &amp; Bo, 1998; Glut, 2002; Ji, 1999</t>
  </si>
  <si>
    <t>Yes, figure 2 of Ji (1999)</t>
  </si>
  <si>
    <t>Montana</t>
  </si>
  <si>
    <t>Happ, J. W., &amp; Morrow, C. M. 1997. Bone modification of subadult Triceratops (Dinosauria: Ceratopsidae) by crocodilian and theropod dining. Journal of Vertebrate Paleontology, 17(3), 51A.</t>
  </si>
  <si>
    <t>Different region of the body (femur and ilium; left flank; ventral side of cervical vertebrae)</t>
  </si>
  <si>
    <t>Covering most of the specimens, including the head, neck, limbs, belly and tail</t>
  </si>
  <si>
    <r>
      <rPr>
        <i/>
        <sz val="12"/>
        <rFont val="Calibri"/>
        <family val="2"/>
        <scheme val="minor"/>
      </rPr>
      <t>apertus</t>
    </r>
    <r>
      <rPr>
        <sz val="12"/>
        <rFont val="Calibri"/>
        <family val="2"/>
        <scheme val="minor"/>
      </rPr>
      <t xml:space="preserve"> (= </t>
    </r>
    <r>
      <rPr>
        <i/>
        <sz val="12"/>
        <rFont val="Calibri"/>
        <family val="2"/>
        <scheme val="minor"/>
      </rPr>
      <t>Monoclonius cutleri</t>
    </r>
    <r>
      <rPr>
        <sz val="12"/>
        <rFont val="Calibri"/>
        <family val="2"/>
        <scheme val="minor"/>
      </rPr>
      <t>)</t>
    </r>
  </si>
  <si>
    <t xml:space="preserve">57 cm (feature scale; 2.25 inches); 55 mm (Dodson </t>
  </si>
  <si>
    <t xml:space="preserve">triangular basement scales; oval to subcircular and hexagonal  feature scales; </t>
  </si>
  <si>
    <t>CMNFV 56508</t>
  </si>
  <si>
    <t>Skull</t>
  </si>
  <si>
    <t>Frenchman Formation</t>
  </si>
  <si>
    <t>70.6 - 66.0 Ma; Maastrichtian</t>
  </si>
  <si>
    <t>Frill, head</t>
  </si>
  <si>
    <t>There was a small section of what looks to be beautifully fossilized dinosaur skin. The polygonal features seen in this photo appear to be the remains of fossilized skin preserved in association with the frill.</t>
  </si>
  <si>
    <t>McDonald, A. 2018. Triceratops skull delivers a Wow! of a Christmas gift. Canadian Museum of Nature Blog.</t>
  </si>
  <si>
    <t>McDonald, 2018</t>
  </si>
  <si>
    <t>north side, Frenchman River, Eastend, Saskatchewan [PBDB 152399]</t>
  </si>
  <si>
    <t>Flank</t>
  </si>
  <si>
    <t>Abdomen (post.)</t>
  </si>
  <si>
    <t>Abdomen (ant.)</t>
  </si>
  <si>
    <t>Ankle</t>
  </si>
  <si>
    <t>Tarsus</t>
  </si>
  <si>
    <t>Ischial callosity</t>
  </si>
  <si>
    <t>Pectoral feature scales</t>
  </si>
  <si>
    <t>Inner elbow</t>
  </si>
  <si>
    <t>Pes</t>
  </si>
  <si>
    <t>Body region</t>
  </si>
  <si>
    <t>Shoulder, forelimb</t>
  </si>
  <si>
    <t>Tail + ?</t>
  </si>
  <si>
    <t>Head, neck, shoulder, forelimbs, manus, flank, abdomen, hips, hindlimbs, tail</t>
  </si>
  <si>
    <t>Flank, abdomen?</t>
  </si>
  <si>
    <t>Hips</t>
  </si>
  <si>
    <t>Flank, hindlimbs</t>
  </si>
  <si>
    <t>Neck, forelimb, flank, abdomen</t>
  </si>
  <si>
    <t>Head</t>
  </si>
  <si>
    <t>Lessem, 1989</t>
  </si>
  <si>
    <t>Lessem, D. 1989. Skinning the dinosaur. Discover, 10(3), 38–44. Chicago.</t>
  </si>
  <si>
    <t>lower end of femur but from the flank</t>
  </si>
  <si>
    <r>
      <t xml:space="preserve">belli </t>
    </r>
    <r>
      <rPr>
        <sz val="12"/>
        <rFont val="Calibri"/>
        <family val="2"/>
        <scheme val="minor"/>
      </rPr>
      <t>(adult)</t>
    </r>
  </si>
  <si>
    <r>
      <t xml:space="preserve">belli </t>
    </r>
    <r>
      <rPr>
        <sz val="12"/>
        <rFont val="Calibri"/>
        <family val="2"/>
        <scheme val="minor"/>
      </rPr>
      <t>(juvenile)</t>
    </r>
  </si>
  <si>
    <t>The integument consists of non-imbricating, polygonal basement scales that surround irregularly spaced, round shield feature scales.</t>
  </si>
  <si>
    <t>Virtually entire body</t>
  </si>
  <si>
    <t>prorsus</t>
  </si>
  <si>
    <t>Protoceratops</t>
  </si>
  <si>
    <t>andrewsi</t>
  </si>
  <si>
    <t>Shabarakh Usu, Omnogov Province</t>
  </si>
  <si>
    <t>Bayn Dzak Member; Djadochta Formation</t>
  </si>
  <si>
    <t>A thin, hard, and wrinkled layer of matrix covers a considerable portion of the skull and jaws</t>
  </si>
  <si>
    <t>Small pebbly basement scales</t>
  </si>
  <si>
    <t>The wrinkling has a very skin-like appearance, and is most predominant on the left .side ofthe head over the orbit, at the corner of the mouth justin front of the jugal, and over the side of the frill and lateral temporal opening (see PLATE 13). As far as can be determined, it is without any trace of skin-structure.</t>
  </si>
  <si>
    <t>&gt;5</t>
  </si>
  <si>
    <t>Brown and Schlaikjer, 1940</t>
  </si>
  <si>
    <t>Yes, plate 13</t>
  </si>
  <si>
    <t xml:space="preserve">Brown, B. and Schlaikjer, E. M. 1940. The structure and relationships of Protoceratops. Annals of the New York Academy of Sciences 40 (3): 133–266.
</t>
  </si>
  <si>
    <t>AMNH FABR 5351</t>
  </si>
  <si>
    <t>AMNH FABR 6418</t>
  </si>
  <si>
    <t>AMNH FABR 5427</t>
  </si>
  <si>
    <t xml:space="preserve">AMNH FABR 6260 </t>
  </si>
  <si>
    <t>Forelimb (Star of David)</t>
  </si>
  <si>
    <t>Triangular scale (L)</t>
  </si>
  <si>
    <t>Ventral surface of metatarsal II to IV near their distal ends</t>
  </si>
  <si>
    <t>Total Sheath Length (mm)</t>
  </si>
  <si>
    <t>% increase in horn length</t>
  </si>
  <si>
    <t>Source</t>
  </si>
  <si>
    <t>Antilocapra americana</t>
  </si>
  <si>
    <t>YPM 1513</t>
  </si>
  <si>
    <t>male - left</t>
  </si>
  <si>
    <t>NMNH 53512</t>
  </si>
  <si>
    <t>NMNH 266158</t>
  </si>
  <si>
    <t>Bison bison</t>
  </si>
  <si>
    <t>female - sides averaged - ventral length</t>
  </si>
  <si>
    <t xml:space="preserve">88.26.1 </t>
  </si>
  <si>
    <t xml:space="preserve">93.19.1 </t>
  </si>
  <si>
    <t>male - sides averaged - ventral length</t>
  </si>
  <si>
    <t xml:space="preserve">89.10.2 </t>
  </si>
  <si>
    <t xml:space="preserve">89.10.3 </t>
  </si>
  <si>
    <t xml:space="preserve">89.10.4 </t>
  </si>
  <si>
    <t xml:space="preserve">89.10.5 </t>
  </si>
  <si>
    <t xml:space="preserve">90.2.2 </t>
  </si>
  <si>
    <t>Bos taurus</t>
  </si>
  <si>
    <t>Digitized using Plot Digitzer V2.6.3</t>
  </si>
  <si>
    <t>Capra ibex ibex</t>
  </si>
  <si>
    <t>Averages, see ref.</t>
  </si>
  <si>
    <t>Capra ibex siberica</t>
  </si>
  <si>
    <t>Oreamnos harringtoni</t>
  </si>
  <si>
    <t>Oreamnos americanus</t>
  </si>
  <si>
    <t>AMNH 35286</t>
  </si>
  <si>
    <t>female - sides averaged - Posterior length</t>
  </si>
  <si>
    <t>AMNH 122670</t>
  </si>
  <si>
    <t>AMNH 130223</t>
  </si>
  <si>
    <t>NMC 1900</t>
  </si>
  <si>
    <t>Z92.24.1</t>
  </si>
  <si>
    <t>UAMZ 5665</t>
  </si>
  <si>
    <t>UAMZ 5668</t>
  </si>
  <si>
    <t>UAMZ 5669</t>
  </si>
  <si>
    <t>UAMZ 5671</t>
  </si>
  <si>
    <t>YPM 14604</t>
  </si>
  <si>
    <t>AMNH 35334</t>
  </si>
  <si>
    <t>male - sides averaged - Posterior length</t>
  </si>
  <si>
    <t>AMNH 70573</t>
  </si>
  <si>
    <t>AMNH 122671</t>
  </si>
  <si>
    <t>AMNH 175583</t>
  </si>
  <si>
    <t>ROM 231191</t>
  </si>
  <si>
    <t>NMC 75079</t>
  </si>
  <si>
    <t>YPM 14605</t>
  </si>
  <si>
    <t>NA - sides averaged - Posterior length</t>
  </si>
  <si>
    <t>Ovis nivicola</t>
  </si>
  <si>
    <t>Ovis dalli</t>
  </si>
  <si>
    <t>Ovis ammon</t>
  </si>
  <si>
    <t>Ovis canadensis nelsoni</t>
  </si>
  <si>
    <t>Ovis canadensis canadensis</t>
  </si>
  <si>
    <t>Phrynosoma solare</t>
  </si>
  <si>
    <t>LACM 123351</t>
  </si>
  <si>
    <t>Measured from DigiMorph</t>
  </si>
  <si>
    <t>P1 - right</t>
  </si>
  <si>
    <t>P2 - left</t>
  </si>
  <si>
    <t>S3 - left</t>
  </si>
  <si>
    <t>S3 - right</t>
  </si>
  <si>
    <t>Phrynosoma cornutum</t>
  </si>
  <si>
    <t>TNHC 1930</t>
  </si>
  <si>
    <t>P2 - right</t>
  </si>
  <si>
    <t>Phrynosoma platyrhinos</t>
  </si>
  <si>
    <t>TNHC 18496</t>
  </si>
  <si>
    <t>S2 - right</t>
  </si>
  <si>
    <t>S2 - left</t>
  </si>
  <si>
    <t>Phrynosoma taurus</t>
  </si>
  <si>
    <t>Museo de Zoologa, Facultad de Cineciad, U. N. A. M.)</t>
  </si>
  <si>
    <t>F0, right</t>
  </si>
  <si>
    <t>F0, left</t>
  </si>
  <si>
    <t>Phrynosoma modestum</t>
  </si>
  <si>
    <t>TNHC 48520</t>
  </si>
  <si>
    <t>S1 - right</t>
  </si>
  <si>
    <t>Phrynosoma macallii</t>
  </si>
  <si>
    <t>TNHC 062316</t>
  </si>
  <si>
    <t>Phrynosoma braconnieri</t>
  </si>
  <si>
    <t>WLH 1117</t>
  </si>
  <si>
    <t>Phrynosoma asio</t>
  </si>
  <si>
    <t>WLH 1093</t>
  </si>
  <si>
    <t>F0 - left</t>
  </si>
  <si>
    <t>F0 - right</t>
  </si>
  <si>
    <t>Phyrnosoma asio</t>
  </si>
  <si>
    <t>TMP 1990.007.0354</t>
  </si>
  <si>
    <t>S2  - left</t>
  </si>
  <si>
    <t>S1 - left</t>
  </si>
  <si>
    <t>TMP 1990.007.0016</t>
  </si>
  <si>
    <t>TMP 1990.007.0017</t>
  </si>
  <si>
    <t>TMP 1990.007.0018</t>
  </si>
  <si>
    <t>TMP 1990.007.0019</t>
  </si>
  <si>
    <t>TMP 1990.007.0020</t>
  </si>
  <si>
    <t>TMP 1990.007.0021</t>
  </si>
  <si>
    <t>TMP 1990.007.0022</t>
  </si>
  <si>
    <t>TMP 1990.007.0023</t>
  </si>
  <si>
    <t>Trioceros jacksonii</t>
  </si>
  <si>
    <t xml:space="preserve">USEC/H-2927 </t>
  </si>
  <si>
    <t>du Plessis et al, 2017, GigaScience, 6, 2017, 1–11</t>
  </si>
  <si>
    <t>measured from scale</t>
  </si>
  <si>
    <t>TMP 1990.007.0350</t>
  </si>
  <si>
    <t>Rostral</t>
  </si>
  <si>
    <t>L. Orbital</t>
  </si>
  <si>
    <t>R. Oribital</t>
  </si>
  <si>
    <t>CMN 8535</t>
  </si>
  <si>
    <t>ROM 802</t>
  </si>
  <si>
    <t>TMP 1983.001.0001</t>
  </si>
  <si>
    <t>UW 2419</t>
  </si>
  <si>
    <t>ROM 769</t>
  </si>
  <si>
    <t>ROM 1439</t>
  </si>
  <si>
    <t>TMM 43093-1</t>
  </si>
  <si>
    <t>AMNH 5402</t>
  </si>
  <si>
    <t>CMN 1254</t>
  </si>
  <si>
    <t>CMN 2280</t>
  </si>
  <si>
    <t>CMN 8800</t>
  </si>
  <si>
    <t>CMN 8801</t>
  </si>
  <si>
    <t>ROM 839</t>
  </si>
  <si>
    <t>ROM 843</t>
  </si>
  <si>
    <t>TMP 1981.19.175</t>
  </si>
  <si>
    <t>TMP 2014.004.0001</t>
  </si>
  <si>
    <t>UALVP 40</t>
  </si>
  <si>
    <t>YPM 2016</t>
  </si>
  <si>
    <t>TMP 2002.57.007</t>
  </si>
  <si>
    <t>AMNH 5401</t>
  </si>
  <si>
    <t>TMP 1979.011.0147</t>
  </si>
  <si>
    <t>TMP 2005.055.0001</t>
  </si>
  <si>
    <t>OMNH 10165</t>
  </si>
  <si>
    <t>MOR 1110</t>
  </si>
  <si>
    <t>MOR 1120</t>
  </si>
  <si>
    <t>MOR 1604</t>
  </si>
  <si>
    <t>MOR 2551</t>
  </si>
  <si>
    <t>MOR 2574</t>
  </si>
  <si>
    <t>MOR 2923</t>
  </si>
  <si>
    <t>MOR 2952</t>
  </si>
  <si>
    <t>MOR 2982</t>
  </si>
  <si>
    <t>MOR 3010</t>
  </si>
  <si>
    <t>MOR 3045</t>
  </si>
  <si>
    <t>MOR 3081</t>
  </si>
  <si>
    <t>USNM 4928</t>
  </si>
  <si>
    <t>ANSP 15192</t>
  </si>
  <si>
    <t>MOR 981</t>
  </si>
  <si>
    <t>MOR 1122</t>
  </si>
  <si>
    <t>TMP 1985.10.13</t>
  </si>
  <si>
    <t>CMN 41357</t>
  </si>
  <si>
    <t>TMP 1987.45.1</t>
  </si>
  <si>
    <t>AMNH 5239</t>
  </si>
  <si>
    <t>AMNH 5351</t>
  </si>
  <si>
    <t>CMN 348</t>
  </si>
  <si>
    <t>CMN 1173</t>
  </si>
  <si>
    <t>CMN 11837</t>
  </si>
  <si>
    <t>CMN 8795</t>
  </si>
  <si>
    <t>CMN 8798</t>
  </si>
  <si>
    <t>ROM 767</t>
  </si>
  <si>
    <t>TMP 1992.82.1</t>
  </si>
  <si>
    <t>TMP 1997.85.1</t>
  </si>
  <si>
    <t>UALVP 11735</t>
  </si>
  <si>
    <t>YPM 2015</t>
  </si>
  <si>
    <t>AMNH 3999</t>
  </si>
  <si>
    <t>CMN 8790</t>
  </si>
  <si>
    <t>CMN 9485</t>
  </si>
  <si>
    <t>TMP 1986.55.258</t>
  </si>
  <si>
    <t>TMP 1987.55.156</t>
  </si>
  <si>
    <t>TMP 1989.55.188</t>
  </si>
  <si>
    <t>TMP 1989.55.1234</t>
  </si>
  <si>
    <t>DMNH 22558</t>
  </si>
  <si>
    <t>TMP 2002.76.1</t>
  </si>
  <si>
    <t>MOR 492</t>
  </si>
  <si>
    <t>CMN 344</t>
  </si>
  <si>
    <t>TMP 2009.90.01</t>
  </si>
  <si>
    <t>TMP 2005.12.58</t>
  </si>
  <si>
    <t>NHM R 8648</t>
  </si>
  <si>
    <t>CMN 347 - Laval</t>
  </si>
  <si>
    <t xml:space="preserve">Drumheller </t>
  </si>
  <si>
    <t>Anchiceratops ornatus</t>
  </si>
  <si>
    <t>Arrhinoceratops brachyops</t>
  </si>
  <si>
    <t>Chasmosaurus belli</t>
  </si>
  <si>
    <t>Chasmosaurus russelli</t>
  </si>
  <si>
    <t>Eotriceratops xerinsularis</t>
  </si>
  <si>
    <t>Mojoceratops perifania</t>
  </si>
  <si>
    <t>Regaliceratops peterhewsi</t>
  </si>
  <si>
    <t>Titanoceratops ouranos</t>
  </si>
  <si>
    <t>Triceratops prorsus</t>
  </si>
  <si>
    <t>Triceratops horridus</t>
  </si>
  <si>
    <t>Torosaurus latus</t>
  </si>
  <si>
    <t>Vagaceratops irvinensis</t>
  </si>
  <si>
    <t>Centrosaurus apertus</t>
  </si>
  <si>
    <t>Monoclonius recurvicornus</t>
  </si>
  <si>
    <t>Monoclonius lowei</t>
  </si>
  <si>
    <t>Pachyrhinosaurus canadensis</t>
  </si>
  <si>
    <t>Pachyrhinosaurus  canadensis</t>
  </si>
  <si>
    <t>Pachyrhinosaurus lakustai</t>
  </si>
  <si>
    <t>Pachyrhinosaurus perotorum</t>
  </si>
  <si>
    <t>DPP Pachyrhinosaur</t>
  </si>
  <si>
    <t>Rubeosaurus ovatus</t>
  </si>
  <si>
    <t>Spinops sternbergorum</t>
  </si>
  <si>
    <t>Nasal Horncore Length (mm)</t>
  </si>
  <si>
    <t>Postorbital Horncore Length (mm)</t>
  </si>
  <si>
    <t>Main Source</t>
  </si>
  <si>
    <t xml:space="preserve">Sheath Only Length (mm) </t>
  </si>
  <si>
    <t>Brown &amp; Henderson, 2015</t>
  </si>
  <si>
    <t>Brown, 2017</t>
  </si>
  <si>
    <t>Styracosaurus albertensis</t>
  </si>
  <si>
    <t xml:space="preserve">Mallon, J.C., Holmes, R., Eberth, D.A., Ryan, M.J., and Anderson, J.S. (2011). Variation in the skull of Anchiceratops (Dinosauria, Ceratopsidae) from the Horseshoe Canyon Formation (Upper Cretaceous) of Alberta. Journal of Vertebrate Paleontology 31, 1047-1071. </t>
  </si>
  <si>
    <t>Mallon, J.C., Holmes, R., Anderson, J.S., Farke, A.A., Evans, D.C., and Sues, H.--‐D. (2014). New information on the rare horned dinosaur Arrhinoceratops brachyops (Ornithischia: Ceratopsidae) from the Upper Cretaceous of Alberta, Canada. Canadian Journal of Earth Sciences 51, 618-634</t>
  </si>
  <si>
    <t>Langston, W., Jr. (1975). The ceratopsian dinosaurs and associated lower vertebrates from the St. Mary River formation (Maestrichtian) at Scabby Butte, southern Alberta. Canadian Journal of Earth Sciences 12, 1576-1608.</t>
  </si>
  <si>
    <t>Hatcher, J.B., Marsh, O.C., and Lull, R.S. (1907). The Ceratopsia. Monographs of the United States Geological Survey XLIX, 1-300.</t>
  </si>
  <si>
    <t xml:space="preserve">Godfrey, S.J., and Holmes, R. (1995). Cranial morphology and systematics of Chasmosaurus (Dinosauria: Ceratopsidae) from the Upper Cretaceous of western Canada. Journal of Vertebrate Paleontology 15, 726-742.  </t>
  </si>
  <si>
    <t xml:space="preserve">Lehman, T.M. (1998). A gigantic skull and skeleton of the horned dinosaur Pentaceratops sternbergi from New Mexico. Journal of Paleontology 72, 894-906. </t>
  </si>
  <si>
    <t>Agujaceratops mariscalensis</t>
  </si>
  <si>
    <t xml:space="preserve">Forster, C.A., Sereno, P.C., Evans, T.W., and Rowe, T. (1993). A complete skull of Chasmosaurus mariscalensis (Dinosauria: Ceratopsidae) from the Aguja Formation (late Campanian) of west Texas. Journal of Vertebrate Paleontology 13, 161-170. </t>
  </si>
  <si>
    <t xml:space="preserve">Scannella, J.B., Fowler, D.W., Goodwin, M.B., and Horner, J.R. (2014). Evolutionary trends in Triceratops from the Hell Creek Formation, Montana. Proceedings of the National Academy of Sciences 111, 10245-10250. </t>
  </si>
  <si>
    <t xml:space="preserve">Farke, A.A. (2007). Cranial osteology and phylogenetic relationships of the chasmosaurine ceratopsid Torosaurus latus. In Horns and Beaks: Ceratopsian and Ornithopod Dinosaurs, K. Carpenter, ed. (Bloomington: Indiana University Press), pp. 235-257. </t>
  </si>
  <si>
    <t xml:space="preserve">Currie, P.J., Langston, J.W., and Tanke, D.H. (2008). A new species of Pachyrhinosaurus (Dinosauria, Ceratopsidae) from the Upper Cretaceous of Alberta, Canada. In A new horned dinosaur from and Upper Cretaceous bone bed in Alberta, P.J. Currie, J.W. Langston and D.H. Tanke, eds. (Ottawa: NRC Research Press), pp. 1‐108. </t>
  </si>
  <si>
    <t>Fiorillo, A.R., and Tykoski, R.S. (2012). A new species of the centrosaurine ceratopsid Pachyrhinosaurus from the North Slope (Prince Creek Formation: Maastrichtian) of Alaska. Acta Palaeontologica Polonica 57, 561-573.</t>
  </si>
  <si>
    <t xml:space="preserve">McDonald, A.T., and Horner, J.R. (2010). New material of Styracosaurus ovatus from the Two Medicine Formation of Montana. In New perspectives on horned dinosaurs: the Royal Tyrrell Museum Ceratopsian Symposium. (Indiana University Press Bloomington, IN), pp. 156‐168. </t>
  </si>
  <si>
    <t>Borkovic B. 2013. Investigating sexual dimorphism in Ceratopsid Horncores. M.Sc. University of Calgary.</t>
  </si>
  <si>
    <t>Bubenik AB. 1990. Epigenetic, morphological, physiological and behavioral aspects of evolution of horns, pronghorns, and antlers. In: Bubenik GA, Bubenik AB, eds. Horns, Pronghorns, and Antlers: Evolution, Morphology, Physiology, and Social Significance. New York: Springer-Verlag, 3–113.</t>
  </si>
  <si>
    <t>Grigson C. 1975. The craniology and relationships of four species of Bos II. Basic craniology: Bos taurus L. Proportions and angles. Journal of Archaeological Science 2(2):109–128 DOI 10.1016/0305-4403(75)90030-8.</t>
  </si>
  <si>
    <t>Caleb M. Brown, pers. measurements</t>
  </si>
  <si>
    <t>Measured by Caleb M. Brown using digital calipers</t>
  </si>
  <si>
    <t>Measured by Caleb M. Brown using ocular micrometer</t>
  </si>
  <si>
    <t>Jordan C . Mallon, pers. measurements</t>
  </si>
  <si>
    <t>Mead JI, Lawler MC. 1995. Skull, mandible, and metapodials of the extinct Harrington’s mountain goat (Oreamnos harringtoni). Journal of Vertebrate Paleontology 14(4):562–576 DOI 10.1080/02724634.1995.10011578.</t>
  </si>
  <si>
    <t>Dinosauria, Ceratopsidae</t>
  </si>
  <si>
    <t>Mammalia, Antilocapridae</t>
  </si>
  <si>
    <t>Mammalia, Bovidae</t>
  </si>
  <si>
    <t>Reptilia,  Phrynosomatidae</t>
  </si>
  <si>
    <t>Reptilia, Chamaeleonidae</t>
  </si>
  <si>
    <t>Clade</t>
  </si>
  <si>
    <t>Borealopelta markmitchelli</t>
  </si>
  <si>
    <t>Bony core length (mm)</t>
  </si>
  <si>
    <t>Total length (mm)</t>
  </si>
  <si>
    <t xml:space="preserve">Sheath only length (mm) </t>
  </si>
  <si>
    <t>% increase in length</t>
  </si>
  <si>
    <t>Log sheath length</t>
  </si>
  <si>
    <t>Log bony core length</t>
  </si>
  <si>
    <t>Borealopelta</t>
  </si>
  <si>
    <t>Antilocapra</t>
  </si>
  <si>
    <t>Bison</t>
  </si>
  <si>
    <t>Bos</t>
  </si>
  <si>
    <t>Capra</t>
  </si>
  <si>
    <t>Oreamnos</t>
  </si>
  <si>
    <t>Ovis</t>
  </si>
  <si>
    <t>Phrynosoma</t>
  </si>
  <si>
    <t>Trioceros</t>
  </si>
  <si>
    <t>Column25</t>
  </si>
  <si>
    <t>Column26</t>
  </si>
  <si>
    <t>1-10 mm</t>
  </si>
  <si>
    <t>Head (mandible)</t>
  </si>
  <si>
    <t>Head (Palate)</t>
  </si>
  <si>
    <t>Oval/puckered</t>
  </si>
  <si>
    <t>Transverse/puckered</t>
  </si>
  <si>
    <t>Longitudinal</t>
  </si>
  <si>
    <r>
      <t xml:space="preserve">Estimated nasal horn length based on </t>
    </r>
    <r>
      <rPr>
        <b/>
        <i/>
        <sz val="12"/>
        <rFont val="Calibri"/>
        <family val="2"/>
        <scheme val="minor"/>
      </rPr>
      <t>Psittacosaurus</t>
    </r>
    <r>
      <rPr>
        <b/>
        <sz val="12"/>
        <rFont val="Calibri"/>
        <family val="2"/>
        <scheme val="minor"/>
      </rPr>
      <t xml:space="preserve"> jugal horn 'sheath'</t>
    </r>
  </si>
  <si>
    <r>
      <t xml:space="preserve">Estimated postorbital horn length based on </t>
    </r>
    <r>
      <rPr>
        <b/>
        <i/>
        <sz val="12"/>
        <rFont val="Calibri"/>
        <family val="2"/>
        <scheme val="minor"/>
      </rPr>
      <t>Psittacosaurus</t>
    </r>
    <r>
      <rPr>
        <b/>
        <sz val="12"/>
        <rFont val="Calibri"/>
        <family val="2"/>
        <scheme val="minor"/>
      </rPr>
      <t xml:space="preserve"> jugal horn 'sheath'</t>
    </r>
  </si>
  <si>
    <r>
      <t xml:space="preserve">Chasmosaurus </t>
    </r>
    <r>
      <rPr>
        <sz val="12"/>
        <rFont val="Calibri"/>
        <family val="2"/>
        <scheme val="minor"/>
      </rPr>
      <t>sp.</t>
    </r>
  </si>
  <si>
    <r>
      <t xml:space="preserve">Chasmosaurus </t>
    </r>
    <r>
      <rPr>
        <sz val="12"/>
        <rFont val="Calibri"/>
        <family val="2"/>
        <scheme val="minor"/>
      </rPr>
      <t xml:space="preserve">cf. </t>
    </r>
    <r>
      <rPr>
        <i/>
        <sz val="12"/>
        <rFont val="Calibri"/>
        <family val="2"/>
        <scheme val="minor"/>
      </rPr>
      <t>C. russelli</t>
    </r>
  </si>
  <si>
    <r>
      <t xml:space="preserve">Triceratops </t>
    </r>
    <r>
      <rPr>
        <sz val="12"/>
        <rFont val="Calibri"/>
        <family val="2"/>
        <scheme val="minor"/>
      </rPr>
      <t>sp.</t>
    </r>
  </si>
  <si>
    <r>
      <t xml:space="preserve">Torosaurus </t>
    </r>
    <r>
      <rPr>
        <sz val="12"/>
        <rFont val="Calibri"/>
        <family val="2"/>
        <scheme val="minor"/>
      </rPr>
      <t>sp.</t>
    </r>
  </si>
  <si>
    <r>
      <t xml:space="preserve">Psittacosaurus </t>
    </r>
    <r>
      <rPr>
        <sz val="12"/>
        <rFont val="Calibri"/>
        <family val="2"/>
        <scheme val="minor"/>
      </rPr>
      <t>sp. (model 1)</t>
    </r>
  </si>
  <si>
    <t>Body mass (kg)</t>
  </si>
  <si>
    <t>Specimen used for body mass</t>
  </si>
  <si>
    <t>Data on Body mass</t>
  </si>
  <si>
    <t>Largest basement scale (mm)</t>
  </si>
  <si>
    <t>Median basement scale diameter (mm)</t>
  </si>
  <si>
    <t>Log body mass</t>
  </si>
  <si>
    <t>Log scale length</t>
  </si>
  <si>
    <t>Remarks</t>
  </si>
  <si>
    <t>Theropoda</t>
  </si>
  <si>
    <t>Carnotaurus</t>
  </si>
  <si>
    <t>MACN CH 894</t>
  </si>
  <si>
    <t>Data from Benson et al. (2014)</t>
  </si>
  <si>
    <r>
      <t xml:space="preserve">Allosaurus </t>
    </r>
    <r>
      <rPr>
        <sz val="10"/>
        <color rgb="FF000000"/>
        <rFont val="Times"/>
        <family val="1"/>
      </rPr>
      <t>juvenile</t>
    </r>
  </si>
  <si>
    <t>WDC DMQ-A 053</t>
  </si>
  <si>
    <t>Allosaurus juvenile</t>
  </si>
  <si>
    <t>SMA 0005</t>
  </si>
  <si>
    <t>Allosaurus adult</t>
  </si>
  <si>
    <t>Albertosaurus</t>
  </si>
  <si>
    <t>RTMP 1994.186.0001</t>
  </si>
  <si>
    <t>ROM 807</t>
  </si>
  <si>
    <t>No data on RTMP 1994.186.0001 so ROM 807 is used from the Data of Benson et al. (2014)</t>
  </si>
  <si>
    <t>Daspletosaurus</t>
  </si>
  <si>
    <t>RTMP 2001.036.0001</t>
  </si>
  <si>
    <t>Using formula from Benson et al. (2014) and FC in RTMP 2001.036.0001 (Data from Currie, pers. dataset)</t>
  </si>
  <si>
    <t>Gorgosaurus</t>
  </si>
  <si>
    <t xml:space="preserve">CMN 2120 </t>
  </si>
  <si>
    <t>Tarbosaurus</t>
  </si>
  <si>
    <t>MPC 107/6A</t>
  </si>
  <si>
    <t>Using formula from Benson et al. (2014) and estimated FL (Currie, pers. dataset)</t>
  </si>
  <si>
    <t>Tyrannosaurus</t>
  </si>
  <si>
    <t>HMNS 2006.1743.01 ("Wy-rex"; formerly BHI 6230)</t>
  </si>
  <si>
    <t>Using formula from Benson et al. (2014) and FC (Currie, pers. dataset)</t>
  </si>
  <si>
    <t>Juravenator</t>
  </si>
  <si>
    <t>JME Sch 200</t>
  </si>
  <si>
    <t>JME Sch 200 (using FAP)</t>
  </si>
  <si>
    <t>Modified data from Benson et al. (2014)</t>
  </si>
  <si>
    <t>Sauropodomorpha</t>
  </si>
  <si>
    <t>Mamenchisaurus</t>
  </si>
  <si>
    <t>ZDM 0083</t>
  </si>
  <si>
    <t>Diplodocus</t>
  </si>
  <si>
    <t>USNM 10865; HMNS 175 (= CM 662); CM 84</t>
  </si>
  <si>
    <t>Tehuelchesaurus</t>
  </si>
  <si>
    <t>MPEF-PV 1125</t>
  </si>
  <si>
    <t>Haestasaurus</t>
  </si>
  <si>
    <t>NHMUK R1868</t>
  </si>
  <si>
    <t>NHMUK R1870</t>
  </si>
  <si>
    <t xml:space="preserve">Using formula from Benson et al. (2014) and HC (Upchurch et al., 2015) and Ampelosaurus body mass </t>
  </si>
  <si>
    <t>Basal ornithischia</t>
  </si>
  <si>
    <t>Kulindadromeus</t>
  </si>
  <si>
    <t>Unspecified</t>
  </si>
  <si>
    <t>Data from Paul (2016)</t>
  </si>
  <si>
    <t>Kulindadromaeus</t>
  </si>
  <si>
    <t>Ceratopsia</t>
  </si>
  <si>
    <t xml:space="preserve">SMF R 4970 </t>
  </si>
  <si>
    <t>Using formula from Benson et al. (2014) with FL (170 mm) and other Psittacosaurus specimens</t>
  </si>
  <si>
    <t>Data from Benson et al. (2014); YPM 2015 and AMNH 5427 share very close FL</t>
  </si>
  <si>
    <t>Scales measured using tibia length of 500 next to patch of skin in Plate xx of xx</t>
  </si>
  <si>
    <t>NMC 2245</t>
  </si>
  <si>
    <t>ROM 839; CMN 2280</t>
  </si>
  <si>
    <t>Data from Benson et al. (2014) using correlations with body mass from other Chasmosaurus specimens</t>
  </si>
  <si>
    <t>AMNH 5033</t>
  </si>
  <si>
    <t>Thyreophora</t>
  </si>
  <si>
    <t>Scelidosaurus</t>
  </si>
  <si>
    <t>BRSMG Ce12785</t>
  </si>
  <si>
    <t>114 to 323 kg based on Campione &amp; Evans (2020); 645 kg from Holtz (https://www.geol.umd.edu/~tholtz/G104/lectures/104size.html)</t>
  </si>
  <si>
    <t>Hesperosaurus</t>
  </si>
  <si>
    <t>SMA 0018</t>
  </si>
  <si>
    <t>4950 kg from Holtz (https://www.geol.umd.edu/~tholtz/G104/lectures/104size.html)</t>
  </si>
  <si>
    <t>Gigantspinosaurus</t>
  </si>
  <si>
    <t>ZDM 0019</t>
  </si>
  <si>
    <t>Liaoningosaurus</t>
  </si>
  <si>
    <t>IVPP V12560</t>
  </si>
  <si>
    <r>
      <t xml:space="preserve">Data from Benson et al. (2014) using FL (25 mm; Han et al., 2014 - </t>
    </r>
    <r>
      <rPr>
        <i/>
        <sz val="10"/>
        <color rgb="FF000000"/>
        <rFont val="Times"/>
        <family val="1"/>
      </rPr>
      <t>Chuanqilong</t>
    </r>
    <r>
      <rPr>
        <sz val="10"/>
        <color rgb="FF000000"/>
        <rFont val="Times"/>
        <family val="1"/>
      </rPr>
      <t>) and power trend curve (R² = 0.7764) on ankylosaurs known from body mass</t>
    </r>
  </si>
  <si>
    <t>Dyoplosaurus</t>
  </si>
  <si>
    <t>ROM 784</t>
  </si>
  <si>
    <t>Data from Benson et al. (2014) using FL (562 mm; Han et al., 2014 - Chuanqilong) and power trend curve (R² = 0.7764) on ankylosaurs known from body mass</t>
  </si>
  <si>
    <t>740 kg based on Fossilworks, 1200 kg from Paul (2016) and 2195 kg from Holtz (https://www.geol.umd.edu/~tholtz/G104/lectures/104size.html)</t>
  </si>
  <si>
    <t>Euoplocephalus</t>
  </si>
  <si>
    <t>ROM 1930</t>
  </si>
  <si>
    <t>AMNH 5404</t>
  </si>
  <si>
    <t>Scolosaurus</t>
  </si>
  <si>
    <t>NHMUK R5161</t>
  </si>
  <si>
    <t>2259 kg based on data from Benson et al. (2014) using FL (600 mm; Han et al., 2014 - Chuanqilong) and power trend curve (R² = 0.7764) on ankylosaurs known from body mass</t>
  </si>
  <si>
    <t>TMP 2011.033.0001</t>
  </si>
  <si>
    <t>Data from Brown et al. (2017)</t>
  </si>
  <si>
    <t>Ornithopoda</t>
  </si>
  <si>
    <t>Brachylophosaurus canadensis</t>
  </si>
  <si>
    <t>JRF 115</t>
  </si>
  <si>
    <t>MOR 794</t>
  </si>
  <si>
    <t>Brachylophosaurus</t>
  </si>
  <si>
    <t>Edmontosaurus annectens</t>
  </si>
  <si>
    <t>AMNH 5060</t>
  </si>
  <si>
    <t>AMNH 5730</t>
  </si>
  <si>
    <t>Edmontosaurus regalis</t>
  </si>
  <si>
    <t>ROM 801</t>
  </si>
  <si>
    <t>CMN 2289</t>
  </si>
  <si>
    <t>Data from Benson et al. (2014); ROM 801 has similarly sized limbs as CMN 2289</t>
  </si>
  <si>
    <t>Gryposaurus notabilis</t>
  </si>
  <si>
    <t>CMN 2278</t>
  </si>
  <si>
    <t>AMNH 5350</t>
  </si>
  <si>
    <t>Gryposaurus</t>
  </si>
  <si>
    <t>Maiasaura peeblesorum</t>
  </si>
  <si>
    <t>ROM 44770</t>
  </si>
  <si>
    <t>Maiasaura</t>
  </si>
  <si>
    <t>Saurolophus osborni</t>
  </si>
  <si>
    <t>AMNH 5220</t>
  </si>
  <si>
    <t>Saurolophus</t>
  </si>
  <si>
    <t>Corythosaurus casuarius</t>
  </si>
  <si>
    <t>CMN 8676</t>
  </si>
  <si>
    <t>ROM 845</t>
  </si>
  <si>
    <t>Corythosaurus</t>
  </si>
  <si>
    <t>Lambeosaurus lambei</t>
  </si>
  <si>
    <t>ROM 1218</t>
  </si>
  <si>
    <t>Lambeosaurus magnicristatus</t>
  </si>
  <si>
    <t>TMP 1966.004.0001</t>
  </si>
  <si>
    <t xml:space="preserve">Data from Benson et al. (2014); very close femur dimension betweem TMP 1966.004.0001 and ROM 1218 </t>
  </si>
  <si>
    <t>Concavenator</t>
  </si>
  <si>
    <t>MCCM-LH 6666</t>
  </si>
  <si>
    <t>Camarasaurus</t>
  </si>
  <si>
    <t>GMNH 101</t>
  </si>
  <si>
    <r>
      <t xml:space="preserve">Data from Benson et al. (2014); mean </t>
    </r>
    <r>
      <rPr>
        <i/>
        <sz val="10"/>
        <color rgb="FF000000"/>
        <rFont val="Times"/>
        <family val="1"/>
      </rPr>
      <t xml:space="preserve">Camarasaurus </t>
    </r>
    <r>
      <rPr>
        <sz val="10"/>
        <color rgb="FF000000"/>
        <rFont val="Times"/>
        <family val="1"/>
      </rPr>
      <t>body mass from 2 specimens</t>
    </r>
  </si>
  <si>
    <r>
      <t xml:space="preserve">Data from Benson et al. (2014); mean </t>
    </r>
    <r>
      <rPr>
        <i/>
        <sz val="10"/>
        <color rgb="FF000000"/>
        <rFont val="Times"/>
        <family val="1"/>
      </rPr>
      <t>Diplodocus</t>
    </r>
    <r>
      <rPr>
        <sz val="10"/>
        <color rgb="FF000000"/>
        <rFont val="Times"/>
        <family val="1"/>
      </rPr>
      <t xml:space="preserve"> body mass from 3 specimens</t>
    </r>
  </si>
  <si>
    <t>SMA 0002</t>
  </si>
  <si>
    <t>MDS-2019-028</t>
  </si>
  <si>
    <t>Mantellisaurus</t>
  </si>
  <si>
    <t xml:space="preserve">Mantellisaurus atherfieldensis </t>
  </si>
  <si>
    <t>NHMUK R5764</t>
  </si>
  <si>
    <t>IRSNB R57</t>
  </si>
  <si>
    <t>SMA 0029/04</t>
  </si>
  <si>
    <r>
      <t xml:space="preserve">Diplodocus </t>
    </r>
    <r>
      <rPr>
        <sz val="10"/>
        <color rgb="FF000000"/>
        <rFont val="Times"/>
        <family val="1"/>
      </rPr>
      <t>sp.</t>
    </r>
  </si>
  <si>
    <t>Hendrickx &amp; Bell, 2021</t>
  </si>
  <si>
    <t>Hendrickx et al., in press</t>
  </si>
  <si>
    <t>Gallagher et al., 2021</t>
  </si>
  <si>
    <t>Tschopp et al., 2015</t>
  </si>
  <si>
    <t>Giménez, 2007</t>
  </si>
  <si>
    <t>Ouyang &amp; Ye, 2002</t>
  </si>
  <si>
    <t>INREC K3-3/95 (n.b., caudo-ventral scales as basement scales because the largest tail scales are scutate dorsal scales)</t>
  </si>
  <si>
    <t>Lund et al., 2016</t>
  </si>
  <si>
    <t>Lambe, 1914</t>
  </si>
  <si>
    <t>Hooley, 1917</t>
  </si>
  <si>
    <t>Hooley, 1917; Upchurch et al., 2015</t>
  </si>
  <si>
    <r>
      <t xml:space="preserve">Allosaurus </t>
    </r>
    <r>
      <rPr>
        <sz val="10"/>
        <color rgb="FF000000"/>
        <rFont val="Times"/>
        <family val="1"/>
      </rPr>
      <t>adult (possibly a sauropod [see Hendrickx et al. in press], therefore excluded from Fig. 10)</t>
    </r>
  </si>
  <si>
    <t>References on Body mass</t>
  </si>
  <si>
    <t>References on scale size</t>
  </si>
  <si>
    <r>
      <t xml:space="preserve">19442 for the mean body mass of </t>
    </r>
    <r>
      <rPr>
        <i/>
        <sz val="10"/>
        <color rgb="FF000000"/>
        <rFont val="Times"/>
        <family val="1"/>
      </rPr>
      <t>Diplodocus</t>
    </r>
    <r>
      <rPr>
        <sz val="10"/>
        <color rgb="FF000000"/>
        <rFont val="Times"/>
        <family val="1"/>
      </rPr>
      <t xml:space="preserve"> for Holtz (https://www.geol.umd.edu/~tholtz/G104/lectures/104size.html)</t>
    </r>
  </si>
  <si>
    <t>Specimen number for largest basement scales</t>
  </si>
  <si>
    <t>Excluded because scutate ventral scales from the tail and scales from podotheca, no basement scales known in this taxon</t>
  </si>
  <si>
    <t>Hendrickx, personal measurements from photos using ImageJ</t>
  </si>
  <si>
    <t>This study</t>
  </si>
  <si>
    <t xml:space="preserve">Benson, R. B. J., Campione, N. E., Carrano, M. T., Mannion, P. D., Sullivan, C., Upchurch, P. and Evans, D. C. 2014. Rates of dinosaur body mass evolution indicate 170 Million years of sustained ecological innovation on the avian stem lineage. PLOS Biology 12 (5): e1001853.
</t>
  </si>
  <si>
    <t>Using formula from Benson et al. (2014) and TC in WDC DMQ-A 053 (Data from Loewen, 2010; PhD)</t>
  </si>
  <si>
    <t xml:space="preserve">Loewen, M. A. 2010. Variation in the Late Jurassic theropod dinosaur Allosaurus: Ontogenetic, functional, and taxonomic implications. Ph.D. Dissertation, The University of Utah, Texas, Utah, USA, 326pp.; Benson, R. B. J., Campione, N. E., Carrano, M. T., Mannion, P. D., Sullivan, C., Upchurch, P. and Evans, D. C. 2014. Rates of dinosaur body mass evolution indicate 170 Million years of sustained ecological innovation on the avian stem lineage. PLOS Biology 12 (5): e1001853.
</t>
  </si>
  <si>
    <t>Using formula from Benson et al. (2014) and FC in SMA 0005 (Data from Loewen, 2010; PhD)</t>
  </si>
  <si>
    <t xml:space="preserve">Paul, G. S. 2016. The Princeton Field Guide to Dinosaurs. Princeton University Press, 361pp.
</t>
  </si>
  <si>
    <t xml:space="preserve">Brown, C. M., Henderson, D. M., Vinther, J., Fletcher, I., Sistiaga, A., Herrera, J. and Summons, R. E. 2017. An exceptionally preserved three-dimensional armored dinosaur reveals insights into coloration and Cretaceous predator-prey dynamics. Current Biology 27 (16): 2514-2521.e3.
</t>
  </si>
  <si>
    <t xml:space="preserve">Benson, R. B. J., Campione, N. E., Carrano, M. T., Mannion, P. D., Sullivan, C., Upchurch, P. and Evans, D. C. 2014. Rates of dinosaur body mass evolution indicate 170 Million years of sustained ecological innovation on the avian stem lineage. PLOS Biology 12 (5): e1001853.; Han, F., Zheng, W., Hu, D., Xu, X. and Barrett, P. M. 2014. A new basal ankylosaurid (Dinosauria: Ornithischia) from the Lower Cretaceous Jiufotang Formation of Liaoning Province, China. PLOS ONE 9 (8): e104551.
</t>
  </si>
  <si>
    <t>Benson, R. B. J., Campione, N. E., Carrano, M. T., Mannion, P. D., Sullivan, C., Upchurch, P. and Evans, D. C. 2014. Rates of dinosaur body mass evolution indicate 170 Million years of sustained ecological innovation on the avian stem lineage. PLOS Biology 12 (5): e1001853.; Upchurch, P., Mannion, P. D. and Taylor, M. P. 2015. The anatomy and phylogenetic relationships of “Pelorosaurus“ becklesii (Neosauropoda, Macronaria) from the Early Cretaceous of England. PLOS ONE 10 (6): e0125819.</t>
  </si>
  <si>
    <t xml:space="preserve">Data from Campione et al. (2020) </t>
  </si>
  <si>
    <t xml:space="preserve">Campione, N. E., Evans, D. C., Brown, C. M. and Carrano, M. T. 2014. Body mass estimation in non-avian bipeds using a theoretical conversion to quadruped stylopodial proportions. Methods in Ecology and Evolution 5 (9): 913–923.
</t>
  </si>
  <si>
    <t>Godefroit et al., 2020</t>
  </si>
  <si>
    <t>Longuest nasal/postorbital horn</t>
  </si>
  <si>
    <r>
      <t xml:space="preserve">Values close to those obtained for the horn ‘sheath’ of </t>
    </r>
    <r>
      <rPr>
        <i/>
        <sz val="12"/>
        <rFont val="Calibri"/>
        <family val="2"/>
        <scheme val="minor"/>
      </rPr>
      <t>Protoceratops</t>
    </r>
    <r>
      <rPr>
        <sz val="12"/>
        <rFont val="Calibri"/>
        <family val="2"/>
        <scheme val="minor"/>
      </rPr>
      <t>, estimated to be around 140% larger than the bony core in SMF R 4970</t>
    </r>
  </si>
  <si>
    <t xml:space="preserve">Hendrickx, C. and Bell, P. R. 2021. The scaly skin of the abelisaurid Carnotaurus sastrei (Theropoda: Ceratosauria) from the Upper Cretaceous of Patagonia. Cretaceous Research 128: 104994.
</t>
  </si>
  <si>
    <t xml:space="preserve">Hendrickx, C., Bell, P. R., Pittman, M., Milner, A. R. C., Cuesta, E., O’Connor, J., Loewen, M. A., Currie, P. J., Mateus, O., Kaye, T. G. and Delcourt, R. in press. Morphology and distribution of scales, dermal ossifications, and other non-feather integumentary structures in non-avialan theropod dinosaurs. Biological Reviews.
</t>
  </si>
  <si>
    <t xml:space="preserve">Bell, P. R. and Hendrickx, C. 2021. Epidermal complexity in the theropod dinosaur Juravenator from the Late Jurassic of Germany. Palaeontology 64 (2): 203–223.
</t>
  </si>
  <si>
    <t>Bell &amp; Hendrickx, 2021</t>
  </si>
  <si>
    <t xml:space="preserve">Ouyang, H. and Ye, Y. 2002. The First Mamenchisauria Skeleton with Complete Skull: Mamenchisaurus youngi. Sichuan Publishing House of Science and Technology, Chengdu, China, 111pp.
</t>
  </si>
  <si>
    <t xml:space="preserve">Gallagher, T., Poole, J. and Schein, J. P. 2021. Evidence of integumentary scale diversity in the late Jurassic sauropod Diplodocus sp. from the Mother’s Day Quarry, Montana. PeerJ 9: e11202.
</t>
  </si>
  <si>
    <t xml:space="preserve">Tschopp, E. D., Oliver, W. and Thomas, F. 2015. Articulated bone sets of manus and pedes of Camarasaurus (Sauropoda, Dinosauria). Palaeontologia Electronica 18.2.44A: 1–65.
</t>
  </si>
  <si>
    <t xml:space="preserve">Hooley, R. W. 1917. II.—On the Integument of Iguanodon bernissartensis, Boulenger, and of Morosaurus becklesii, Mantell. Geological Magazine 4 (4): 148–150. </t>
  </si>
  <si>
    <t>Giménez, O. del V. 2007. Skin impressions of Tehuelchesaurus (Sauropoda) from the Upper Jurassic of Patagonia. Revista del Museo Argentino de Ciencias Naturales 9 (2): 119–124.</t>
  </si>
  <si>
    <t>/</t>
  </si>
  <si>
    <t xml:space="preserve">Godefroit, P., Sinitsa, S. M., Cincotta, A., McNamara, M. E., Reshetova, S. A. and Dhouailly, D. 2020. Integumentary structures in Kulindadromeus zabaikalicus, a basal neornithischian dinosaur from the Jurassic of Siberia. In: Foth, C. and Rauhut, O. W. M. (eds.), The Evolution of Feathers: From Their Origin to the Present, 47–65. Springer International Publishing, Cham.
</t>
  </si>
  <si>
    <t xml:space="preserve">Lambe, L. M. 1914. On the fore-limb of a carnivorous dinosaur from the Belly River Formation of Alberta, and a new genus of Ceratopsia from the same horizon, with remarks on the integument of some Cretaceous herbivorous dinosaurs. The Ottawa Naturalist 27 (10): 129–135.
</t>
  </si>
  <si>
    <t xml:space="preserve">Lund, E. K., Sampson, S. D. and Loewen, M. A. 2016. Nasutoceratops titusi (Ornithischia, Ceratopsidae), a basal centrosaurine ceratopsid from the Kaiparowits Formation, southern Utah. Journal of Vertebrate Paleontology 36 (2): e1054936.
</t>
  </si>
  <si>
    <t>Norman, 2020</t>
  </si>
  <si>
    <t xml:space="preserve">Norman, D. B. 2020. Scelidosaurus harrisonii from the Early Jurassic of Dorset, England: the dermal skeleton. Zoological Journal of the Linnean Society 190 (1): 1–53.
</t>
  </si>
  <si>
    <t>Christiansen &amp; Tschopp, 2010</t>
  </si>
  <si>
    <t xml:space="preserve">Christiansen, N. A. and Tschopp, E. 2010. Exceptional stegosaur integument impressions from the Upper Jurassic Morrison Formation of Wyoming. Swiss Journal of Geosciences 103 (2): 163–171.
</t>
  </si>
  <si>
    <t>Xing et al., 2008</t>
  </si>
  <si>
    <t xml:space="preserve">Xing, L. D., Peng, G. Z. and Shu, C. K. 2008. Stegosaurian skin impressions from the Upper Jurassic Shangshaximiao Formation, Zigong, Sichuan, China: A new observation. Geological Bulletin of China 27: 1049–1053.
</t>
  </si>
  <si>
    <t>Xu et al., 2001</t>
  </si>
  <si>
    <t xml:space="preserve">Xu, X., Wang, X.-L. and You, H.-L. 2001. A juvenile ankylosaur from China. Naturwissenschaften 88 (7): 297–300.
</t>
  </si>
  <si>
    <t xml:space="preserve">Arbour, V. M., Burns, M. E., Bell, P. R. and Currie, P. J. 2014. Epidermal and dermal integumentary structures of ankylosaurian dinosaurs. Journal of Morphology 275 (1): 39–50.
</t>
  </si>
  <si>
    <t>Arbour et al., 2014</t>
  </si>
  <si>
    <t>Penkalski &amp; Blows, 2013; Arbour et al., 2014</t>
  </si>
  <si>
    <t xml:space="preserve">PenkalskiPaul and T, B. 2013. Scolosaurus cutleri (Ornithischia: Ankylosauria) from the Upper Cretaceous Dinosaur Park Formation of Alberta, Canada. Canadian Journal of Earth Sciences.; Arbour, V. M., Burns, M. E., Bell, P. R. and Currie, P. J. 2014. Epidermal and dermal integumentary structures of ankylosaurian dinosaurs. Journal of Morphology 275 (1): 39–50.
</t>
  </si>
  <si>
    <t>Brown, 2017; Brown et al., 2017</t>
  </si>
  <si>
    <t xml:space="preserve">Brown, C. M. 2017. An exceptionally preserved armored dinosaur reveals the morphology and allometry of osteoderms and their horny epidermal coverings. PeerJ 5: e4066.; Brown, C. M., Henderson, D. M., Vinther, J., Fletcher, I., Sistiaga, A., Herrera, J. and Summons, R. E. 2017. An exceptionally preserved three-dimensional armored dinosaur reveals insights into coloration and Cretaceous predator-prey dynamics. Current Biology 27 (16): 2514-2521.e3.
</t>
  </si>
  <si>
    <t xml:space="preserve">Hooley, R. W. 1917. II.—On the Integument of Iguanodon bernissartensis, Boulenger, and of Morosaurus becklesii, Mantell. Geological Magazine 4 (4): 148–150.
</t>
  </si>
  <si>
    <t>Bell, 2012, 2014</t>
  </si>
  <si>
    <t>Bell, P. R. 2012. Standardized terminology and potential taxonomic utility for hadrosaurid skin impressions: a case study for Saurolophus from Canada and Mongolia. PLoS ONE 7 (2): e31295.; Bell, P. R. 2014. A review of hadrosaurid skin impressions. In: Eberth, D. A. and Evans, D. C. (eds.), Hadrosaurs., 572–590. Indiana University Press, Bloomington, Indiana.</t>
  </si>
  <si>
    <t>Bell, 2012, 2014; Bertozzo et al., 2017</t>
  </si>
  <si>
    <t>Bell, P. R. 2012. Standardized terminology and potential taxonomic utility for hadrosaurid skin impressions: a case study for Saurolophus from Canada and Mongolia. PLoS ONE 7 (2): e31295.; Bell, P. R. 2014. A review of hadrosaurid skin impressions. In: Eberth, D. A. and Evans, D. C. (eds.), Hadrosaurs., 572–590. Indiana University Press, Bloomington, Indiana.; Bertozzo, F., Sasso, C. D., Fabbri, M., Manucci, F. and Maganuco, S. 2017. Redescription of a remarkably large Gryposaurus notabilis (Dinosauria: Hadrosauridae) from Alberta, Canada. Memorie della Società Italiana di Scienze Naturali e del Museo Civico di Storia Naturale di Milano 43: 1–56.</t>
  </si>
  <si>
    <t>Column27</t>
  </si>
  <si>
    <t>Column28</t>
  </si>
  <si>
    <t>Column29</t>
  </si>
  <si>
    <t>Column30</t>
  </si>
  <si>
    <t>Column31</t>
  </si>
  <si>
    <t>Column32</t>
  </si>
  <si>
    <t>Column33</t>
  </si>
  <si>
    <t>Hindlimb (Star of David)</t>
  </si>
  <si>
    <t>cv. = caudal vertebrae</t>
  </si>
  <si>
    <t>ant = anterior</t>
  </si>
  <si>
    <t>post = posterior</t>
  </si>
  <si>
    <t>Measured on patch "B" using ImageJ and Lund et al. (2016)'s scale of 5 cm.</t>
  </si>
  <si>
    <t>AMNH FARB 5427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</si>
</sst>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2"/>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8"/>
      <name val="Calibri"/>
      <family val="2"/>
      <scheme val="minor"/>
    </font>
    <font>
      <b/>
      <sz val="12"/>
      <name val="Calibri"/>
      <family val="2"/>
      <scheme val="minor"/>
    </font>
    <font>
      <i/>
      <sz val="12"/>
      <name val="Calibri"/>
      <family val="2"/>
      <scheme val="minor"/>
    </font>
    <font>
      <sz val="12"/>
      <name val="Calibri"/>
      <family val="2"/>
      <scheme val="minor"/>
    </font>
    <font>
      <b/>
      <sz val="12"/>
      <color theme="0"/>
      <name val="Calibri"/>
      <family val="2"/>
      <scheme val="minor"/>
    </font>
    <font>
      <i/>
      <sz val="12"/>
      <color rgb="FF202124"/>
      <name val="Calibri"/>
      <family val="2"/>
    </font>
    <font>
      <b/>
      <i/>
      <sz val="12"/>
      <name val="Calibri"/>
      <family val="2"/>
      <scheme val="minor"/>
    </font>
    <font>
      <b/>
      <sz val="10"/>
      <color theme="1"/>
      <name val="Times"/>
      <family val="1"/>
    </font>
    <font>
      <sz val="10"/>
      <color rgb="FF000000"/>
      <name val="Times"/>
      <family val="1"/>
    </font>
    <font>
      <i/>
      <sz val="10"/>
      <color rgb="FF000000"/>
      <name val="Times"/>
      <family val="1"/>
    </font>
    <font>
      <sz val="10"/>
      <name val="Times"/>
      <family val="1"/>
    </font>
    <font>
      <sz val="10"/>
      <color theme="1"/>
      <name val="Times"/>
      <family val="1"/>
    </font>
    <font>
      <sz val="10"/>
      <color theme="0" tint="-0.499984740745262"/>
      <name val="Times"/>
      <family val="1"/>
    </font>
    <font>
      <i/>
      <sz val="10"/>
      <color theme="0" tint="-0.499984740745262"/>
      <name val="Times"/>
      <family val="1"/>
    </font>
  </fonts>
  <fills count="22">
    <fill>
      <patternFill patternType="none"/>
    </fill>
    <fill>
      <patternFill patternType="gray125"/>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bgColor theme="8"/>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7C80"/>
        <bgColor indexed="64"/>
      </patternFill>
    </fill>
    <fill>
      <patternFill patternType="solid">
        <fgColor rgb="FFFFFF6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1"/>
      </top>
      <bottom style="medium">
        <color theme="1"/>
      </bottom>
      <diagonal/>
    </border>
    <border>
      <left/>
      <right/>
      <top/>
      <bottom style="medium">
        <color theme="1"/>
      </bottom>
      <diagonal/>
    </border>
  </borders>
  <cellStyleXfs count="3">
    <xf numFmtId="0" fontId="0" fillId="0" borderId="0"/>
    <xf numFmtId="0" fontId="2" fillId="2" borderId="0" applyNumberFormat="0" applyBorder="0" applyAlignment="0" applyProtection="0"/>
    <xf numFmtId="0" fontId="2" fillId="3" borderId="0" applyNumberFormat="0" applyBorder="0" applyAlignment="0" applyProtection="0"/>
  </cellStyleXfs>
  <cellXfs count="119">
    <xf numFmtId="0" fontId="0" fillId="0" borderId="0" xfId="0"/>
    <xf numFmtId="0" fontId="1" fillId="0" borderId="0" xfId="0" applyFont="1"/>
    <xf numFmtId="0" fontId="0" fillId="0" borderId="0" xfId="0" applyFont="1"/>
    <xf numFmtId="0" fontId="3" fillId="0" borderId="0" xfId="0" applyFont="1"/>
    <xf numFmtId="0" fontId="2" fillId="2" borderId="2" xfId="1" applyBorder="1"/>
    <xf numFmtId="0" fontId="2" fillId="2" borderId="2" xfId="1" applyBorder="1" applyAlignment="1">
      <alignment horizontal="center"/>
    </xf>
    <xf numFmtId="0" fontId="5" fillId="0" borderId="0" xfId="0" applyFont="1" applyAlignment="1">
      <alignment horizontal="center"/>
    </xf>
    <xf numFmtId="0" fontId="6" fillId="0" borderId="0" xfId="0" applyFont="1"/>
    <xf numFmtId="0" fontId="7" fillId="0" borderId="0" xfId="0" applyFont="1"/>
    <xf numFmtId="0" fontId="7" fillId="0" borderId="0" xfId="0" applyFont="1" applyAlignment="1"/>
    <xf numFmtId="0" fontId="7" fillId="0" borderId="0" xfId="0" applyFont="1" applyAlignment="1">
      <alignment horizontal="center"/>
    </xf>
    <xf numFmtId="0" fontId="7" fillId="4" borderId="0" xfId="0" applyFont="1" applyFill="1"/>
    <xf numFmtId="0" fontId="7" fillId="5" borderId="0" xfId="0" applyFont="1" applyFill="1"/>
    <xf numFmtId="0" fontId="7" fillId="0" borderId="0" xfId="0" applyFont="1" applyFill="1"/>
    <xf numFmtId="0" fontId="8" fillId="10" borderId="5" xfId="0" applyFont="1" applyFill="1" applyBorder="1"/>
    <xf numFmtId="0" fontId="7" fillId="0" borderId="0" xfId="0" applyFont="1" applyFill="1" applyAlignment="1">
      <alignment horizontal="center"/>
    </xf>
    <xf numFmtId="0" fontId="0" fillId="0" borderId="0" xfId="0" applyFont="1" applyFill="1"/>
    <xf numFmtId="0" fontId="0" fillId="11" borderId="0" xfId="0" applyFill="1"/>
    <xf numFmtId="0" fontId="0" fillId="11" borderId="0" xfId="0" applyFont="1" applyFill="1"/>
    <xf numFmtId="0" fontId="0" fillId="11" borderId="0" xfId="0" applyNumberFormat="1" applyFill="1"/>
    <xf numFmtId="0" fontId="1" fillId="11" borderId="0" xfId="0" applyFont="1" applyFill="1"/>
    <xf numFmtId="0" fontId="0" fillId="12" borderId="0" xfId="0" applyFill="1"/>
    <xf numFmtId="0" fontId="3" fillId="12" borderId="0" xfId="0" applyFont="1" applyFill="1"/>
    <xf numFmtId="0" fontId="9" fillId="0" borderId="0" xfId="0" applyFont="1"/>
    <xf numFmtId="0" fontId="7" fillId="0" borderId="0" xfId="0" applyFont="1" applyFill="1" applyAlignment="1">
      <alignment horizontal="right" vertical="center" wrapText="1"/>
    </xf>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Fill="1" applyAlignment="1">
      <alignment horizontal="right"/>
    </xf>
    <xf numFmtId="0" fontId="7" fillId="6" borderId="0" xfId="0" applyFont="1" applyFill="1"/>
    <xf numFmtId="0" fontId="6" fillId="6" borderId="0" xfId="0" applyFont="1" applyFill="1" applyAlignment="1">
      <alignment vertical="center"/>
    </xf>
    <xf numFmtId="0" fontId="7" fillId="6" borderId="0" xfId="0" applyFont="1" applyFill="1" applyAlignment="1">
      <alignment horizontal="center" vertical="center"/>
    </xf>
    <xf numFmtId="0" fontId="7" fillId="6" borderId="0" xfId="0" applyFont="1" applyFill="1" applyAlignment="1">
      <alignment horizontal="center"/>
    </xf>
    <xf numFmtId="0" fontId="7" fillId="6" borderId="0" xfId="0" applyFont="1" applyFill="1" applyAlignment="1">
      <alignment vertical="center"/>
    </xf>
    <xf numFmtId="0" fontId="7" fillId="6" borderId="0" xfId="0" applyFont="1" applyFill="1" applyAlignment="1">
      <alignment horizontal="left"/>
    </xf>
    <xf numFmtId="0" fontId="7" fillId="8" borderId="0" xfId="0" applyFont="1" applyFill="1"/>
    <xf numFmtId="0" fontId="6" fillId="8" borderId="0" xfId="0" applyFont="1" applyFill="1"/>
    <xf numFmtId="1" fontId="7" fillId="8" borderId="0" xfId="0" applyNumberFormat="1" applyFont="1" applyFill="1" applyAlignment="1">
      <alignment horizontal="center"/>
    </xf>
    <xf numFmtId="0" fontId="7" fillId="8" borderId="0" xfId="0" applyFont="1" applyFill="1" applyAlignment="1">
      <alignment horizontal="center"/>
    </xf>
    <xf numFmtId="0" fontId="7" fillId="8" borderId="0" xfId="0" applyFont="1" applyFill="1" applyAlignment="1">
      <alignment horizontal="left"/>
    </xf>
    <xf numFmtId="0" fontId="7" fillId="8" borderId="0" xfId="0" applyFont="1" applyFill="1" applyAlignment="1"/>
    <xf numFmtId="1" fontId="7" fillId="9" borderId="0" xfId="0" applyNumberFormat="1" applyFont="1" applyFill="1" applyAlignment="1">
      <alignment horizontal="center"/>
    </xf>
    <xf numFmtId="0" fontId="5" fillId="8" borderId="0" xfId="0" applyFont="1" applyFill="1"/>
    <xf numFmtId="0" fontId="7" fillId="7" borderId="0" xfId="0" applyFont="1" applyFill="1"/>
    <xf numFmtId="0" fontId="6" fillId="7" borderId="0" xfId="0" applyFont="1" applyFill="1"/>
    <xf numFmtId="1" fontId="7" fillId="7" borderId="0" xfId="0" applyNumberFormat="1" applyFont="1" applyFill="1" applyAlignment="1">
      <alignment horizontal="center"/>
    </xf>
    <xf numFmtId="0" fontId="7" fillId="7" borderId="0" xfId="0" applyFont="1" applyFill="1" applyAlignment="1">
      <alignment horizontal="center"/>
    </xf>
    <xf numFmtId="0" fontId="7" fillId="7" borderId="0" xfId="0" applyFont="1" applyFill="1" applyAlignment="1">
      <alignment horizontal="left"/>
    </xf>
    <xf numFmtId="0" fontId="7" fillId="0" borderId="0" xfId="0" applyFont="1" applyAlignment="1">
      <alignment horizontal="left"/>
    </xf>
    <xf numFmtId="0" fontId="1" fillId="0" borderId="0" xfId="0" applyFont="1" applyAlignment="1">
      <alignment horizontal="center"/>
    </xf>
    <xf numFmtId="0" fontId="0" fillId="6" borderId="0" xfId="0" applyFont="1" applyFill="1" applyAlignment="1">
      <alignment horizontal="center"/>
    </xf>
    <xf numFmtId="164" fontId="7" fillId="6" borderId="0" xfId="0" applyNumberFormat="1" applyFont="1" applyFill="1" applyAlignment="1">
      <alignment horizontal="center"/>
    </xf>
    <xf numFmtId="0" fontId="7" fillId="6" borderId="0" xfId="0" applyFont="1" applyFill="1" applyAlignment="1">
      <alignment horizontal="center" vertical="center" wrapText="1"/>
    </xf>
    <xf numFmtId="164" fontId="7" fillId="8" borderId="0" xfId="0" applyNumberFormat="1" applyFont="1" applyFill="1" applyAlignment="1">
      <alignment horizontal="center"/>
    </xf>
    <xf numFmtId="0" fontId="0" fillId="8" borderId="0" xfId="0" applyFont="1" applyFill="1" applyAlignment="1">
      <alignment horizontal="center"/>
    </xf>
    <xf numFmtId="164" fontId="7" fillId="7" borderId="0" xfId="0" applyNumberFormat="1" applyFont="1" applyFill="1" applyAlignment="1">
      <alignment horizontal="center"/>
    </xf>
    <xf numFmtId="0" fontId="0" fillId="7" borderId="0" xfId="0" applyFont="1" applyFill="1" applyAlignment="1">
      <alignment horizontal="center"/>
    </xf>
    <xf numFmtId="0" fontId="0" fillId="0" borderId="0" xfId="0" applyFont="1" applyAlignment="1">
      <alignment horizontal="center"/>
    </xf>
    <xf numFmtId="0" fontId="7" fillId="13" borderId="0" xfId="0" applyFont="1" applyFill="1" applyAlignment="1">
      <alignment horizontal="center" vertical="center"/>
    </xf>
    <xf numFmtId="0" fontId="7" fillId="13" borderId="0" xfId="0" applyFont="1" applyFill="1" applyAlignment="1">
      <alignment horizontal="center"/>
    </xf>
    <xf numFmtId="0" fontId="1" fillId="3" borderId="1" xfId="2" applyFont="1" applyBorder="1" applyAlignment="1">
      <alignment horizontal="center"/>
    </xf>
    <xf numFmtId="0" fontId="1" fillId="3" borderId="3" xfId="2" applyFont="1" applyBorder="1" applyAlignment="1">
      <alignment horizontal="center"/>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0" fontId="11" fillId="0" borderId="0" xfId="0" applyFont="1" applyFill="1" applyAlignment="1">
      <alignment horizontal="center" vertical="center" wrapText="1"/>
    </xf>
    <xf numFmtId="0" fontId="13" fillId="14" borderId="0" xfId="0" applyFont="1" applyFill="1"/>
    <xf numFmtId="0" fontId="12" fillId="0" borderId="0" xfId="0" applyFont="1"/>
    <xf numFmtId="164" fontId="12" fillId="0" borderId="0" xfId="0" applyNumberFormat="1" applyFont="1"/>
    <xf numFmtId="0" fontId="12" fillId="0" borderId="0" xfId="0" applyFont="1" applyFill="1"/>
    <xf numFmtId="0" fontId="12" fillId="0" borderId="0" xfId="0" applyFont="1" applyAlignment="1">
      <alignment horizontal="center"/>
    </xf>
    <xf numFmtId="0" fontId="13" fillId="0" borderId="0" xfId="0" applyFont="1"/>
    <xf numFmtId="0" fontId="12" fillId="15" borderId="0" xfId="0" applyFont="1" applyFill="1"/>
    <xf numFmtId="0" fontId="13" fillId="16" borderId="0" xfId="0" applyFont="1" applyFill="1"/>
    <xf numFmtId="164" fontId="12" fillId="17" borderId="0" xfId="0" applyNumberFormat="1" applyFont="1" applyFill="1"/>
    <xf numFmtId="0" fontId="12" fillId="17" borderId="0" xfId="0" applyFont="1" applyFill="1"/>
    <xf numFmtId="0" fontId="12" fillId="18" borderId="0" xfId="0" applyFont="1" applyFill="1" applyAlignment="1">
      <alignment vertical="center" textRotation="90"/>
    </xf>
    <xf numFmtId="0" fontId="13" fillId="18" borderId="0" xfId="0" applyFont="1" applyFill="1"/>
    <xf numFmtId="0" fontId="12" fillId="6" borderId="0" xfId="0" applyFont="1" applyFill="1"/>
    <xf numFmtId="0" fontId="13" fillId="19" borderId="0" xfId="0" applyFont="1" applyFill="1"/>
    <xf numFmtId="0" fontId="12" fillId="17" borderId="0" xfId="0" applyFont="1" applyFill="1" applyAlignment="1">
      <alignment horizontal="center"/>
    </xf>
    <xf numFmtId="0" fontId="13" fillId="20" borderId="0" xfId="0" applyFont="1" applyFill="1"/>
    <xf numFmtId="0" fontId="12" fillId="0" borderId="0" xfId="0" applyFont="1" applyFill="1" applyAlignment="1">
      <alignment horizontal="center"/>
    </xf>
    <xf numFmtId="164" fontId="12" fillId="0" borderId="0" xfId="0" applyNumberFormat="1" applyFont="1" applyFill="1"/>
    <xf numFmtId="0" fontId="13" fillId="0" borderId="0" xfId="0" applyFont="1" applyFill="1"/>
    <xf numFmtId="0" fontId="13" fillId="21" borderId="0" xfId="0" applyFont="1" applyFill="1"/>
    <xf numFmtId="0" fontId="12" fillId="0" borderId="0" xfId="0" applyFont="1" applyFill="1" applyAlignment="1">
      <alignment horizontal="center" vertical="center" textRotation="90"/>
    </xf>
    <xf numFmtId="0" fontId="14" fillId="0" borderId="0" xfId="0" applyFont="1" applyFill="1" applyBorder="1" applyAlignment="1">
      <alignment horizontal="left"/>
    </xf>
    <xf numFmtId="164" fontId="15" fillId="0" borderId="0" xfId="0" applyNumberFormat="1" applyFont="1"/>
    <xf numFmtId="0" fontId="12" fillId="0" borderId="0" xfId="0" applyFont="1" applyFill="1" applyAlignment="1">
      <alignment horizontal="left"/>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12" fillId="0" borderId="0" xfId="0" applyFont="1" applyAlignment="1">
      <alignment wrapText="1"/>
    </xf>
    <xf numFmtId="0" fontId="12" fillId="0" borderId="0" xfId="0" applyFont="1" applyAlignment="1"/>
    <xf numFmtId="0" fontId="12" fillId="0" borderId="0" xfId="0" applyFont="1" applyFill="1" applyAlignment="1"/>
    <xf numFmtId="0" fontId="12" fillId="0" borderId="0" xfId="0" applyFont="1" applyAlignment="1">
      <alignment horizontal="left"/>
    </xf>
    <xf numFmtId="0" fontId="16" fillId="0" borderId="0" xfId="0" applyFont="1"/>
    <xf numFmtId="0" fontId="17" fillId="0" borderId="0" xfId="0" applyFont="1"/>
    <xf numFmtId="0" fontId="16" fillId="0" borderId="0" xfId="0" applyFont="1" applyAlignment="1"/>
    <xf numFmtId="164" fontId="16" fillId="0" borderId="0" xfId="0" applyNumberFormat="1" applyFont="1"/>
    <xf numFmtId="0" fontId="16" fillId="0" borderId="0" xfId="0" applyFont="1" applyFill="1"/>
    <xf numFmtId="0" fontId="16" fillId="0" borderId="0" xfId="0" applyFont="1" applyFill="1" applyAlignment="1">
      <alignment horizontal="left"/>
    </xf>
    <xf numFmtId="0" fontId="16" fillId="17" borderId="0" xfId="0" applyFont="1" applyFill="1" applyAlignment="1">
      <alignment horizontal="center"/>
    </xf>
    <xf numFmtId="0" fontId="16" fillId="0" borderId="0" xfId="0" applyFont="1" applyAlignment="1">
      <alignment horizontal="center"/>
    </xf>
    <xf numFmtId="0" fontId="16" fillId="17" borderId="0" xfId="0" applyFont="1" applyFill="1"/>
    <xf numFmtId="164" fontId="1" fillId="0" borderId="6" xfId="0" applyNumberFormat="1" applyFont="1" applyFill="1" applyBorder="1"/>
    <xf numFmtId="164" fontId="1" fillId="0" borderId="0" xfId="0" applyNumberFormat="1" applyFont="1"/>
    <xf numFmtId="164" fontId="0" fillId="0" borderId="0" xfId="0" applyNumberFormat="1" applyFont="1"/>
    <xf numFmtId="164" fontId="0" fillId="0" borderId="0" xfId="0" applyNumberFormat="1"/>
    <xf numFmtId="0" fontId="1" fillId="3" borderId="1" xfId="2" applyFont="1" applyBorder="1" applyAlignment="1">
      <alignment horizontal="center"/>
    </xf>
    <xf numFmtId="0" fontId="1" fillId="3" borderId="3" xfId="2" applyFont="1" applyBorder="1" applyAlignment="1">
      <alignment horizontal="center"/>
    </xf>
    <xf numFmtId="0" fontId="1" fillId="3" borderId="4" xfId="2" applyFont="1" applyBorder="1" applyAlignment="1">
      <alignment horizontal="center"/>
    </xf>
    <xf numFmtId="0" fontId="7" fillId="13" borderId="0" xfId="0" applyFont="1" applyFill="1" applyAlignment="1">
      <alignment horizontal="center" vertical="center" wrapText="1"/>
    </xf>
    <xf numFmtId="0" fontId="7" fillId="9" borderId="0" xfId="0" applyFont="1" applyFill="1" applyAlignment="1">
      <alignment horizontal="left" vertical="center" wrapText="1"/>
    </xf>
    <xf numFmtId="0" fontId="12" fillId="14" borderId="0" xfId="0" applyFont="1" applyFill="1" applyAlignment="1">
      <alignment horizontal="center" vertical="center" textRotation="90"/>
    </xf>
    <xf numFmtId="0" fontId="12" fillId="16" borderId="0" xfId="0" applyFont="1" applyFill="1" applyAlignment="1">
      <alignment horizontal="center" vertical="center" textRotation="90"/>
    </xf>
    <xf numFmtId="0" fontId="12" fillId="19" borderId="0" xfId="0" applyFont="1" applyFill="1" applyAlignment="1">
      <alignment horizontal="center" vertical="center" textRotation="90"/>
    </xf>
    <xf numFmtId="0" fontId="12" fillId="20" borderId="0" xfId="0" applyFont="1" applyFill="1" applyAlignment="1">
      <alignment horizontal="center" vertical="center" textRotation="90"/>
    </xf>
    <xf numFmtId="0" fontId="12" fillId="21" borderId="0" xfId="0" applyFont="1" applyFill="1" applyAlignment="1">
      <alignment horizontal="center" vertical="center" textRotation="90"/>
    </xf>
    <xf numFmtId="0" fontId="6" fillId="0" borderId="0" xfId="0" applyFont="1" applyAlignment="1"/>
    <xf numFmtId="0" fontId="7" fillId="5" borderId="0" xfId="0" applyFont="1" applyFill="1" applyAlignment="1"/>
  </cellXfs>
  <cellStyles count="3">
    <cellStyle name="20 % - Accent2" xfId="1" builtinId="34"/>
    <cellStyle name="60 % - Accent2" xfId="2" builtinId="36"/>
    <cellStyle name="Normal" xfId="0" builtinId="0"/>
  </cellStyles>
  <dxfs count="0"/>
  <tableStyles count="1" defaultTableStyle="TableStyleMedium2" defaultPivotStyle="PivotStyleLight16">
    <tableStyle name="PivotTable Style 1" table="0" count="0"/>
  </tableStyles>
  <colors>
    <mruColors>
      <color rgb="FFCC00FF"/>
      <color rgb="FFCCE9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noFill/>
            </a:ln>
          </c:spPr>
          <c:xVal>
            <c:numRef>
              <c:f>Graph!$H$2:$H$2</c:f>
              <c:numCache>
                <c:formatCode>General</c:formatCode>
                <c:ptCount val="1"/>
                <c:pt idx="0">
                  <c:v>1</c:v>
                </c:pt>
              </c:numCache>
            </c:numRef>
          </c:xVal>
          <c:yVal>
            <c:numRef>
              <c:f>Graph!$G$2:$G$2</c:f>
              <c:numCache>
                <c:formatCode>General</c:formatCode>
                <c:ptCount val="1"/>
                <c:pt idx="0">
                  <c:v>1.7323937598229686</c:v>
                </c:pt>
              </c:numCache>
            </c:numRef>
          </c:yVal>
          <c:smooth val="0"/>
          <c:extLst xmlns:c16r2="http://schemas.microsoft.com/office/drawing/2015/06/chart">
            <c:ext xmlns:c16="http://schemas.microsoft.com/office/drawing/2014/chart" uri="{C3380CC4-5D6E-409C-BE32-E72D297353CC}">
              <c16:uniqueId val="{00000000-C79B-604A-9C24-7594E32D1909}"/>
            </c:ext>
          </c:extLst>
        </c:ser>
        <c:dLbls>
          <c:showLegendKey val="0"/>
          <c:showVal val="0"/>
          <c:showCatName val="0"/>
          <c:showSerName val="0"/>
          <c:showPercent val="0"/>
          <c:showBubbleSize val="0"/>
        </c:dLbls>
        <c:axId val="194950784"/>
        <c:axId val="194951360"/>
      </c:scatterChart>
      <c:valAx>
        <c:axId val="194950784"/>
        <c:scaling>
          <c:orientation val="minMax"/>
        </c:scaling>
        <c:delete val="0"/>
        <c:axPos val="b"/>
        <c:numFmt formatCode="General" sourceLinked="1"/>
        <c:majorTickMark val="out"/>
        <c:minorTickMark val="none"/>
        <c:tickLblPos val="nextTo"/>
        <c:crossAx val="194951360"/>
        <c:crosses val="autoZero"/>
        <c:crossBetween val="midCat"/>
      </c:valAx>
      <c:valAx>
        <c:axId val="194951360"/>
        <c:scaling>
          <c:orientation val="minMax"/>
        </c:scaling>
        <c:delete val="0"/>
        <c:axPos val="l"/>
        <c:majorGridlines/>
        <c:numFmt formatCode="General" sourceLinked="1"/>
        <c:majorTickMark val="out"/>
        <c:minorTickMark val="none"/>
        <c:tickLblPos val="nextTo"/>
        <c:crossAx val="1949507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Graph!$B$2</c:f>
              <c:strCache>
                <c:ptCount val="1"/>
                <c:pt idx="0">
                  <c:v>Psittacosaurus</c:v>
                </c:pt>
              </c:strCache>
            </c:strRef>
          </c:tx>
          <c:spPr>
            <a:ln w="19050">
              <a:noFill/>
            </a:ln>
          </c:spPr>
          <c:marker>
            <c:symbol val="square"/>
            <c:size val="7"/>
            <c:spPr>
              <a:solidFill>
                <a:schemeClr val="tx1"/>
              </a:solidFill>
              <a:ln>
                <a:noFill/>
              </a:ln>
            </c:spPr>
          </c:marker>
          <c:xVal>
            <c:numRef>
              <c:f>Graph!$G$2:$G$2</c:f>
              <c:numCache>
                <c:formatCode>General</c:formatCode>
                <c:ptCount val="1"/>
                <c:pt idx="0">
                  <c:v>1.7323937598229686</c:v>
                </c:pt>
              </c:numCache>
            </c:numRef>
          </c:xVal>
          <c:yVal>
            <c:numRef>
              <c:f>Graph!$H$2:$H$2</c:f>
              <c:numCache>
                <c:formatCode>General</c:formatCode>
                <c:ptCount val="1"/>
                <c:pt idx="0">
                  <c:v>1</c:v>
                </c:pt>
              </c:numCache>
            </c:numRef>
          </c:yVal>
          <c:smooth val="0"/>
          <c:extLst xmlns:c16r2="http://schemas.microsoft.com/office/drawing/2015/06/chart">
            <c:ext xmlns:c16="http://schemas.microsoft.com/office/drawing/2014/chart" uri="{C3380CC4-5D6E-409C-BE32-E72D297353CC}">
              <c16:uniqueId val="{00000000-945D-7A49-999C-52077EA7B9B1}"/>
            </c:ext>
          </c:extLst>
        </c:ser>
        <c:ser>
          <c:idx val="0"/>
          <c:order val="1"/>
          <c:tx>
            <c:strRef>
              <c:f>Graph!$B$3</c:f>
              <c:strCache>
                <c:ptCount val="1"/>
                <c:pt idx="0">
                  <c:v>Borealopelta</c:v>
                </c:pt>
              </c:strCache>
            </c:strRef>
          </c:tx>
          <c:spPr>
            <a:ln w="19050">
              <a:noFill/>
            </a:ln>
          </c:spPr>
          <c:xVal>
            <c:numRef>
              <c:f>Graph!$G$3:$G$27</c:f>
              <c:numCache>
                <c:formatCode>General</c:formatCode>
                <c:ptCount val="25"/>
                <c:pt idx="0">
                  <c:v>2.1258064581395271</c:v>
                </c:pt>
                <c:pt idx="1">
                  <c:v>2.1132746924643504</c:v>
                </c:pt>
                <c:pt idx="2">
                  <c:v>2.1235249809427321</c:v>
                </c:pt>
                <c:pt idx="3">
                  <c:v>2.1510632533537501</c:v>
                </c:pt>
                <c:pt idx="4">
                  <c:v>2.162564406523019</c:v>
                </c:pt>
                <c:pt idx="5">
                  <c:v>2.2773799746672547</c:v>
                </c:pt>
                <c:pt idx="6">
                  <c:v>2.2846562827885157</c:v>
                </c:pt>
                <c:pt idx="7">
                  <c:v>2.2070955404192181</c:v>
                </c:pt>
                <c:pt idx="8">
                  <c:v>2.3615389712692791</c:v>
                </c:pt>
                <c:pt idx="9">
                  <c:v>2.3754807146185724</c:v>
                </c:pt>
                <c:pt idx="10">
                  <c:v>2.0986437258170572</c:v>
                </c:pt>
                <c:pt idx="11">
                  <c:v>2.068556895072363</c:v>
                </c:pt>
                <c:pt idx="12">
                  <c:v>2.375846436309156</c:v>
                </c:pt>
                <c:pt idx="13">
                  <c:v>2.3787611753163733</c:v>
                </c:pt>
                <c:pt idx="14">
                  <c:v>2.1389339402569236</c:v>
                </c:pt>
                <c:pt idx="15">
                  <c:v>2.1598678470925665</c:v>
                </c:pt>
                <c:pt idx="16">
                  <c:v>2.5991185650553628</c:v>
                </c:pt>
                <c:pt idx="17">
                  <c:v>2.1829849670035819</c:v>
                </c:pt>
                <c:pt idx="18">
                  <c:v>2.1812717715594614</c:v>
                </c:pt>
                <c:pt idx="19">
                  <c:v>2.1129399760840801</c:v>
                </c:pt>
                <c:pt idx="20">
                  <c:v>1.904715545278681</c:v>
                </c:pt>
                <c:pt idx="21">
                  <c:v>2.1007150865730817</c:v>
                </c:pt>
                <c:pt idx="22">
                  <c:v>1.9845273133437926</c:v>
                </c:pt>
                <c:pt idx="23">
                  <c:v>1.8325089127062364</c:v>
                </c:pt>
                <c:pt idx="24">
                  <c:v>1.7201593034059568</c:v>
                </c:pt>
              </c:numCache>
            </c:numRef>
          </c:xVal>
          <c:yVal>
            <c:numRef>
              <c:f>Graph!$H$3:$H$27</c:f>
              <c:numCache>
                <c:formatCode>General</c:formatCode>
                <c:ptCount val="25"/>
                <c:pt idx="0">
                  <c:v>1.4345689040341987</c:v>
                </c:pt>
                <c:pt idx="1">
                  <c:v>1.4927603890268375</c:v>
                </c:pt>
                <c:pt idx="2">
                  <c:v>1.2121876044039579</c:v>
                </c:pt>
                <c:pt idx="3">
                  <c:v>1.3242824552976926</c:v>
                </c:pt>
                <c:pt idx="4">
                  <c:v>1.1702617153949575</c:v>
                </c:pt>
                <c:pt idx="5">
                  <c:v>1.5954962218255742</c:v>
                </c:pt>
                <c:pt idx="6">
                  <c:v>1.5865873046717549</c:v>
                </c:pt>
                <c:pt idx="7">
                  <c:v>1.3242824552976926</c:v>
                </c:pt>
                <c:pt idx="8">
                  <c:v>1.3996737214810382</c:v>
                </c:pt>
                <c:pt idx="9">
                  <c:v>1.6283889300503116</c:v>
                </c:pt>
                <c:pt idx="10">
                  <c:v>1.3176455432211587</c:v>
                </c:pt>
                <c:pt idx="11">
                  <c:v>1.0253058652647702</c:v>
                </c:pt>
                <c:pt idx="12">
                  <c:v>1.3979400086720377</c:v>
                </c:pt>
                <c:pt idx="13">
                  <c:v>1.6812412373755872</c:v>
                </c:pt>
                <c:pt idx="14">
                  <c:v>0.98677173426624487</c:v>
                </c:pt>
                <c:pt idx="15">
                  <c:v>0.93951925261861846</c:v>
                </c:pt>
                <c:pt idx="16">
                  <c:v>2.1176026916900841</c:v>
                </c:pt>
                <c:pt idx="17">
                  <c:v>0.95424250943932487</c:v>
                </c:pt>
                <c:pt idx="18">
                  <c:v>1.1492191126553799</c:v>
                </c:pt>
                <c:pt idx="19">
                  <c:v>1.2355284469075489</c:v>
                </c:pt>
                <c:pt idx="20">
                  <c:v>0.46239799789895608</c:v>
                </c:pt>
                <c:pt idx="21">
                  <c:v>0.71600334363479923</c:v>
                </c:pt>
                <c:pt idx="22">
                  <c:v>0.51851393987788741</c:v>
                </c:pt>
                <c:pt idx="23">
                  <c:v>0.64345267648618742</c:v>
                </c:pt>
                <c:pt idx="24">
                  <c:v>-0.15490195998574319</c:v>
                </c:pt>
              </c:numCache>
            </c:numRef>
          </c:yVal>
          <c:smooth val="0"/>
          <c:extLst xmlns:c16r2="http://schemas.microsoft.com/office/drawing/2015/06/chart">
            <c:ext xmlns:c16="http://schemas.microsoft.com/office/drawing/2014/chart" uri="{C3380CC4-5D6E-409C-BE32-E72D297353CC}">
              <c16:uniqueId val="{00000001-945D-7A49-999C-52077EA7B9B1}"/>
            </c:ext>
          </c:extLst>
        </c:ser>
        <c:ser>
          <c:idx val="2"/>
          <c:order val="2"/>
          <c:tx>
            <c:strRef>
              <c:f>Graph!$B$28</c:f>
              <c:strCache>
                <c:ptCount val="1"/>
                <c:pt idx="0">
                  <c:v>Antilocapra</c:v>
                </c:pt>
              </c:strCache>
            </c:strRef>
          </c:tx>
          <c:spPr>
            <a:ln w="19050">
              <a:noFill/>
            </a:ln>
          </c:spPr>
          <c:xVal>
            <c:numRef>
              <c:f>Graph!$G$28:$G$30</c:f>
              <c:numCache>
                <c:formatCode>General</c:formatCode>
                <c:ptCount val="3"/>
                <c:pt idx="0">
                  <c:v>2.0453229787866576</c:v>
                </c:pt>
                <c:pt idx="1">
                  <c:v>2.1439511164239633</c:v>
                </c:pt>
                <c:pt idx="2">
                  <c:v>2.1711411510283822</c:v>
                </c:pt>
              </c:numCache>
            </c:numRef>
          </c:xVal>
          <c:yVal>
            <c:numRef>
              <c:f>Graph!$H$28:$H$30</c:f>
              <c:numCache>
                <c:formatCode>General</c:formatCode>
                <c:ptCount val="3"/>
                <c:pt idx="0">
                  <c:v>2.2397998184470986</c:v>
                </c:pt>
                <c:pt idx="1">
                  <c:v>2.2278867046136734</c:v>
                </c:pt>
                <c:pt idx="2">
                  <c:v>2.3269499941659988</c:v>
                </c:pt>
              </c:numCache>
            </c:numRef>
          </c:yVal>
          <c:smooth val="0"/>
          <c:extLst xmlns:c16r2="http://schemas.microsoft.com/office/drawing/2015/06/chart">
            <c:ext xmlns:c16="http://schemas.microsoft.com/office/drawing/2014/chart" uri="{C3380CC4-5D6E-409C-BE32-E72D297353CC}">
              <c16:uniqueId val="{00000002-945D-7A49-999C-52077EA7B9B1}"/>
            </c:ext>
          </c:extLst>
        </c:ser>
        <c:ser>
          <c:idx val="4"/>
          <c:order val="3"/>
          <c:tx>
            <c:strRef>
              <c:f>Graph!$B$31</c:f>
              <c:strCache>
                <c:ptCount val="1"/>
                <c:pt idx="0">
                  <c:v>Bison</c:v>
                </c:pt>
              </c:strCache>
            </c:strRef>
          </c:tx>
          <c:spPr>
            <a:ln w="19050">
              <a:noFill/>
            </a:ln>
          </c:spPr>
          <c:xVal>
            <c:numRef>
              <c:f>Graph!$G$31:$G$48</c:f>
              <c:numCache>
                <c:formatCode>General</c:formatCode>
                <c:ptCount val="18"/>
                <c:pt idx="0">
                  <c:v>2.3502480183341627</c:v>
                </c:pt>
                <c:pt idx="1">
                  <c:v>2.255272505103306</c:v>
                </c:pt>
                <c:pt idx="2">
                  <c:v>2.2278867046136734</c:v>
                </c:pt>
                <c:pt idx="3">
                  <c:v>2.2013971243204513</c:v>
                </c:pt>
                <c:pt idx="4">
                  <c:v>2.1760912590556813</c:v>
                </c:pt>
                <c:pt idx="5">
                  <c:v>2.2227164711475833</c:v>
                </c:pt>
                <c:pt idx="6">
                  <c:v>2.2944662261615929</c:v>
                </c:pt>
                <c:pt idx="7">
                  <c:v>2.4048337166199381</c:v>
                </c:pt>
                <c:pt idx="8">
                  <c:v>2.459392487759231</c:v>
                </c:pt>
                <c:pt idx="9">
                  <c:v>2.4393326938302629</c:v>
                </c:pt>
                <c:pt idx="10">
                  <c:v>2.424881636631067</c:v>
                </c:pt>
                <c:pt idx="11">
                  <c:v>2.4409090820652177</c:v>
                </c:pt>
                <c:pt idx="12">
                  <c:v>2.3944516808262164</c:v>
                </c:pt>
                <c:pt idx="13">
                  <c:v>2.4166405073382808</c:v>
                </c:pt>
                <c:pt idx="14">
                  <c:v>2.3765769570565118</c:v>
                </c:pt>
                <c:pt idx="15">
                  <c:v>2.424881636631067</c:v>
                </c:pt>
                <c:pt idx="16">
                  <c:v>2.403120521175818</c:v>
                </c:pt>
                <c:pt idx="17">
                  <c:v>2.2600713879850747</c:v>
                </c:pt>
              </c:numCache>
            </c:numRef>
          </c:xVal>
          <c:yVal>
            <c:numRef>
              <c:f>Graph!$H$31:$H$48</c:f>
              <c:numCache>
                <c:formatCode>General</c:formatCode>
                <c:ptCount val="18"/>
                <c:pt idx="0">
                  <c:v>2.1492191126553797</c:v>
                </c:pt>
                <c:pt idx="1">
                  <c:v>2.3560258571931225</c:v>
                </c:pt>
                <c:pt idx="2">
                  <c:v>2.271841606536499</c:v>
                </c:pt>
                <c:pt idx="3">
                  <c:v>2.3344537511509307</c:v>
                </c:pt>
                <c:pt idx="4">
                  <c:v>2.3838153659804311</c:v>
                </c:pt>
                <c:pt idx="5">
                  <c:v>2.2764618041732443</c:v>
                </c:pt>
                <c:pt idx="6">
                  <c:v>2.2380461031287955</c:v>
                </c:pt>
                <c:pt idx="7">
                  <c:v>2.0569048513364727</c:v>
                </c:pt>
                <c:pt idx="8">
                  <c:v>2.1931245983544616</c:v>
                </c:pt>
                <c:pt idx="9">
                  <c:v>2.3053513694466239</c:v>
                </c:pt>
                <c:pt idx="10">
                  <c:v>2.2041199826559246</c:v>
                </c:pt>
                <c:pt idx="11">
                  <c:v>2.4048337166199381</c:v>
                </c:pt>
                <c:pt idx="12">
                  <c:v>2.2810333672477277</c:v>
                </c:pt>
                <c:pt idx="13">
                  <c:v>2.271841606536499</c:v>
                </c:pt>
                <c:pt idx="14">
                  <c:v>2.2304489213782741</c:v>
                </c:pt>
                <c:pt idx="15">
                  <c:v>2.2671717284030137</c:v>
                </c:pt>
                <c:pt idx="16">
                  <c:v>2.4166405073382808</c:v>
                </c:pt>
                <c:pt idx="17">
                  <c:v>2.1522883443830563</c:v>
                </c:pt>
              </c:numCache>
            </c:numRef>
          </c:yVal>
          <c:smooth val="0"/>
          <c:extLst xmlns:c16r2="http://schemas.microsoft.com/office/drawing/2015/06/chart">
            <c:ext xmlns:c16="http://schemas.microsoft.com/office/drawing/2014/chart" uri="{C3380CC4-5D6E-409C-BE32-E72D297353CC}">
              <c16:uniqueId val="{00000003-945D-7A49-999C-52077EA7B9B1}"/>
            </c:ext>
          </c:extLst>
        </c:ser>
        <c:ser>
          <c:idx val="5"/>
          <c:order val="4"/>
          <c:tx>
            <c:strRef>
              <c:f>Graph!$B$49</c:f>
              <c:strCache>
                <c:ptCount val="1"/>
                <c:pt idx="0">
                  <c:v>Bos</c:v>
                </c:pt>
              </c:strCache>
            </c:strRef>
          </c:tx>
          <c:spPr>
            <a:ln w="19050">
              <a:noFill/>
            </a:ln>
          </c:spPr>
          <c:xVal>
            <c:numRef>
              <c:f>Graph!$G$49:$G$66</c:f>
              <c:numCache>
                <c:formatCode>General</c:formatCode>
                <c:ptCount val="18"/>
                <c:pt idx="0">
                  <c:v>2.2380461031287955</c:v>
                </c:pt>
                <c:pt idx="1">
                  <c:v>2.2810333672477277</c:v>
                </c:pt>
                <c:pt idx="2">
                  <c:v>2.4099331233312946</c:v>
                </c:pt>
                <c:pt idx="3">
                  <c:v>2.424881636631067</c:v>
                </c:pt>
                <c:pt idx="4">
                  <c:v>2.4329692908744058</c:v>
                </c:pt>
                <c:pt idx="5">
                  <c:v>2.4668676203541096</c:v>
                </c:pt>
                <c:pt idx="6">
                  <c:v>2.5514499979728753</c:v>
                </c:pt>
                <c:pt idx="7">
                  <c:v>2.8102325179950842</c:v>
                </c:pt>
                <c:pt idx="8">
                  <c:v>2.4166405073382808</c:v>
                </c:pt>
                <c:pt idx="9">
                  <c:v>2.4265112613645754</c:v>
                </c:pt>
                <c:pt idx="10">
                  <c:v>2.4377505628203879</c:v>
                </c:pt>
                <c:pt idx="11">
                  <c:v>2.4393326938302629</c:v>
                </c:pt>
                <c:pt idx="12">
                  <c:v>2.4440447959180762</c:v>
                </c:pt>
                <c:pt idx="13">
                  <c:v>2.4517864355242902</c:v>
                </c:pt>
                <c:pt idx="14">
                  <c:v>2.5301996982030821</c:v>
                </c:pt>
                <c:pt idx="15">
                  <c:v>2.5634810853944106</c:v>
                </c:pt>
                <c:pt idx="16">
                  <c:v>2.6304278750250241</c:v>
                </c:pt>
                <c:pt idx="17">
                  <c:v>2.6483600109809315</c:v>
                </c:pt>
              </c:numCache>
            </c:numRef>
          </c:xVal>
          <c:yVal>
            <c:numRef>
              <c:f>Graph!$H$49:$H$66</c:f>
              <c:numCache>
                <c:formatCode>General</c:formatCode>
                <c:ptCount val="18"/>
                <c:pt idx="0">
                  <c:v>2.0934216851622351</c:v>
                </c:pt>
                <c:pt idx="1">
                  <c:v>2.1072099696478683</c:v>
                </c:pt>
                <c:pt idx="2">
                  <c:v>2.2121876044039577</c:v>
                </c:pt>
                <c:pt idx="3">
                  <c:v>2.2121876044039577</c:v>
                </c:pt>
                <c:pt idx="4">
                  <c:v>2.1643528557844371</c:v>
                </c:pt>
                <c:pt idx="5">
                  <c:v>2.2528530309798933</c:v>
                </c:pt>
                <c:pt idx="6">
                  <c:v>2.1553360374650619</c:v>
                </c:pt>
                <c:pt idx="7">
                  <c:v>2.4969296480732148</c:v>
                </c:pt>
                <c:pt idx="8">
                  <c:v>1.9138138523837167</c:v>
                </c:pt>
                <c:pt idx="9">
                  <c:v>2.0681858617461617</c:v>
                </c:pt>
                <c:pt idx="10">
                  <c:v>2</c:v>
                </c:pt>
                <c:pt idx="11">
                  <c:v>2.0718820073061255</c:v>
                </c:pt>
                <c:pt idx="12">
                  <c:v>2.0453229787866576</c:v>
                </c:pt>
                <c:pt idx="13">
                  <c:v>1.9822712330395684</c:v>
                </c:pt>
                <c:pt idx="14">
                  <c:v>1.8061799739838871</c:v>
                </c:pt>
                <c:pt idx="15">
                  <c:v>1.9912260756924949</c:v>
                </c:pt>
                <c:pt idx="16">
                  <c:v>1.9637878273455553</c:v>
                </c:pt>
                <c:pt idx="17">
                  <c:v>2.0453229787866576</c:v>
                </c:pt>
              </c:numCache>
            </c:numRef>
          </c:yVal>
          <c:smooth val="0"/>
          <c:extLst xmlns:c16r2="http://schemas.microsoft.com/office/drawing/2015/06/chart">
            <c:ext xmlns:c16="http://schemas.microsoft.com/office/drawing/2014/chart" uri="{C3380CC4-5D6E-409C-BE32-E72D297353CC}">
              <c16:uniqueId val="{00000004-945D-7A49-999C-52077EA7B9B1}"/>
            </c:ext>
          </c:extLst>
        </c:ser>
        <c:ser>
          <c:idx val="6"/>
          <c:order val="5"/>
          <c:tx>
            <c:strRef>
              <c:f>Graph!$B$67</c:f>
              <c:strCache>
                <c:ptCount val="1"/>
                <c:pt idx="0">
                  <c:v>Capra</c:v>
                </c:pt>
              </c:strCache>
            </c:strRef>
          </c:tx>
          <c:spPr>
            <a:ln w="19050">
              <a:noFill/>
            </a:ln>
          </c:spPr>
          <c:xVal>
            <c:numRef>
              <c:f>Graph!$G$67:$G$68</c:f>
              <c:numCache>
                <c:formatCode>General</c:formatCode>
                <c:ptCount val="2"/>
                <c:pt idx="0">
                  <c:v>2.7558748556724915</c:v>
                </c:pt>
                <c:pt idx="1">
                  <c:v>2.576341350205793</c:v>
                </c:pt>
              </c:numCache>
            </c:numRef>
          </c:xVal>
          <c:yVal>
            <c:numRef>
              <c:f>Graph!$H$67:$H$68</c:f>
              <c:numCache>
                <c:formatCode>General</c:formatCode>
                <c:ptCount val="2"/>
                <c:pt idx="0">
                  <c:v>2.5563025007672873</c:v>
                </c:pt>
                <c:pt idx="1">
                  <c:v>2.9175055095525466</c:v>
                </c:pt>
              </c:numCache>
            </c:numRef>
          </c:yVal>
          <c:smooth val="0"/>
          <c:extLst xmlns:c16r2="http://schemas.microsoft.com/office/drawing/2015/06/chart">
            <c:ext xmlns:c16="http://schemas.microsoft.com/office/drawing/2014/chart" uri="{C3380CC4-5D6E-409C-BE32-E72D297353CC}">
              <c16:uniqueId val="{00000005-945D-7A49-999C-52077EA7B9B1}"/>
            </c:ext>
          </c:extLst>
        </c:ser>
        <c:ser>
          <c:idx val="7"/>
          <c:order val="6"/>
          <c:tx>
            <c:strRef>
              <c:f>Graph!$B$69</c:f>
              <c:strCache>
                <c:ptCount val="1"/>
                <c:pt idx="0">
                  <c:v>Oreamnos</c:v>
                </c:pt>
              </c:strCache>
            </c:strRef>
          </c:tx>
          <c:spPr>
            <a:ln w="19050">
              <a:noFill/>
            </a:ln>
          </c:spPr>
          <c:xVal>
            <c:numRef>
              <c:f>Graph!$G$69:$G$87</c:f>
              <c:numCache>
                <c:formatCode>General</c:formatCode>
                <c:ptCount val="19"/>
                <c:pt idx="0">
                  <c:v>1.8609366207000937</c:v>
                </c:pt>
                <c:pt idx="1">
                  <c:v>1.9712758487381052</c:v>
                </c:pt>
                <c:pt idx="2">
                  <c:v>1.8247764624755456</c:v>
                </c:pt>
                <c:pt idx="3">
                  <c:v>1.8692317197309762</c:v>
                </c:pt>
                <c:pt idx="4">
                  <c:v>1.8356905714924256</c:v>
                </c:pt>
                <c:pt idx="5">
                  <c:v>1.8369567370595505</c:v>
                </c:pt>
                <c:pt idx="6">
                  <c:v>1.8790958795000727</c:v>
                </c:pt>
                <c:pt idx="7">
                  <c:v>1.8312296938670634</c:v>
                </c:pt>
                <c:pt idx="8">
                  <c:v>1.916453948549925</c:v>
                </c:pt>
                <c:pt idx="9">
                  <c:v>1.9175055095525466</c:v>
                </c:pt>
                <c:pt idx="10">
                  <c:v>1.8762178405916423</c:v>
                </c:pt>
                <c:pt idx="11">
                  <c:v>1.8633228601204559</c:v>
                </c:pt>
                <c:pt idx="12">
                  <c:v>1.968482948553935</c:v>
                </c:pt>
                <c:pt idx="13">
                  <c:v>1.9647309210536295</c:v>
                </c:pt>
                <c:pt idx="14">
                  <c:v>1.9370161074648142</c:v>
                </c:pt>
                <c:pt idx="15">
                  <c:v>1.9175055095525466</c:v>
                </c:pt>
                <c:pt idx="16">
                  <c:v>1.954242509439325</c:v>
                </c:pt>
                <c:pt idx="17">
                  <c:v>1.9268567089496924</c:v>
                </c:pt>
                <c:pt idx="18">
                  <c:v>1.7831886910752577</c:v>
                </c:pt>
              </c:numCache>
            </c:numRef>
          </c:xVal>
          <c:yVal>
            <c:numRef>
              <c:f>Graph!$H$69:$H$87</c:f>
              <c:numCache>
                <c:formatCode>General</c:formatCode>
                <c:ptCount val="19"/>
                <c:pt idx="0">
                  <c:v>1.9628426812012425</c:v>
                </c:pt>
                <c:pt idx="1">
                  <c:v>2.1072099696478683</c:v>
                </c:pt>
                <c:pt idx="2">
                  <c:v>2.1156105116742996</c:v>
                </c:pt>
                <c:pt idx="3">
                  <c:v>1.9986951583116557</c:v>
                </c:pt>
                <c:pt idx="4">
                  <c:v>2.0726174765452368</c:v>
                </c:pt>
                <c:pt idx="5">
                  <c:v>2.0951693514317551</c:v>
                </c:pt>
                <c:pt idx="6">
                  <c:v>1.9969492484953812</c:v>
                </c:pt>
                <c:pt idx="7">
                  <c:v>2.0480531731156089</c:v>
                </c:pt>
                <c:pt idx="8">
                  <c:v>2.0561422620590522</c:v>
                </c:pt>
                <c:pt idx="9">
                  <c:v>2.1078880251827985</c:v>
                </c:pt>
                <c:pt idx="10">
                  <c:v>2.0652061280543119</c:v>
                </c:pt>
                <c:pt idx="11">
                  <c:v>2.0199466816788423</c:v>
                </c:pt>
                <c:pt idx="12">
                  <c:v>2.1014033505553309</c:v>
                </c:pt>
                <c:pt idx="13">
                  <c:v>2.1439511164239633</c:v>
                </c:pt>
                <c:pt idx="14">
                  <c:v>1.9020028913507294</c:v>
                </c:pt>
                <c:pt idx="15">
                  <c:v>1.9614210940664483</c:v>
                </c:pt>
                <c:pt idx="16">
                  <c:v>2.0199466816788423</c:v>
                </c:pt>
                <c:pt idx="17">
                  <c:v>2.0402066275747113</c:v>
                </c:pt>
                <c:pt idx="18">
                  <c:v>2.173186268412274</c:v>
                </c:pt>
              </c:numCache>
            </c:numRef>
          </c:yVal>
          <c:smooth val="0"/>
          <c:extLst xmlns:c16r2="http://schemas.microsoft.com/office/drawing/2015/06/chart">
            <c:ext xmlns:c16="http://schemas.microsoft.com/office/drawing/2014/chart" uri="{C3380CC4-5D6E-409C-BE32-E72D297353CC}">
              <c16:uniqueId val="{00000006-945D-7A49-999C-52077EA7B9B1}"/>
            </c:ext>
          </c:extLst>
        </c:ser>
        <c:ser>
          <c:idx val="8"/>
          <c:order val="7"/>
          <c:tx>
            <c:strRef>
              <c:f>Graph!$B$88</c:f>
              <c:strCache>
                <c:ptCount val="1"/>
                <c:pt idx="0">
                  <c:v>Ovis</c:v>
                </c:pt>
              </c:strCache>
            </c:strRef>
          </c:tx>
          <c:spPr>
            <a:ln w="19050">
              <a:noFill/>
            </a:ln>
          </c:spPr>
          <c:xVal>
            <c:numRef>
              <c:f>Graph!$G$88:$G$92</c:f>
              <c:numCache>
                <c:formatCode>General</c:formatCode>
                <c:ptCount val="5"/>
                <c:pt idx="0">
                  <c:v>2.357934847000454</c:v>
                </c:pt>
                <c:pt idx="1">
                  <c:v>2.4393326938302629</c:v>
                </c:pt>
                <c:pt idx="2">
                  <c:v>2.6063813651106051</c:v>
                </c:pt>
                <c:pt idx="3">
                  <c:v>2.6253124509616739</c:v>
                </c:pt>
                <c:pt idx="4">
                  <c:v>2.5882717068423289</c:v>
                </c:pt>
              </c:numCache>
            </c:numRef>
          </c:xVal>
          <c:yVal>
            <c:numRef>
              <c:f>Graph!$H$88:$H$92</c:f>
              <c:numCache>
                <c:formatCode>General</c:formatCode>
                <c:ptCount val="5"/>
                <c:pt idx="0">
                  <c:v>2.7092699609758308</c:v>
                </c:pt>
                <c:pt idx="1">
                  <c:v>2.9216864754836021</c:v>
                </c:pt>
                <c:pt idx="2">
                  <c:v>2.8286598965353198</c:v>
                </c:pt>
                <c:pt idx="3">
                  <c:v>2.8286598965353198</c:v>
                </c:pt>
                <c:pt idx="4">
                  <c:v>2.925569909543376</c:v>
                </c:pt>
              </c:numCache>
            </c:numRef>
          </c:yVal>
          <c:smooth val="0"/>
          <c:extLst xmlns:c16r2="http://schemas.microsoft.com/office/drawing/2015/06/chart">
            <c:ext xmlns:c16="http://schemas.microsoft.com/office/drawing/2014/chart" uri="{C3380CC4-5D6E-409C-BE32-E72D297353CC}">
              <c16:uniqueId val="{00000007-945D-7A49-999C-52077EA7B9B1}"/>
            </c:ext>
          </c:extLst>
        </c:ser>
        <c:ser>
          <c:idx val="3"/>
          <c:order val="8"/>
          <c:tx>
            <c:strRef>
              <c:f>Graph!$B$93</c:f>
              <c:strCache>
                <c:ptCount val="1"/>
                <c:pt idx="0">
                  <c:v>Phrynosoma</c:v>
                </c:pt>
              </c:strCache>
            </c:strRef>
          </c:tx>
          <c:spPr>
            <a:ln w="19050">
              <a:noFill/>
            </a:ln>
          </c:spPr>
          <c:xVal>
            <c:numRef>
              <c:f>Graph!$G$93:$G$131</c:f>
              <c:numCache>
                <c:formatCode>General</c:formatCode>
                <c:ptCount val="39"/>
                <c:pt idx="0">
                  <c:v>0.80277372529197566</c:v>
                </c:pt>
                <c:pt idx="1">
                  <c:v>0.79448804665916961</c:v>
                </c:pt>
                <c:pt idx="2">
                  <c:v>0.52113808370403625</c:v>
                </c:pt>
                <c:pt idx="3">
                  <c:v>0.54530711646582408</c:v>
                </c:pt>
                <c:pt idx="4">
                  <c:v>0.98045789227610014</c:v>
                </c:pt>
                <c:pt idx="5">
                  <c:v>0.43456890403419873</c:v>
                </c:pt>
                <c:pt idx="6">
                  <c:v>0.44247976906444858</c:v>
                </c:pt>
                <c:pt idx="7">
                  <c:v>0.56702636615906032</c:v>
                </c:pt>
                <c:pt idx="8">
                  <c:v>0.58433122436753082</c:v>
                </c:pt>
                <c:pt idx="9">
                  <c:v>0.21484384804769785</c:v>
                </c:pt>
                <c:pt idx="10">
                  <c:v>0.19865708695442263</c:v>
                </c:pt>
                <c:pt idx="11">
                  <c:v>0.5158738437116791</c:v>
                </c:pt>
                <c:pt idx="12">
                  <c:v>0.50105926221775143</c:v>
                </c:pt>
                <c:pt idx="13">
                  <c:v>0.50242711998443268</c:v>
                </c:pt>
                <c:pt idx="14">
                  <c:v>0.5428254269591799</c:v>
                </c:pt>
                <c:pt idx="15">
                  <c:v>0.57863920996807239</c:v>
                </c:pt>
                <c:pt idx="16">
                  <c:v>0.53781909507327419</c:v>
                </c:pt>
                <c:pt idx="17">
                  <c:v>0.3222192947339193</c:v>
                </c:pt>
                <c:pt idx="18">
                  <c:v>0.49415459401844281</c:v>
                </c:pt>
                <c:pt idx="19">
                  <c:v>0.6972293427597176</c:v>
                </c:pt>
                <c:pt idx="20">
                  <c:v>0.67577834167408513</c:v>
                </c:pt>
                <c:pt idx="21">
                  <c:v>0.80550085815840011</c:v>
                </c:pt>
                <c:pt idx="22">
                  <c:v>0.81157500587059339</c:v>
                </c:pt>
                <c:pt idx="23">
                  <c:v>0.62940959910271888</c:v>
                </c:pt>
                <c:pt idx="24">
                  <c:v>0.65417654187796048</c:v>
                </c:pt>
                <c:pt idx="25">
                  <c:v>0.65417654187796048</c:v>
                </c:pt>
                <c:pt idx="26">
                  <c:v>0.68484536164441245</c:v>
                </c:pt>
                <c:pt idx="27">
                  <c:v>0.66931688056611216</c:v>
                </c:pt>
                <c:pt idx="28">
                  <c:v>0.64640372622306952</c:v>
                </c:pt>
                <c:pt idx="29">
                  <c:v>0.66181268553726125</c:v>
                </c:pt>
                <c:pt idx="30">
                  <c:v>0.69897000433601886</c:v>
                </c:pt>
                <c:pt idx="31">
                  <c:v>0.59549622182557416</c:v>
                </c:pt>
                <c:pt idx="32">
                  <c:v>0.62117628177503514</c:v>
                </c:pt>
                <c:pt idx="33">
                  <c:v>0.64640372622306952</c:v>
                </c:pt>
                <c:pt idx="34">
                  <c:v>0.66181268553726125</c:v>
                </c:pt>
                <c:pt idx="35">
                  <c:v>0.61278385671973545</c:v>
                </c:pt>
                <c:pt idx="36">
                  <c:v>0.67760695272049309</c:v>
                </c:pt>
                <c:pt idx="37">
                  <c:v>0.62117628177503514</c:v>
                </c:pt>
                <c:pt idx="38">
                  <c:v>0.69897000433601886</c:v>
                </c:pt>
              </c:numCache>
            </c:numRef>
          </c:xVal>
          <c:yVal>
            <c:numRef>
              <c:f>Graph!$H$93:$H$131</c:f>
              <c:numCache>
                <c:formatCode>General</c:formatCode>
                <c:ptCount val="39"/>
                <c:pt idx="0">
                  <c:v>-0.30980391997148632</c:v>
                </c:pt>
                <c:pt idx="1">
                  <c:v>-4.5757490560675115E-2</c:v>
                </c:pt>
                <c:pt idx="2">
                  <c:v>-0.33724216831842591</c:v>
                </c:pt>
                <c:pt idx="3">
                  <c:v>-0.61978875828839397</c:v>
                </c:pt>
                <c:pt idx="4">
                  <c:v>-0.17392519729917355</c:v>
                </c:pt>
                <c:pt idx="5">
                  <c:v>-0.16749108729376366</c:v>
                </c:pt>
                <c:pt idx="6">
                  <c:v>-0.25181197299379954</c:v>
                </c:pt>
                <c:pt idx="7">
                  <c:v>-0.38721614328026455</c:v>
                </c:pt>
                <c:pt idx="8">
                  <c:v>-0.29242982390206362</c:v>
                </c:pt>
                <c:pt idx="9">
                  <c:v>-0.42021640338318983</c:v>
                </c:pt>
                <c:pt idx="10">
                  <c:v>-0.74472749489669399</c:v>
                </c:pt>
                <c:pt idx="11">
                  <c:v>-0.769551078621726</c:v>
                </c:pt>
                <c:pt idx="12">
                  <c:v>-0.58502665202918203</c:v>
                </c:pt>
                <c:pt idx="13">
                  <c:v>-0.44369749923271273</c:v>
                </c:pt>
                <c:pt idx="14">
                  <c:v>-0.69897000433601875</c:v>
                </c:pt>
                <c:pt idx="15">
                  <c:v>3.7426497940623665E-2</c:v>
                </c:pt>
                <c:pt idx="16">
                  <c:v>-8.6186147616283335E-2</c:v>
                </c:pt>
                <c:pt idx="17">
                  <c:v>-0.33724216831842591</c:v>
                </c:pt>
                <c:pt idx="18">
                  <c:v>-0.49485002168009401</c:v>
                </c:pt>
                <c:pt idx="19">
                  <c:v>-0.20760831050174613</c:v>
                </c:pt>
                <c:pt idx="20">
                  <c:v>-0.45593195564972439</c:v>
                </c:pt>
                <c:pt idx="21">
                  <c:v>-8.7739243075051505E-3</c:v>
                </c:pt>
                <c:pt idx="22">
                  <c:v>-1.7728766960431602E-2</c:v>
                </c:pt>
                <c:pt idx="23">
                  <c:v>-8.7739243075051505E-3</c:v>
                </c:pt>
                <c:pt idx="24">
                  <c:v>-0.30980391997148632</c:v>
                </c:pt>
                <c:pt idx="25">
                  <c:v>-0.13076828026902382</c:v>
                </c:pt>
                <c:pt idx="26">
                  <c:v>-4.5757490560675115E-2</c:v>
                </c:pt>
                <c:pt idx="27">
                  <c:v>-0.13076828026902382</c:v>
                </c:pt>
                <c:pt idx="28">
                  <c:v>-0.24412514432750865</c:v>
                </c:pt>
                <c:pt idx="29">
                  <c:v>-8.6186147616283335E-2</c:v>
                </c:pt>
                <c:pt idx="30">
                  <c:v>-8.6186147616283335E-2</c:v>
                </c:pt>
                <c:pt idx="31">
                  <c:v>-0.24412514432750865</c:v>
                </c:pt>
                <c:pt idx="32">
                  <c:v>-8.6186147616283335E-2</c:v>
                </c:pt>
                <c:pt idx="33">
                  <c:v>-0.6020599913279624</c:v>
                </c:pt>
                <c:pt idx="34">
                  <c:v>-0.38721614328026455</c:v>
                </c:pt>
                <c:pt idx="35">
                  <c:v>-0.30980391997148632</c:v>
                </c:pt>
                <c:pt idx="36">
                  <c:v>-0.38721614328026455</c:v>
                </c:pt>
                <c:pt idx="37">
                  <c:v>-0.38721614328026455</c:v>
                </c:pt>
                <c:pt idx="38">
                  <c:v>-0.38721614328026455</c:v>
                </c:pt>
              </c:numCache>
            </c:numRef>
          </c:yVal>
          <c:smooth val="0"/>
          <c:extLst xmlns:c16r2="http://schemas.microsoft.com/office/drawing/2015/06/chart">
            <c:ext xmlns:c16="http://schemas.microsoft.com/office/drawing/2014/chart" uri="{C3380CC4-5D6E-409C-BE32-E72D297353CC}">
              <c16:uniqueId val="{00000008-945D-7A49-999C-52077EA7B9B1}"/>
            </c:ext>
          </c:extLst>
        </c:ser>
        <c:ser>
          <c:idx val="9"/>
          <c:order val="9"/>
          <c:tx>
            <c:strRef>
              <c:f>Graph!$B$132</c:f>
              <c:strCache>
                <c:ptCount val="1"/>
                <c:pt idx="0">
                  <c:v>Trioceros</c:v>
                </c:pt>
              </c:strCache>
            </c:strRef>
          </c:tx>
          <c:spPr>
            <a:ln w="19050">
              <a:noFill/>
            </a:ln>
          </c:spPr>
          <c:xVal>
            <c:numRef>
              <c:f>Graph!$G$132:$G$135</c:f>
              <c:numCache>
                <c:formatCode>General</c:formatCode>
                <c:ptCount val="4"/>
                <c:pt idx="0">
                  <c:v>1.1849751906982611</c:v>
                </c:pt>
                <c:pt idx="1">
                  <c:v>1.2100508498751372</c:v>
                </c:pt>
                <c:pt idx="2">
                  <c:v>1.3332456989619628</c:v>
                </c:pt>
                <c:pt idx="3">
                  <c:v>1.335858911319818</c:v>
                </c:pt>
              </c:numCache>
            </c:numRef>
          </c:xVal>
          <c:yVal>
            <c:numRef>
              <c:f>Graph!$H$132:$H$135</c:f>
              <c:numCache>
                <c:formatCode>General</c:formatCode>
                <c:ptCount val="4"/>
                <c:pt idx="0">
                  <c:v>0.99255351783213563</c:v>
                </c:pt>
                <c:pt idx="1">
                  <c:v>1.1528995963937476</c:v>
                </c:pt>
                <c:pt idx="2">
                  <c:v>0.99211148778694969</c:v>
                </c:pt>
                <c:pt idx="3">
                  <c:v>0.94051648493256723</c:v>
                </c:pt>
              </c:numCache>
            </c:numRef>
          </c:yVal>
          <c:smooth val="0"/>
          <c:extLst xmlns:c16r2="http://schemas.microsoft.com/office/drawing/2015/06/chart">
            <c:ext xmlns:c16="http://schemas.microsoft.com/office/drawing/2014/chart" uri="{C3380CC4-5D6E-409C-BE32-E72D297353CC}">
              <c16:uniqueId val="{00000009-945D-7A49-999C-52077EA7B9B1}"/>
            </c:ext>
          </c:extLst>
        </c:ser>
        <c:dLbls>
          <c:showLegendKey val="0"/>
          <c:showVal val="0"/>
          <c:showCatName val="0"/>
          <c:showSerName val="0"/>
          <c:showPercent val="0"/>
          <c:showBubbleSize val="0"/>
        </c:dLbls>
        <c:axId val="207511552"/>
        <c:axId val="207512128"/>
      </c:scatterChart>
      <c:valAx>
        <c:axId val="207511552"/>
        <c:scaling>
          <c:orientation val="minMax"/>
        </c:scaling>
        <c:delete val="0"/>
        <c:axPos val="b"/>
        <c:title>
          <c:tx>
            <c:rich>
              <a:bodyPr/>
              <a:lstStyle/>
              <a:p>
                <a:pPr>
                  <a:defRPr sz="1100" b="0"/>
                </a:pPr>
                <a:r>
                  <a:rPr lang="en-US" sz="1100" b="0"/>
                  <a:t>Log bony core length</a:t>
                </a:r>
              </a:p>
            </c:rich>
          </c:tx>
          <c:layout/>
          <c:overlay val="0"/>
        </c:title>
        <c:numFmt formatCode="General" sourceLinked="1"/>
        <c:majorTickMark val="out"/>
        <c:minorTickMark val="out"/>
        <c:tickLblPos val="low"/>
        <c:crossAx val="207512128"/>
        <c:crosses val="autoZero"/>
        <c:crossBetween val="midCat"/>
      </c:valAx>
      <c:valAx>
        <c:axId val="207512128"/>
        <c:scaling>
          <c:orientation val="minMax"/>
        </c:scaling>
        <c:delete val="0"/>
        <c:axPos val="l"/>
        <c:title>
          <c:tx>
            <c:rich>
              <a:bodyPr rot="-5400000" vert="horz"/>
              <a:lstStyle/>
              <a:p>
                <a:pPr>
                  <a:defRPr sz="1100" b="0"/>
                </a:pPr>
                <a:r>
                  <a:rPr lang="en-US" sz="1100" b="0"/>
                  <a:t>Log sheath length</a:t>
                </a:r>
              </a:p>
            </c:rich>
          </c:tx>
          <c:layout/>
          <c:overlay val="0"/>
        </c:title>
        <c:numFmt formatCode="General" sourceLinked="1"/>
        <c:majorTickMark val="out"/>
        <c:minorTickMark val="none"/>
        <c:tickLblPos val="nextTo"/>
        <c:crossAx val="207511552"/>
        <c:crossesAt val="-1"/>
        <c:crossBetween val="midCat"/>
      </c:valAx>
    </c:plotArea>
    <c:legend>
      <c:legendPos val="r"/>
      <c:layout/>
      <c:overlay val="0"/>
      <c:txPr>
        <a:bodyPr/>
        <a:lstStyle/>
        <a:p>
          <a:pPr>
            <a:defRPr sz="1100" b="0" i="1" baseline="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en-US" sz="1200" b="1" i="0" baseline="0">
                <a:latin typeface="Arial" pitchFamily="34" charset="0"/>
              </a:rPr>
              <a:t>Scale length vs. body mass</a:t>
            </a:r>
          </a:p>
        </c:rich>
      </c:tx>
      <c:overlay val="0"/>
    </c:title>
    <c:autoTitleDeleted val="0"/>
    <c:plotArea>
      <c:layout/>
      <c:scatterChart>
        <c:scatterStyle val="lineMarker"/>
        <c:varyColors val="0"/>
        <c:ser>
          <c:idx val="2"/>
          <c:order val="0"/>
          <c:tx>
            <c:v>Ceratopsia</c:v>
          </c:tx>
          <c:spPr>
            <a:ln w="28575">
              <a:noFill/>
            </a:ln>
          </c:spPr>
          <c:marker>
            <c:symbol val="circle"/>
            <c:size val="7"/>
            <c:spPr>
              <a:solidFill>
                <a:srgbClr val="CC00FF"/>
              </a:solidFill>
              <a:ln>
                <a:noFill/>
              </a:ln>
            </c:spPr>
          </c:marker>
          <c:dLbls>
            <c:dLbl>
              <c:idx val="0"/>
              <c:tx>
                <c:strRef>
                  <c:f>'Skin vs. body mass'!$B$18</c:f>
                  <c:strCache>
                    <c:ptCount val="1"/>
                    <c:pt idx="0">
                      <c:v>Psittacosaurus</c:v>
                    </c:pt>
                  </c:strCache>
                </c:strRef>
              </c:tx>
              <c:spPr/>
              <c:txPr>
                <a:bodyPr/>
                <a:lstStyle/>
                <a:p>
                  <a:pPr>
                    <a:defRPr sz="1000" b="0" i="1" u="none" strike="noStrike">
                      <a:latin typeface="Times"/>
                    </a:defRPr>
                  </a:pPr>
                  <a:endParaRPr lang="en-US"/>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{8A61CE90-90D5-D34C-864F-75C390B4ADFE}</c15:txfldGUID>
                      <c15:f>'Skin vs. body mass'!$B$18</c15:f>
                      <c15:dlblFieldTableCache>
                        <c:ptCount val="1"/>
                        <c:pt idx="0">
                          <c:v>Psittacosaurus</c:v>
                        </c:pt>
                      </c15:dlblFieldTableCache>
                    </c15:dlblFTEntry>
                  </c15:dlblFieldTable>
                  <c15:showDataLabelsRange val="0"/>
                </c:ext>
                <c:ext xmlns:c16="http://schemas.microsoft.com/office/drawing/2014/chart" uri="{C3380CC4-5D6E-409C-BE32-E72D297353CC}">
                  <c16:uniqueId val="{00000000-7833-8241-96D7-EF96E8644043}"/>
                </c:ext>
              </c:extLst>
            </c:dLbl>
            <c:dLbl>
              <c:idx val="1"/>
              <c:layout>
                <c:manualLayout>
                  <c:x val="-2.9171876795691668E-2"/>
                  <c:y val="-2.6996873913365187E-2"/>
                </c:manualLayout>
              </c:layout>
              <c:tx>
                <c:strRef>
                  <c:f>'Skin vs. body mass'!$B$19</c:f>
                  <c:strCache>
                    <c:ptCount val="1"/>
                    <c:pt idx="0">
                      <c:v>Centrosaurus</c:v>
                    </c:pt>
                  </c:strCache>
                </c:strRef>
              </c:tx>
              <c:spPr/>
              <c:txPr>
                <a:bodyPr/>
                <a:lstStyle/>
                <a:p>
                  <a:pPr>
                    <a:defRPr sz="1000" b="0" i="1" u="none" strike="noStrike">
                      <a:latin typeface="Times"/>
                    </a:defRPr>
                  </a:pPr>
                  <a:endParaRPr lang="en-US"/>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{B8DE0655-2362-5646-937C-0330778ECDAD}</c15:txfldGUID>
                      <c15:f>'Skin vs. body mass'!$B$19</c15:f>
                      <c15:dlblFieldTableCache>
                        <c:ptCount val="1"/>
                        <c:pt idx="0">
                          <c:v>Centrosaurus</c:v>
                        </c:pt>
                      </c15:dlblFieldTableCache>
                    </c15:dlblFTEntry>
                  </c15:dlblFieldTable>
                  <c15:showDataLabelsRange val="0"/>
                </c:ext>
                <c:ext xmlns:c16="http://schemas.microsoft.com/office/drawing/2014/chart" uri="{C3380CC4-5D6E-409C-BE32-E72D297353CC}">
                  <c16:uniqueId val="{00000001-7833-8241-96D7-EF96E8644043}"/>
                </c:ext>
              </c:extLst>
            </c:dLbl>
            <c:dLbl>
              <c:idx val="2"/>
              <c:layout>
                <c:manualLayout>
                  <c:x val="-1.9225547801856018E-2"/>
                  <c:y val="-3.1912045292115242E-2"/>
                </c:manualLayout>
              </c:layout>
              <c:tx>
                <c:strRef>
                  <c:f>'Skin vs. body mass'!$B$20</c:f>
                  <c:strCache>
                    <c:ptCount val="1"/>
                    <c:pt idx="0">
                      <c:v>Chasmosaurus</c:v>
                    </c:pt>
                  </c:strCache>
                </c:strRef>
              </c:tx>
              <c:spPr/>
              <c:txPr>
                <a:bodyPr/>
                <a:lstStyle/>
                <a:p>
                  <a:pPr>
                    <a:defRPr sz="1000" b="0" i="1" u="none" strike="noStrike">
                      <a:latin typeface="Times"/>
                    </a:defRPr>
                  </a:pPr>
                  <a:endParaRPr lang="en-US"/>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{A0C23627-617B-FA46-880D-01695B395F74}</c15:txfldGUID>
                      <c15:f>'Skin vs. body mass'!$B$20</c15:f>
                      <c15:dlblFieldTableCache>
                        <c:ptCount val="1"/>
                        <c:pt idx="0">
                          <c:v>Chasmosaurus</c:v>
                        </c:pt>
                      </c15:dlblFieldTableCache>
                    </c15:dlblFTEntry>
                  </c15:dlblFieldTable>
                  <c15:showDataLabelsRange val="0"/>
                </c:ext>
                <c:ext xmlns:c16="http://schemas.microsoft.com/office/drawing/2014/chart" uri="{C3380CC4-5D6E-409C-BE32-E72D297353CC}">
                  <c16:uniqueId val="{00000002-7833-8241-96D7-EF96E8644043}"/>
                </c:ext>
              </c:extLst>
            </c:dLbl>
            <c:dLbl>
              <c:idx val="3"/>
              <c:layout>
                <c:manualLayout>
                  <c:x val="-0.10339177682531557"/>
                  <c:y val="2.70263854714172E-2"/>
                </c:manualLayout>
              </c:layout>
              <c:tx>
                <c:strRef>
                  <c:f>'Skin vs. body mass'!$B$21</c:f>
                  <c:strCache>
                    <c:ptCount val="1"/>
                    <c:pt idx="0">
                      <c:v>Nasutoceratops</c:v>
                    </c:pt>
                  </c:strCache>
                </c:strRef>
              </c:tx>
              <c:spPr/>
              <c:txPr>
                <a:bodyPr/>
                <a:lstStyle/>
                <a:p>
                  <a:pPr>
                    <a:defRPr sz="1000" b="0" i="1" u="none" strike="noStrike">
                      <a:latin typeface="Times"/>
                    </a:defRPr>
                  </a:pPr>
                  <a:endParaRPr lang="en-US"/>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{1CF06CC9-7BAE-DA4A-A1C4-ED960E0A982B}</c15:txfldGUID>
                      <c15:f>'Skin vs. body mass'!$B$21</c15:f>
                      <c15:dlblFieldTableCache>
                        <c:ptCount val="1"/>
                        <c:pt idx="0">
                          <c:v>Nasutoceratops</c:v>
                        </c:pt>
                      </c15:dlblFieldTableCache>
                    </c15:dlblFTEntry>
                  </c15:dlblFieldTable>
                  <c15:showDataLabelsRange val="0"/>
                </c:ext>
                <c:ext xmlns:c16="http://schemas.microsoft.com/office/drawing/2014/chart" uri="{C3380CC4-5D6E-409C-BE32-E72D297353CC}">
                  <c16:uniqueId val="{00000003-7833-8241-96D7-EF96E8644043}"/>
                </c:ext>
              </c:extLst>
            </c:dLbl>
            <c:dLbl>
              <c:idx val="4"/>
              <c:layout>
                <c:manualLayout>
                  <c:x val="-1.1389979244952039E-2"/>
                  <c:y val="-3.4627964040380342E-2"/>
                </c:manualLayout>
              </c:layout>
              <c:tx>
                <c:strRef>
                  <c:f>'Skin vs. body mass'!$B$22</c:f>
                  <c:strCache>
                    <c:ptCount val="1"/>
                    <c:pt idx="0">
                      <c:v>Triceratops</c:v>
                    </c:pt>
                  </c:strCache>
                </c:strRef>
              </c:tx>
              <c:spPr/>
              <c:txPr>
                <a:bodyPr/>
                <a:lstStyle/>
                <a:p>
                  <a:pPr>
                    <a:defRPr sz="1000" b="0" i="1" u="none" strike="noStrike">
                      <a:latin typeface="Times"/>
                    </a:defRPr>
                  </a:pPr>
                  <a:endParaRPr lang="en-US"/>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{4E81941D-ACD4-334F-8157-EBB97CF24EFB}</c15:txfldGUID>
                      <c15:f>'Skin vs. body mass'!$B$22</c15:f>
                      <c15:dlblFieldTableCache>
                        <c:ptCount val="1"/>
                        <c:pt idx="0">
                          <c:v>Triceratops</c:v>
                        </c:pt>
                      </c15:dlblFieldTableCache>
                    </c15:dlblFTEntry>
                  </c15:dlblFieldTable>
                  <c15:showDataLabelsRange val="0"/>
                </c:ext>
                <c:ext xmlns:c16="http://schemas.microsoft.com/office/drawing/2014/chart" uri="{C3380CC4-5D6E-409C-BE32-E72D297353CC}">
                  <c16:uniqueId val="{00000004-7833-8241-96D7-EF96E864404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trendline>
            <c:spPr>
              <a:ln>
                <a:solidFill>
                  <a:srgbClr val="002060"/>
                </a:solidFill>
              </a:ln>
            </c:spPr>
            <c:trendlineType val="linear"/>
            <c:dispRSqr val="1"/>
            <c:dispEq val="1"/>
            <c:trendlineLbl>
              <c:layout>
                <c:manualLayout>
                  <c:x val="-0.20941543711298508"/>
                  <c:y val="0.1191174162245992"/>
                </c:manualLayout>
              </c:layout>
              <c:numFmt formatCode="General" sourceLinked="0"/>
              <c:txPr>
                <a:bodyPr/>
                <a:lstStyle/>
                <a:p>
                  <a:pPr>
                    <a:defRPr/>
                  </a:pPr>
                  <a:endParaRPr lang="en-US"/>
                </a:p>
              </c:txPr>
            </c:trendlineLbl>
          </c:trendline>
          <c:xVal>
            <c:numRef>
              <c:f>'Skin vs. body mass'!$M$18:$M$22</c:f>
              <c:numCache>
                <c:formatCode>General</c:formatCode>
                <c:ptCount val="5"/>
                <c:pt idx="0">
                  <c:v>1.3841920696706393</c:v>
                </c:pt>
                <c:pt idx="1">
                  <c:v>3.3966588480967088</c:v>
                </c:pt>
                <c:pt idx="2">
                  <c:v>3.5127537497488439</c:v>
                </c:pt>
                <c:pt idx="3">
                  <c:v>3.1760912590556813</c:v>
                </c:pt>
                <c:pt idx="4">
                  <c:v>4.1314942197153721</c:v>
                </c:pt>
              </c:numCache>
            </c:numRef>
          </c:xVal>
          <c:yVal>
            <c:numRef>
              <c:f>'Skin vs. body mass'!$N$18:$N$22</c:f>
              <c:numCache>
                <c:formatCode>General</c:formatCode>
                <c:ptCount val="5"/>
                <c:pt idx="0">
                  <c:v>0.83250891270623628</c:v>
                </c:pt>
                <c:pt idx="1">
                  <c:v>1</c:v>
                </c:pt>
                <c:pt idx="2">
                  <c:v>1.3979400086720377</c:v>
                </c:pt>
                <c:pt idx="3">
                  <c:v>1.3010299956639813</c:v>
                </c:pt>
                <c:pt idx="4">
                  <c:v>1.954242509439325</c:v>
                </c:pt>
              </c:numCache>
            </c:numRef>
          </c:yVal>
          <c:smooth val="0"/>
          <c:extLst xmlns:c16r2="http://schemas.microsoft.com/office/drawing/2015/06/chart">
            <c:ext xmlns:c16="http://schemas.microsoft.com/office/drawing/2014/chart" uri="{C3380CC4-5D6E-409C-BE32-E72D297353CC}">
              <c16:uniqueId val="{00000027-D6BA-9546-8ECB-EEC68F0958EC}"/>
            </c:ext>
          </c:extLst>
        </c:ser>
        <c:ser>
          <c:idx val="0"/>
          <c:order val="1"/>
          <c:tx>
            <c:v>Theropoda</c:v>
          </c:tx>
          <c:spPr>
            <a:ln w="28575">
              <a:noFill/>
            </a:ln>
          </c:spPr>
          <c:marker>
            <c:symbol val="square"/>
            <c:size val="7"/>
            <c:spPr>
              <a:solidFill>
                <a:srgbClr val="FF0000"/>
              </a:solidFill>
              <a:ln>
                <a:noFill/>
              </a:ln>
            </c:spPr>
          </c:marker>
          <c:xVal>
            <c:numRef>
              <c:f>'Skin vs. body mass'!$M$2:$M$10</c:f>
              <c:numCache>
                <c:formatCode>General</c:formatCode>
                <c:ptCount val="9"/>
                <c:pt idx="0">
                  <c:v>3.2153279524766702</c:v>
                </c:pt>
                <c:pt idx="1">
                  <c:v>2.0841137357002784</c:v>
                </c:pt>
                <c:pt idx="2">
                  <c:v>3.2999928277509278</c:v>
                </c:pt>
                <c:pt idx="3">
                  <c:v>3.3034087829590515</c:v>
                </c:pt>
                <c:pt idx="4">
                  <c:v>3.4078579136844311</c:v>
                </c:pt>
                <c:pt idx="5">
                  <c:v>3.3957048858559427</c:v>
                </c:pt>
                <c:pt idx="6">
                  <c:v>3.4108056458457248</c:v>
                </c:pt>
                <c:pt idx="7">
                  <c:v>3.7148211116312484</c:v>
                </c:pt>
                <c:pt idx="8">
                  <c:v>-0.17290035003608131</c:v>
                </c:pt>
              </c:numCache>
            </c:numRef>
          </c:xVal>
          <c:yVal>
            <c:numRef>
              <c:f>'Skin vs. body mass'!$N$2:$N$10</c:f>
              <c:numCache>
                <c:formatCode>General</c:formatCode>
                <c:ptCount val="9"/>
                <c:pt idx="0">
                  <c:v>1.1139433523068367</c:v>
                </c:pt>
                <c:pt idx="1">
                  <c:v>0.47712125471966244</c:v>
                </c:pt>
                <c:pt idx="2">
                  <c:v>1.3010299956639813</c:v>
                </c:pt>
                <c:pt idx="3">
                  <c:v>0.6020599913279624</c:v>
                </c:pt>
                <c:pt idx="4">
                  <c:v>0.47712125471966244</c:v>
                </c:pt>
                <c:pt idx="5">
                  <c:v>0.69019608002851374</c:v>
                </c:pt>
                <c:pt idx="6">
                  <c:v>0.46239799789895608</c:v>
                </c:pt>
                <c:pt idx="7">
                  <c:v>0</c:v>
                </c:pt>
                <c:pt idx="8">
                  <c:v>0.17609125905568124</c:v>
                </c:pt>
              </c:numCache>
            </c:numRef>
          </c:yVal>
          <c:smooth val="0"/>
          <c:extLst xmlns:c16r2="http://schemas.microsoft.com/office/drawing/2015/06/chart">
            <c:ext xmlns:c16="http://schemas.microsoft.com/office/drawing/2014/chart" uri="{C3380CC4-5D6E-409C-BE32-E72D297353CC}">
              <c16:uniqueId val="{00000025-D6BA-9546-8ECB-EEC68F0958EC}"/>
            </c:ext>
          </c:extLst>
        </c:ser>
        <c:ser>
          <c:idx val="1"/>
          <c:order val="2"/>
          <c:tx>
            <c:v>Sauropodomorpha</c:v>
          </c:tx>
          <c:spPr>
            <a:ln w="28575">
              <a:noFill/>
            </a:ln>
          </c:spPr>
          <c:marker>
            <c:symbol val="square"/>
            <c:size val="7"/>
            <c:spPr>
              <a:solidFill>
                <a:schemeClr val="accent6"/>
              </a:solidFill>
              <a:ln>
                <a:noFill/>
              </a:ln>
            </c:spPr>
          </c:marker>
          <c:xVal>
            <c:numRef>
              <c:f>'Skin vs. body mass'!$M$11:$M$16</c:f>
              <c:numCache>
                <c:formatCode>General</c:formatCode>
                <c:ptCount val="6"/>
                <c:pt idx="0">
                  <c:v>3.7952153577657324</c:v>
                </c:pt>
                <c:pt idx="1">
                  <c:v>4.1755697927349917</c:v>
                </c:pt>
                <c:pt idx="2">
                  <c:v>4.1755697927349917</c:v>
                </c:pt>
                <c:pt idx="3">
                  <c:v>4.0416602860230917</c:v>
                </c:pt>
                <c:pt idx="4">
                  <c:v>4.615620985358043</c:v>
                </c:pt>
                <c:pt idx="5">
                  <c:v>3.4410944344095546</c:v>
                </c:pt>
              </c:numCache>
            </c:numRef>
          </c:xVal>
          <c:yVal>
            <c:numRef>
              <c:f>'Skin vs. body mass'!$N$11:$N$16</c:f>
              <c:numCache>
                <c:formatCode>General</c:formatCode>
                <c:ptCount val="6"/>
                <c:pt idx="0">
                  <c:v>1.1760912590556813</c:v>
                </c:pt>
                <c:pt idx="1">
                  <c:v>1.5440680443502757</c:v>
                </c:pt>
                <c:pt idx="2">
                  <c:v>1</c:v>
                </c:pt>
                <c:pt idx="3">
                  <c:v>1</c:v>
                </c:pt>
                <c:pt idx="4">
                  <c:v>1.3010299956639813</c:v>
                </c:pt>
                <c:pt idx="5">
                  <c:v>1.3979400086720377</c:v>
                </c:pt>
              </c:numCache>
            </c:numRef>
          </c:yVal>
          <c:smooth val="0"/>
          <c:extLst xmlns:c16r2="http://schemas.microsoft.com/office/drawing/2015/06/chart">
            <c:ext xmlns:c16="http://schemas.microsoft.com/office/drawing/2014/chart" uri="{C3380CC4-5D6E-409C-BE32-E72D297353CC}">
              <c16:uniqueId val="{00000026-D6BA-9546-8ECB-EEC68F0958EC}"/>
            </c:ext>
          </c:extLst>
        </c:ser>
        <c:ser>
          <c:idx val="3"/>
          <c:order val="3"/>
          <c:tx>
            <c:v>Thyreophora</c:v>
          </c:tx>
          <c:spPr>
            <a:ln w="28575">
              <a:noFill/>
            </a:ln>
          </c:spPr>
          <c:marker>
            <c:symbol val="circle"/>
            <c:size val="7"/>
            <c:spPr>
              <a:solidFill>
                <a:schemeClr val="accent4"/>
              </a:solidFill>
              <a:ln>
                <a:noFill/>
              </a:ln>
            </c:spPr>
          </c:marker>
          <c:xVal>
            <c:numRef>
              <c:f>'Skin vs. body mass'!$M$23:$M$30</c:f>
              <c:numCache>
                <c:formatCode>General</c:formatCode>
                <c:ptCount val="8"/>
                <c:pt idx="0">
                  <c:v>2.4313637641589874</c:v>
                </c:pt>
                <c:pt idx="1">
                  <c:v>3.5440680443502757</c:v>
                </c:pt>
                <c:pt idx="2">
                  <c:v>3.3465215636987748</c:v>
                </c:pt>
                <c:pt idx="3">
                  <c:v>-0.49485002168009401</c:v>
                </c:pt>
                <c:pt idx="4">
                  <c:v>3.2746196190912382</c:v>
                </c:pt>
                <c:pt idx="5">
                  <c:v>3.3672873656866997</c:v>
                </c:pt>
                <c:pt idx="6">
                  <c:v>3.3285834497142019</c:v>
                </c:pt>
                <c:pt idx="7">
                  <c:v>3.1139433523068369</c:v>
                </c:pt>
              </c:numCache>
            </c:numRef>
          </c:xVal>
          <c:yVal>
            <c:numRef>
              <c:f>'Skin vs. body mass'!$N$23:$N$30</c:f>
              <c:numCache>
                <c:formatCode>General</c:formatCode>
                <c:ptCount val="8"/>
                <c:pt idx="0">
                  <c:v>0.6020599913279624</c:v>
                </c:pt>
                <c:pt idx="1">
                  <c:v>0.69897000433601886</c:v>
                </c:pt>
                <c:pt idx="2">
                  <c:v>0.96378782734555524</c:v>
                </c:pt>
                <c:pt idx="3">
                  <c:v>-0.15490195998574319</c:v>
                </c:pt>
                <c:pt idx="4">
                  <c:v>1.255272505103306</c:v>
                </c:pt>
                <c:pt idx="5">
                  <c:v>1.6989700043360187</c:v>
                </c:pt>
                <c:pt idx="6">
                  <c:v>1.9030899869919435</c:v>
                </c:pt>
                <c:pt idx="7">
                  <c:v>1.9030899869919435</c:v>
                </c:pt>
              </c:numCache>
            </c:numRef>
          </c:yVal>
          <c:smooth val="0"/>
          <c:extLst xmlns:c16r2="http://schemas.microsoft.com/office/drawing/2015/06/chart">
            <c:ext xmlns:c16="http://schemas.microsoft.com/office/drawing/2014/chart" uri="{C3380CC4-5D6E-409C-BE32-E72D297353CC}">
              <c16:uniqueId val="{00000028-D6BA-9546-8ECB-EEC68F0958EC}"/>
            </c:ext>
          </c:extLst>
        </c:ser>
        <c:ser>
          <c:idx val="4"/>
          <c:order val="4"/>
          <c:tx>
            <c:v>Ornithopoda</c:v>
          </c:tx>
          <c:spPr>
            <a:ln w="28575">
              <a:noFill/>
            </a:ln>
          </c:spPr>
          <c:marker>
            <c:symbol val="circle"/>
            <c:size val="7"/>
            <c:spPr>
              <a:solidFill>
                <a:schemeClr val="accent1"/>
              </a:solidFill>
            </c:spPr>
          </c:marker>
          <c:xVal>
            <c:numRef>
              <c:f>'Skin vs. body mass'!$M$31:$M$40</c:f>
              <c:numCache>
                <c:formatCode>General</c:formatCode>
                <c:ptCount val="10"/>
                <c:pt idx="0">
                  <c:v>3.1550718753700733</c:v>
                </c:pt>
                <c:pt idx="1">
                  <c:v>3.6491751811679416</c:v>
                </c:pt>
                <c:pt idx="2">
                  <c:v>3.8202066735874523</c:v>
                </c:pt>
                <c:pt idx="3">
                  <c:v>3.8800414544642292</c:v>
                </c:pt>
                <c:pt idx="4">
                  <c:v>3.634636145899357</c:v>
                </c:pt>
                <c:pt idx="5">
                  <c:v>3.5630498303630755</c:v>
                </c:pt>
                <c:pt idx="6">
                  <c:v>3.8220835461536415</c:v>
                </c:pt>
                <c:pt idx="7">
                  <c:v>3.5385314428000929</c:v>
                </c:pt>
                <c:pt idx="8">
                  <c:v>3.5185476538419791</c:v>
                </c:pt>
                <c:pt idx="9">
                  <c:v>3.5185476538419791</c:v>
                </c:pt>
              </c:numCache>
            </c:numRef>
          </c:xVal>
          <c:yVal>
            <c:numRef>
              <c:f>'Skin vs. body mass'!$N$31:$N$40</c:f>
              <c:numCache>
                <c:formatCode>General</c:formatCode>
                <c:ptCount val="10"/>
                <c:pt idx="0">
                  <c:v>1.3424226808222062</c:v>
                </c:pt>
                <c:pt idx="1">
                  <c:v>1</c:v>
                </c:pt>
                <c:pt idx="2">
                  <c:v>1</c:v>
                </c:pt>
                <c:pt idx="3">
                  <c:v>0.95424250943932487</c:v>
                </c:pt>
                <c:pt idx="4">
                  <c:v>0.69897000433601886</c:v>
                </c:pt>
                <c:pt idx="5">
                  <c:v>1</c:v>
                </c:pt>
                <c:pt idx="6">
                  <c:v>1.0413926851582251</c:v>
                </c:pt>
                <c:pt idx="7">
                  <c:v>1.255272505103306</c:v>
                </c:pt>
                <c:pt idx="8">
                  <c:v>0.95424250943932487</c:v>
                </c:pt>
                <c:pt idx="9">
                  <c:v>0.69897000433601886</c:v>
                </c:pt>
              </c:numCache>
            </c:numRef>
          </c:yVal>
          <c:smooth val="0"/>
          <c:extLst xmlns:c16r2="http://schemas.microsoft.com/office/drawing/2015/06/chart">
            <c:ext xmlns:c16="http://schemas.microsoft.com/office/drawing/2014/chart" uri="{C3380CC4-5D6E-409C-BE32-E72D297353CC}">
              <c16:uniqueId val="{00000029-D6BA-9546-8ECB-EEC68F0958EC}"/>
            </c:ext>
          </c:extLst>
        </c:ser>
        <c:ser>
          <c:idx val="5"/>
          <c:order val="5"/>
          <c:tx>
            <c:strRef>
              <c:f>'Skin vs. body mass'!$B$17</c:f>
              <c:strCache>
                <c:ptCount val="1"/>
                <c:pt idx="0">
                  <c:v>Kulindadromeus</c:v>
                </c:pt>
              </c:strCache>
            </c:strRef>
          </c:tx>
          <c:spPr>
            <a:ln w="28575">
              <a:noFill/>
            </a:ln>
          </c:spPr>
          <c:marker>
            <c:symbol val="circle"/>
            <c:size val="7"/>
            <c:spPr>
              <a:solidFill>
                <a:schemeClr val="accent3">
                  <a:lumMod val="50000"/>
                </a:schemeClr>
              </a:solidFill>
            </c:spPr>
          </c:marker>
          <c:xVal>
            <c:numRef>
              <c:f>'Skin vs. body mass'!$M$17</c:f>
              <c:numCache>
                <c:formatCode>General</c:formatCode>
                <c:ptCount val="1"/>
                <c:pt idx="0">
                  <c:v>0.3010299956639812</c:v>
                </c:pt>
              </c:numCache>
            </c:numRef>
          </c:xVal>
          <c:yVal>
            <c:numRef>
              <c:f>'Skin vs. body mass'!$N$17</c:f>
              <c:numCache>
                <c:formatCode>General</c:formatCode>
                <c:ptCount val="1"/>
                <c:pt idx="0">
                  <c:v>0.69897000433601886</c:v>
                </c:pt>
              </c:numCache>
            </c:numRef>
          </c:yVal>
          <c:smooth val="0"/>
          <c:extLst xmlns:c16r2="http://schemas.microsoft.com/office/drawing/2015/06/chart">
            <c:ext xmlns:c16="http://schemas.microsoft.com/office/drawing/2014/chart" uri="{C3380CC4-5D6E-409C-BE32-E72D297353CC}">
              <c16:uniqueId val="{0000002A-D6BA-9546-8ECB-EEC68F0958EC}"/>
            </c:ext>
          </c:extLst>
        </c:ser>
        <c:dLbls>
          <c:showLegendKey val="0"/>
          <c:showVal val="0"/>
          <c:showCatName val="0"/>
          <c:showSerName val="0"/>
          <c:showPercent val="0"/>
          <c:showBubbleSize val="0"/>
        </c:dLbls>
        <c:axId val="207514432"/>
        <c:axId val="207515008"/>
      </c:scatterChart>
      <c:valAx>
        <c:axId val="207514432"/>
        <c:scaling>
          <c:orientation val="minMax"/>
        </c:scaling>
        <c:delete val="0"/>
        <c:axPos val="b"/>
        <c:title>
          <c:tx>
            <c:rich>
              <a:bodyPr/>
              <a:lstStyle/>
              <a:p>
                <a:pPr>
                  <a:defRPr sz="1100" b="0" i="0" baseline="0">
                    <a:latin typeface="Arial" pitchFamily="34" charset="0"/>
                  </a:defRPr>
                </a:pPr>
                <a:r>
                  <a:rPr lang="en-US" sz="1100" b="0" i="0" baseline="0">
                    <a:latin typeface="Arial" pitchFamily="34" charset="0"/>
                  </a:rPr>
                  <a:t>Log body mass (kg)</a:t>
                </a:r>
              </a:p>
            </c:rich>
          </c:tx>
          <c:overlay val="0"/>
        </c:title>
        <c:numFmt formatCode="General" sourceLinked="1"/>
        <c:majorTickMark val="out"/>
        <c:minorTickMark val="none"/>
        <c:tickLblPos val="nextTo"/>
        <c:crossAx val="207515008"/>
        <c:crosses val="autoZero"/>
        <c:crossBetween val="midCat"/>
      </c:valAx>
      <c:valAx>
        <c:axId val="207515008"/>
        <c:scaling>
          <c:orientation val="minMax"/>
        </c:scaling>
        <c:delete val="0"/>
        <c:axPos val="l"/>
        <c:minorGridlines/>
        <c:title>
          <c:tx>
            <c:rich>
              <a:bodyPr rot="-5400000" vert="horz"/>
              <a:lstStyle/>
              <a:p>
                <a:pPr>
                  <a:defRPr sz="1100" b="0" i="0" baseline="0">
                    <a:latin typeface="Arial" pitchFamily="34" charset="0"/>
                  </a:defRPr>
                </a:pPr>
                <a:r>
                  <a:rPr lang="en-US" sz="1100" b="0" i="0" baseline="0">
                    <a:latin typeface="Arial" pitchFamily="34" charset="0"/>
                  </a:rPr>
                  <a:t>Log basement scale length</a:t>
                </a:r>
              </a:p>
            </c:rich>
          </c:tx>
          <c:overlay val="0"/>
        </c:title>
        <c:numFmt formatCode="General" sourceLinked="1"/>
        <c:majorTickMark val="out"/>
        <c:minorTickMark val="none"/>
        <c:tickLblPos val="nextTo"/>
        <c:crossAx val="207514432"/>
        <c:crosses val="autoZero"/>
        <c:crossBetween val="midCat"/>
      </c:valAx>
      <c:spPr>
        <a:noFill/>
        <a:ln w="25400">
          <a:noFill/>
        </a:ln>
      </c:spPr>
    </c:plotArea>
    <c:legend>
      <c:legendPos val="r"/>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171450</xdr:colOff>
      <xdr:row>5</xdr:row>
      <xdr:rowOff>142875</xdr:rowOff>
    </xdr:from>
    <xdr:to>
      <xdr:col>13</xdr:col>
      <xdr:colOff>552450</xdr:colOff>
      <xdr:row>22</xdr:row>
      <xdr:rowOff>133350</xdr:rowOff>
    </xdr:to>
    <xdr:graphicFrame macro="">
      <xdr:nvGraphicFramePr>
        <xdr:cNvPr id="3" name="Graphique 2">
          <a:extLst>
            <a:ext uri="{FF2B5EF4-FFF2-40B4-BE49-F238E27FC236}">
              <a16:creationId xmlns=""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171449</xdr:colOff>
      <xdr:row>2</xdr:row>
      <xdr:rowOff>1</xdr:rowOff>
    </xdr:from>
    <xdr:to>
      <xdr:col>16</xdr:col>
      <xdr:colOff>266700</xdr:colOff>
      <xdr:row>22</xdr:row>
      <xdr:rowOff>133351</xdr:rowOff>
    </xdr:to>
    <xdr:graphicFrame macro="">
      <xdr:nvGraphicFramePr>
        <xdr:cNvPr id="4" name="Graphique 3">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43</xdr:row>
      <xdr:rowOff>133992</xdr:rowOff>
    </xdr:from>
    <xdr:to>
      <xdr:col>9</xdr:col>
      <xdr:colOff>609599</xdr:colOff>
      <xdr:row>72</xdr:row>
      <xdr:rowOff>114301</xdr:rowOff>
    </xdr:to>
    <xdr:graphicFrame macro="">
      <xdr:nvGraphicFramePr>
        <xdr:cNvPr id="2" name="Graphique 1">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Table3" displayName="Table3" ref="E3:AF9" totalsRowShown="0">
  <autoFilter ref="E3:AF9"/>
  <tableColumns count="28">
    <tableColumn id="1" name="Column5"/>
    <tableColumn id="2" name="Column6"/>
    <tableColumn id="3" name="Column7"/>
    <tableColumn id="4" name="Column8"/>
    <tableColumn id="28" name="Column9"/>
    <tableColumn id="29" name="Column10"/>
    <tableColumn id="5" name="Column11"/>
    <tableColumn id="6" name="Column12"/>
    <tableColumn id="8" name="Column14"/>
    <tableColumn id="25" name="Column15"/>
    <tableColumn id="26" name="Column16"/>
    <tableColumn id="27" name="Column17"/>
    <tableColumn id="9" name="Column18"/>
    <tableColumn id="10" name="Column19"/>
    <tableColumn id="11" name="Column20"/>
    <tableColumn id="12" name="Column21"/>
    <tableColumn id="13" name="Column22"/>
    <tableColumn id="14" name="Column23"/>
    <tableColumn id="15" name="Column24"/>
    <tableColumn id="16" name="Column25"/>
    <tableColumn id="17" name="Column26"/>
    <tableColumn id="18" name="Column27"/>
    <tableColumn id="19" name="Column28"/>
    <tableColumn id="20" name="Column29"/>
    <tableColumn id="21" name="Column30"/>
    <tableColumn id="22" name="Column31"/>
    <tableColumn id="23" name="Column32"/>
    <tableColumn id="24" name="Column33"/>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workbookViewId="0">
      <selection sqref="A1:B1"/>
    </sheetView>
  </sheetViews>
  <sheetFormatPr baseColWidth="10" defaultRowHeight="15.75" x14ac:dyDescent="0.25"/>
  <cols>
    <col min="8" max="8" width="11" customWidth="1"/>
    <col min="9" max="9" width="14.5" bestFit="1" customWidth="1"/>
    <col min="10" max="10" width="17" bestFit="1" customWidth="1"/>
    <col min="13" max="13" width="14.625" bestFit="1" customWidth="1"/>
    <col min="14" max="14" width="13.875" bestFit="1" customWidth="1"/>
    <col min="15" max="15" width="14.5" bestFit="1" customWidth="1"/>
    <col min="16" max="16" width="16.625" bestFit="1" customWidth="1"/>
    <col min="18" max="21" width="11.625" customWidth="1"/>
    <col min="22" max="22" width="13.5" bestFit="1" customWidth="1"/>
    <col min="23" max="25" width="11.625" customWidth="1"/>
    <col min="26" max="26" width="12.875" bestFit="1" customWidth="1"/>
    <col min="27" max="30" width="11.625" customWidth="1"/>
    <col min="31" max="31" width="20.375" bestFit="1" customWidth="1"/>
    <col min="32" max="32" width="11.625" customWidth="1"/>
  </cols>
  <sheetData>
    <row r="1" spans="1:32" s="59" customFormat="1" x14ac:dyDescent="0.25">
      <c r="A1" s="107" t="s">
        <v>579</v>
      </c>
      <c r="B1" s="107"/>
      <c r="C1" s="107" t="s">
        <v>580</v>
      </c>
      <c r="D1" s="107"/>
      <c r="E1" s="107" t="s">
        <v>14</v>
      </c>
      <c r="F1" s="107"/>
      <c r="G1" s="107" t="s">
        <v>15</v>
      </c>
      <c r="H1" s="107"/>
      <c r="I1" s="108" t="s">
        <v>333</v>
      </c>
      <c r="J1" s="109"/>
      <c r="K1" s="107" t="s">
        <v>292</v>
      </c>
      <c r="L1" s="107"/>
      <c r="M1" s="59" t="s">
        <v>293</v>
      </c>
      <c r="N1" s="60" t="s">
        <v>294</v>
      </c>
      <c r="O1" s="108" t="s">
        <v>792</v>
      </c>
      <c r="P1" s="109"/>
      <c r="Q1" s="108" t="s">
        <v>0</v>
      </c>
      <c r="R1" s="109"/>
      <c r="S1" s="108" t="s">
        <v>295</v>
      </c>
      <c r="T1" s="109"/>
      <c r="U1" s="59" t="s">
        <v>296</v>
      </c>
      <c r="V1" s="59" t="s">
        <v>297</v>
      </c>
      <c r="W1" s="59" t="s">
        <v>1</v>
      </c>
      <c r="X1" s="108" t="s">
        <v>3</v>
      </c>
      <c r="Y1" s="109"/>
      <c r="Z1" s="59" t="s">
        <v>2</v>
      </c>
      <c r="AA1" s="108" t="s">
        <v>4</v>
      </c>
      <c r="AB1" s="109"/>
      <c r="AC1" s="59" t="s">
        <v>5</v>
      </c>
      <c r="AD1" s="59" t="s">
        <v>6</v>
      </c>
      <c r="AE1" s="59" t="s">
        <v>298</v>
      </c>
      <c r="AF1" s="59" t="s">
        <v>299</v>
      </c>
    </row>
    <row r="2" spans="1:32" x14ac:dyDescent="0.25">
      <c r="A2" s="4" t="s">
        <v>7</v>
      </c>
      <c r="B2" s="4" t="s">
        <v>8</v>
      </c>
      <c r="C2" s="4" t="s">
        <v>7</v>
      </c>
      <c r="D2" s="4" t="s">
        <v>8</v>
      </c>
      <c r="E2" s="4" t="s">
        <v>7</v>
      </c>
      <c r="F2" s="4" t="s">
        <v>8</v>
      </c>
      <c r="G2" s="4" t="s">
        <v>7</v>
      </c>
      <c r="H2" s="4" t="s">
        <v>8</v>
      </c>
      <c r="I2" s="4" t="s">
        <v>130</v>
      </c>
      <c r="J2" s="4" t="s">
        <v>334</v>
      </c>
      <c r="K2" s="5" t="s">
        <v>7</v>
      </c>
      <c r="L2" s="5" t="s">
        <v>8</v>
      </c>
      <c r="M2" s="5" t="s">
        <v>7</v>
      </c>
      <c r="N2" s="5" t="s">
        <v>7</v>
      </c>
      <c r="O2" s="5" t="s">
        <v>130</v>
      </c>
      <c r="P2" s="5" t="s">
        <v>131</v>
      </c>
      <c r="Q2" s="5" t="s">
        <v>7</v>
      </c>
      <c r="R2" s="5" t="s">
        <v>8</v>
      </c>
      <c r="S2" s="5" t="s">
        <v>7</v>
      </c>
      <c r="T2" s="5" t="s">
        <v>8</v>
      </c>
      <c r="U2" s="5" t="s">
        <v>9</v>
      </c>
      <c r="V2" s="5" t="s">
        <v>9</v>
      </c>
      <c r="W2" s="5" t="s">
        <v>7</v>
      </c>
      <c r="X2" s="5" t="s">
        <v>7</v>
      </c>
      <c r="Y2" s="5" t="s">
        <v>8</v>
      </c>
      <c r="Z2" s="5" t="s">
        <v>7</v>
      </c>
      <c r="AA2" s="5" t="s">
        <v>7</v>
      </c>
      <c r="AB2" s="5" t="s">
        <v>8</v>
      </c>
      <c r="AC2" s="5" t="s">
        <v>9</v>
      </c>
      <c r="AD2" s="5" t="s">
        <v>9</v>
      </c>
      <c r="AE2" s="5" t="s">
        <v>9</v>
      </c>
      <c r="AF2" s="5" t="s">
        <v>9</v>
      </c>
    </row>
    <row r="3" spans="1:32" ht="16.5" hidden="1" thickBot="1" x14ac:dyDescent="0.3">
      <c r="A3" s="14" t="s">
        <v>106</v>
      </c>
      <c r="B3" s="14" t="s">
        <v>107</v>
      </c>
      <c r="C3" s="14" t="s">
        <v>108</v>
      </c>
      <c r="D3" s="14" t="s">
        <v>109</v>
      </c>
      <c r="E3" s="14" t="s">
        <v>110</v>
      </c>
      <c r="F3" s="14" t="s">
        <v>111</v>
      </c>
      <c r="G3" s="14" t="s">
        <v>112</v>
      </c>
      <c r="H3" s="14" t="s">
        <v>113</v>
      </c>
      <c r="I3" s="14" t="s">
        <v>114</v>
      </c>
      <c r="J3" s="14" t="s">
        <v>115</v>
      </c>
      <c r="K3" s="14" t="s">
        <v>116</v>
      </c>
      <c r="L3" s="14" t="s">
        <v>117</v>
      </c>
      <c r="M3" s="14" t="s">
        <v>118</v>
      </c>
      <c r="N3" s="14" t="s">
        <v>119</v>
      </c>
      <c r="O3" s="14" t="s">
        <v>120</v>
      </c>
      <c r="P3" s="14" t="s">
        <v>121</v>
      </c>
      <c r="Q3" s="14" t="s">
        <v>122</v>
      </c>
      <c r="R3" s="14" t="s">
        <v>123</v>
      </c>
      <c r="S3" s="14" t="s">
        <v>124</v>
      </c>
      <c r="T3" s="14" t="s">
        <v>125</v>
      </c>
      <c r="U3" s="14" t="s">
        <v>126</v>
      </c>
      <c r="V3" s="14" t="s">
        <v>127</v>
      </c>
      <c r="W3" s="14" t="s">
        <v>128</v>
      </c>
      <c r="X3" s="14" t="s">
        <v>576</v>
      </c>
      <c r="Y3" s="14" t="s">
        <v>577</v>
      </c>
      <c r="Z3" s="14" t="s">
        <v>785</v>
      </c>
      <c r="AA3" s="14" t="s">
        <v>786</v>
      </c>
      <c r="AB3" s="14" t="s">
        <v>787</v>
      </c>
      <c r="AC3" s="14" t="s">
        <v>788</v>
      </c>
      <c r="AD3" s="14" t="s">
        <v>789</v>
      </c>
      <c r="AE3" s="14" t="s">
        <v>790</v>
      </c>
      <c r="AF3" s="14" t="s">
        <v>791</v>
      </c>
    </row>
    <row r="4" spans="1:32" s="17" customFormat="1" x14ac:dyDescent="0.25">
      <c r="A4" s="18">
        <v>1.6</v>
      </c>
      <c r="B4" s="18">
        <v>1.4</v>
      </c>
      <c r="C4" s="18">
        <v>1.6</v>
      </c>
      <c r="D4" s="18">
        <v>0.8</v>
      </c>
      <c r="E4" s="17">
        <v>1.4</v>
      </c>
      <c r="F4" s="17">
        <v>1</v>
      </c>
      <c r="G4" s="17">
        <v>1.4</v>
      </c>
      <c r="H4" s="17">
        <v>1.2</v>
      </c>
      <c r="I4" s="17">
        <v>1.3</v>
      </c>
      <c r="J4" s="17">
        <v>0.4</v>
      </c>
      <c r="K4" s="17">
        <v>2</v>
      </c>
      <c r="L4" s="17">
        <v>1.3</v>
      </c>
      <c r="M4" s="17">
        <v>1.1000000000000001</v>
      </c>
      <c r="N4" s="17">
        <v>1.8</v>
      </c>
      <c r="O4" s="17">
        <v>1.2</v>
      </c>
      <c r="P4" s="17">
        <v>0.5</v>
      </c>
      <c r="Q4" s="17">
        <v>1.5</v>
      </c>
      <c r="R4" s="17">
        <v>1</v>
      </c>
      <c r="S4" s="17">
        <v>2.4</v>
      </c>
      <c r="T4" s="17">
        <v>2.8</v>
      </c>
      <c r="U4" s="17">
        <v>1.8</v>
      </c>
      <c r="V4" s="17">
        <v>3.2</v>
      </c>
      <c r="W4" s="17">
        <v>3</v>
      </c>
      <c r="X4" s="17">
        <v>3.8</v>
      </c>
      <c r="Y4" s="17">
        <v>1.9</v>
      </c>
      <c r="Z4" s="17">
        <v>2.2999999999999998</v>
      </c>
      <c r="AA4" s="17">
        <v>3</v>
      </c>
      <c r="AB4" s="17">
        <v>6.8</v>
      </c>
      <c r="AC4" s="17">
        <v>2.5</v>
      </c>
      <c r="AD4" s="17">
        <v>2</v>
      </c>
      <c r="AE4" s="17">
        <v>9.8000000000000007</v>
      </c>
      <c r="AF4" s="17">
        <v>1.5</v>
      </c>
    </row>
    <row r="5" spans="1:32" x14ac:dyDescent="0.25">
      <c r="A5" s="16">
        <v>2</v>
      </c>
      <c r="B5" s="16">
        <v>1.6</v>
      </c>
      <c r="C5" s="16">
        <v>1.2</v>
      </c>
      <c r="D5" s="16">
        <v>0.6</v>
      </c>
      <c r="E5">
        <v>1.6</v>
      </c>
      <c r="F5">
        <v>0.8</v>
      </c>
      <c r="G5">
        <v>1.3</v>
      </c>
      <c r="H5">
        <v>1</v>
      </c>
      <c r="I5">
        <v>1</v>
      </c>
      <c r="J5">
        <v>0.5</v>
      </c>
      <c r="K5">
        <v>2.1</v>
      </c>
      <c r="L5">
        <v>1.5</v>
      </c>
      <c r="M5">
        <v>1.2</v>
      </c>
      <c r="N5">
        <v>1.8</v>
      </c>
      <c r="O5">
        <v>1.2</v>
      </c>
      <c r="P5">
        <v>0.6</v>
      </c>
      <c r="Q5">
        <v>1.8</v>
      </c>
      <c r="R5">
        <v>1</v>
      </c>
      <c r="S5">
        <v>2</v>
      </c>
      <c r="T5">
        <v>2.9</v>
      </c>
      <c r="U5">
        <v>1.1000000000000001</v>
      </c>
      <c r="V5">
        <v>3.2</v>
      </c>
      <c r="W5">
        <v>3.7</v>
      </c>
      <c r="X5">
        <v>3.1</v>
      </c>
      <c r="Y5">
        <v>1.5</v>
      </c>
      <c r="Z5">
        <v>2.6</v>
      </c>
      <c r="AA5">
        <v>2</v>
      </c>
      <c r="AB5">
        <v>5.5</v>
      </c>
      <c r="AC5">
        <v>2</v>
      </c>
      <c r="AD5">
        <v>2.2999999999999998</v>
      </c>
      <c r="AE5">
        <v>6.7</v>
      </c>
      <c r="AF5">
        <v>1.2</v>
      </c>
    </row>
    <row r="6" spans="1:32" s="17" customFormat="1" x14ac:dyDescent="0.25">
      <c r="A6" s="18">
        <v>2.6</v>
      </c>
      <c r="B6" s="18">
        <v>1.4</v>
      </c>
      <c r="C6" s="18">
        <v>0.6</v>
      </c>
      <c r="D6" s="18">
        <v>0.6</v>
      </c>
      <c r="E6" s="17">
        <v>1.8</v>
      </c>
      <c r="F6" s="17">
        <v>0.7</v>
      </c>
      <c r="G6" s="17">
        <v>1.9</v>
      </c>
      <c r="H6" s="17">
        <v>1.3</v>
      </c>
      <c r="I6" s="17">
        <v>1.4</v>
      </c>
      <c r="J6" s="17">
        <v>0.4</v>
      </c>
      <c r="K6" s="17">
        <v>2.8</v>
      </c>
      <c r="L6" s="17">
        <v>1.9</v>
      </c>
      <c r="M6" s="17">
        <v>1.5</v>
      </c>
      <c r="N6" s="17">
        <v>1.8</v>
      </c>
      <c r="O6" s="17">
        <v>1.5</v>
      </c>
      <c r="P6" s="17">
        <v>0.5</v>
      </c>
      <c r="Q6" s="17">
        <v>1.3</v>
      </c>
      <c r="R6" s="17">
        <v>1</v>
      </c>
      <c r="S6" s="17">
        <v>2.1</v>
      </c>
      <c r="T6" s="17">
        <v>3.5</v>
      </c>
      <c r="U6" s="17">
        <v>1.1000000000000001</v>
      </c>
      <c r="V6" s="17">
        <v>3.2</v>
      </c>
      <c r="W6" s="17">
        <v>3.1</v>
      </c>
      <c r="X6" s="17">
        <v>3.3</v>
      </c>
      <c r="Y6" s="17">
        <v>2</v>
      </c>
      <c r="Z6" s="17">
        <v>3.2</v>
      </c>
      <c r="AA6" s="17">
        <v>2.2000000000000002</v>
      </c>
      <c r="AB6" s="17">
        <v>5</v>
      </c>
      <c r="AC6" s="17">
        <v>1.9</v>
      </c>
      <c r="AD6" s="17">
        <v>1.7</v>
      </c>
      <c r="AE6" s="17">
        <v>8.4</v>
      </c>
      <c r="AF6" s="17">
        <v>1.2</v>
      </c>
    </row>
    <row r="7" spans="1:32" x14ac:dyDescent="0.25">
      <c r="A7" s="16">
        <v>3.8</v>
      </c>
      <c r="B7" s="16">
        <v>2.2000000000000002</v>
      </c>
      <c r="C7" s="16"/>
      <c r="D7" s="16"/>
      <c r="E7">
        <v>1.4</v>
      </c>
      <c r="F7">
        <v>0.8</v>
      </c>
      <c r="G7">
        <v>1.9</v>
      </c>
      <c r="H7">
        <v>1.1000000000000001</v>
      </c>
      <c r="I7">
        <v>1.3</v>
      </c>
      <c r="J7">
        <v>0.5</v>
      </c>
      <c r="K7">
        <v>2.5</v>
      </c>
      <c r="L7">
        <v>2.1</v>
      </c>
      <c r="M7">
        <v>1.5</v>
      </c>
      <c r="N7">
        <v>1.3</v>
      </c>
      <c r="O7">
        <v>1.4</v>
      </c>
      <c r="Q7">
        <v>1.6</v>
      </c>
      <c r="R7">
        <v>1</v>
      </c>
      <c r="S7">
        <v>2.1</v>
      </c>
      <c r="T7">
        <v>3.1</v>
      </c>
      <c r="U7">
        <v>1</v>
      </c>
      <c r="V7">
        <v>3.1</v>
      </c>
      <c r="W7">
        <v>3.3</v>
      </c>
      <c r="X7">
        <v>3.4</v>
      </c>
      <c r="Y7">
        <v>1.9</v>
      </c>
      <c r="Z7">
        <v>3</v>
      </c>
      <c r="AA7">
        <v>2.2999999999999998</v>
      </c>
      <c r="AB7">
        <v>4.9000000000000004</v>
      </c>
      <c r="AC7">
        <v>1.6</v>
      </c>
      <c r="AD7">
        <v>1.8</v>
      </c>
      <c r="AE7">
        <v>8.3000000000000007</v>
      </c>
      <c r="AF7">
        <v>0.9</v>
      </c>
    </row>
    <row r="8" spans="1:32" s="20" customFormat="1" x14ac:dyDescent="0.25">
      <c r="A8" s="18">
        <v>3.4</v>
      </c>
      <c r="B8" s="18">
        <v>2.4</v>
      </c>
      <c r="C8" s="18"/>
      <c r="D8" s="18"/>
      <c r="E8" s="17">
        <v>1.9</v>
      </c>
      <c r="F8" s="17">
        <v>0.8</v>
      </c>
      <c r="G8" s="17">
        <v>1.9</v>
      </c>
      <c r="H8" s="17">
        <v>1</v>
      </c>
      <c r="I8" s="17">
        <v>1.1000000000000001</v>
      </c>
      <c r="J8" s="17">
        <v>0.4</v>
      </c>
      <c r="K8" s="17">
        <v>2.2000000000000002</v>
      </c>
      <c r="L8" s="17">
        <v>1.6</v>
      </c>
      <c r="M8" s="17">
        <v>1.8</v>
      </c>
      <c r="N8" s="17">
        <v>2.2000000000000002</v>
      </c>
      <c r="O8" s="17">
        <v>1.1000000000000001</v>
      </c>
      <c r="P8" s="17"/>
      <c r="Q8" s="17">
        <v>1.6</v>
      </c>
      <c r="R8" s="17">
        <v>1</v>
      </c>
      <c r="S8" s="19">
        <v>1.6</v>
      </c>
      <c r="T8" s="17">
        <v>3.1</v>
      </c>
      <c r="U8" s="17">
        <v>0.9</v>
      </c>
      <c r="V8" s="17">
        <v>3.7</v>
      </c>
      <c r="W8" s="17">
        <v>4</v>
      </c>
      <c r="X8" s="17">
        <v>3.1</v>
      </c>
      <c r="Y8" s="17">
        <v>1.3</v>
      </c>
      <c r="Z8" s="17">
        <v>2.6</v>
      </c>
      <c r="AA8" s="17">
        <v>2.8</v>
      </c>
      <c r="AB8" s="17">
        <v>4.8</v>
      </c>
      <c r="AC8" s="17">
        <v>2.2000000000000002</v>
      </c>
      <c r="AD8" s="17">
        <v>1.8</v>
      </c>
      <c r="AE8" s="17">
        <v>8.8000000000000007</v>
      </c>
      <c r="AF8" s="17">
        <v>0.8</v>
      </c>
    </row>
    <row r="9" spans="1:32" s="106" customFormat="1" ht="16.5" thickBot="1" x14ac:dyDescent="0.3">
      <c r="A9" s="103">
        <f t="shared" ref="A9:B9" si="0">AVERAGE(A4:A8)</f>
        <v>2.68</v>
      </c>
      <c r="B9" s="103">
        <f t="shared" si="0"/>
        <v>1.8</v>
      </c>
      <c r="C9" s="103"/>
      <c r="D9" s="103"/>
      <c r="E9" s="104">
        <f t="shared" ref="E9:J9" si="1">AVERAGE(E4:E8)</f>
        <v>1.6199999999999999</v>
      </c>
      <c r="F9" s="104">
        <f t="shared" si="1"/>
        <v>0.82</v>
      </c>
      <c r="G9" s="104">
        <f t="shared" si="1"/>
        <v>1.6800000000000002</v>
      </c>
      <c r="H9" s="104">
        <f t="shared" si="1"/>
        <v>1.1199999999999999</v>
      </c>
      <c r="I9" s="104">
        <f t="shared" si="1"/>
        <v>1.22</v>
      </c>
      <c r="J9" s="104">
        <f t="shared" si="1"/>
        <v>0.44000000000000006</v>
      </c>
      <c r="K9" s="104">
        <f t="shared" ref="K9:Y9" si="2">AVERAGE(K4:K8)</f>
        <v>2.3199999999999994</v>
      </c>
      <c r="L9" s="104">
        <f t="shared" si="2"/>
        <v>1.6799999999999997</v>
      </c>
      <c r="M9" s="104">
        <f t="shared" si="2"/>
        <v>1.42</v>
      </c>
      <c r="N9" s="104">
        <f>AVERAGE(N4:N8)</f>
        <v>1.78</v>
      </c>
      <c r="O9" s="104">
        <f>AVERAGE(O4:O8)</f>
        <v>1.28</v>
      </c>
      <c r="P9" s="104">
        <f>AVERAGE(P4:P8)</f>
        <v>0.53333333333333333</v>
      </c>
      <c r="Q9" s="104">
        <f t="shared" si="2"/>
        <v>1.5599999999999998</v>
      </c>
      <c r="R9" s="104">
        <f t="shared" si="2"/>
        <v>1</v>
      </c>
      <c r="S9" s="104">
        <f t="shared" si="2"/>
        <v>2.04</v>
      </c>
      <c r="T9" s="104">
        <f t="shared" si="2"/>
        <v>3.0799999999999996</v>
      </c>
      <c r="U9" s="104">
        <f t="shared" si="2"/>
        <v>1.1800000000000002</v>
      </c>
      <c r="V9" s="104">
        <f t="shared" si="2"/>
        <v>3.2800000000000002</v>
      </c>
      <c r="W9" s="104">
        <f t="shared" si="2"/>
        <v>3.4200000000000004</v>
      </c>
      <c r="X9" s="104">
        <f t="shared" si="2"/>
        <v>3.34</v>
      </c>
      <c r="Y9" s="104">
        <f t="shared" si="2"/>
        <v>1.7200000000000002</v>
      </c>
      <c r="Z9" s="105">
        <v>2.9</v>
      </c>
      <c r="AA9" s="105">
        <v>2.2999999999999998</v>
      </c>
      <c r="AB9" s="104">
        <f>AVERAGE(AB4:AB8)</f>
        <v>5.4</v>
      </c>
      <c r="AC9" s="104">
        <f>AVERAGE(AC4:AC8)</f>
        <v>2.04</v>
      </c>
      <c r="AD9" s="104">
        <f>AVERAGE(AD4:AD8)</f>
        <v>1.92</v>
      </c>
      <c r="AE9" s="104">
        <f>AVERAGE(AE4:AE8)</f>
        <v>8.4</v>
      </c>
      <c r="AF9" s="104">
        <f>AVERAGE(AF4:AF8)</f>
        <v>1.1200000000000001</v>
      </c>
    </row>
    <row r="10" spans="1:32" s="106" customFormat="1" x14ac:dyDescent="0.25">
      <c r="Z10" s="105">
        <f>AVERAGE(Z4:Z9)</f>
        <v>2.7666666666666671</v>
      </c>
      <c r="AA10" s="105">
        <f>AVERAGE(AA4:AA9)</f>
        <v>2.4333333333333336</v>
      </c>
    </row>
    <row r="11" spans="1:32" x14ac:dyDescent="0.25">
      <c r="I11" t="s">
        <v>129</v>
      </c>
    </row>
    <row r="12" spans="1:32" x14ac:dyDescent="0.25">
      <c r="I12" t="s">
        <v>13</v>
      </c>
      <c r="K12" t="s">
        <v>10</v>
      </c>
    </row>
    <row r="13" spans="1:32" x14ac:dyDescent="0.25">
      <c r="K13" t="s">
        <v>11</v>
      </c>
    </row>
    <row r="14" spans="1:32" x14ac:dyDescent="0.25">
      <c r="K14" t="s">
        <v>12</v>
      </c>
    </row>
    <row r="15" spans="1:32" x14ac:dyDescent="0.25">
      <c r="K15" t="s">
        <v>793</v>
      </c>
    </row>
    <row r="16" spans="1:32" x14ac:dyDescent="0.25">
      <c r="K16" t="s">
        <v>794</v>
      </c>
    </row>
    <row r="17" spans="11:11" x14ac:dyDescent="0.25">
      <c r="K17" t="s">
        <v>795</v>
      </c>
    </row>
  </sheetData>
  <mergeCells count="11">
    <mergeCell ref="A1:B1"/>
    <mergeCell ref="C1:D1"/>
    <mergeCell ref="X1:Y1"/>
    <mergeCell ref="AA1:AB1"/>
    <mergeCell ref="K1:L1"/>
    <mergeCell ref="E1:F1"/>
    <mergeCell ref="G1:H1"/>
    <mergeCell ref="Q1:R1"/>
    <mergeCell ref="S1:T1"/>
    <mergeCell ref="O1:P1"/>
    <mergeCell ref="I1:J1"/>
  </mergeCells>
  <phoneticPr fontId="4"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10.625" defaultRowHeight="15.75" x14ac:dyDescent="0.25"/>
  <cols>
    <col min="1" max="1" width="14.375" bestFit="1" customWidth="1"/>
    <col min="2" max="2" width="23" style="3" customWidth="1"/>
    <col min="3" max="3" width="12.125" customWidth="1"/>
    <col min="4" max="4" width="18.5" bestFit="1" customWidth="1"/>
    <col min="5" max="5" width="42.5" bestFit="1" customWidth="1"/>
    <col min="6" max="6" width="26" bestFit="1" customWidth="1"/>
    <col min="7" max="7" width="11" customWidth="1"/>
  </cols>
  <sheetData>
    <row r="1" spans="1:7" s="1" customFormat="1" x14ac:dyDescent="0.25">
      <c r="A1" s="1" t="s">
        <v>29</v>
      </c>
      <c r="B1" s="1" t="s">
        <v>30</v>
      </c>
      <c r="C1" s="1" t="s">
        <v>31</v>
      </c>
      <c r="D1" s="1" t="s">
        <v>32</v>
      </c>
      <c r="E1" s="1" t="s">
        <v>33</v>
      </c>
      <c r="F1" s="1" t="s">
        <v>16</v>
      </c>
      <c r="G1" s="1" t="s">
        <v>34</v>
      </c>
    </row>
    <row r="2" spans="1:7" x14ac:dyDescent="0.25">
      <c r="A2" s="21" t="s">
        <v>35</v>
      </c>
      <c r="B2" s="22" t="s">
        <v>36</v>
      </c>
      <c r="C2" s="21" t="s">
        <v>37</v>
      </c>
      <c r="D2" s="21" t="s">
        <v>54</v>
      </c>
      <c r="E2" s="21" t="s">
        <v>38</v>
      </c>
      <c r="F2" s="21" t="s">
        <v>39</v>
      </c>
      <c r="G2" s="21" t="s">
        <v>40</v>
      </c>
    </row>
    <row r="3" spans="1:7" x14ac:dyDescent="0.25">
      <c r="A3" t="s">
        <v>41</v>
      </c>
      <c r="B3" s="3" t="s">
        <v>42</v>
      </c>
      <c r="C3" t="s">
        <v>37</v>
      </c>
      <c r="D3" t="s">
        <v>581</v>
      </c>
      <c r="E3" t="s">
        <v>38</v>
      </c>
      <c r="F3" t="s">
        <v>43</v>
      </c>
    </row>
    <row r="4" spans="1:7" x14ac:dyDescent="0.25">
      <c r="B4" s="3" t="s">
        <v>44</v>
      </c>
      <c r="C4" t="s">
        <v>37</v>
      </c>
      <c r="D4" t="s">
        <v>582</v>
      </c>
      <c r="E4" t="s">
        <v>45</v>
      </c>
      <c r="F4" t="s">
        <v>43</v>
      </c>
    </row>
    <row r="5" spans="1:7" x14ac:dyDescent="0.25">
      <c r="A5" s="21" t="s">
        <v>26</v>
      </c>
      <c r="B5" s="22" t="s">
        <v>46</v>
      </c>
      <c r="C5" s="21" t="s">
        <v>37</v>
      </c>
      <c r="D5" s="21" t="s">
        <v>583</v>
      </c>
      <c r="E5" s="21" t="s">
        <v>47</v>
      </c>
      <c r="F5" s="21" t="s">
        <v>43</v>
      </c>
      <c r="G5" s="21" t="s">
        <v>48</v>
      </c>
    </row>
    <row r="6" spans="1:7" x14ac:dyDescent="0.25">
      <c r="A6" s="21"/>
      <c r="B6" s="22" t="s">
        <v>27</v>
      </c>
      <c r="C6" s="21" t="s">
        <v>49</v>
      </c>
      <c r="D6" s="21" t="s">
        <v>583</v>
      </c>
      <c r="E6" s="21" t="s">
        <v>47</v>
      </c>
      <c r="F6" s="21" t="s">
        <v>50</v>
      </c>
      <c r="G6" s="21" t="s">
        <v>48</v>
      </c>
    </row>
    <row r="7" spans="1:7" x14ac:dyDescent="0.25">
      <c r="A7" s="21"/>
      <c r="B7" s="22" t="s">
        <v>27</v>
      </c>
      <c r="C7" s="21" t="s">
        <v>51</v>
      </c>
      <c r="D7" s="21" t="s">
        <v>583</v>
      </c>
      <c r="E7" s="21" t="s">
        <v>47</v>
      </c>
      <c r="F7" s="21" t="s">
        <v>50</v>
      </c>
      <c r="G7" s="21" t="s">
        <v>48</v>
      </c>
    </row>
    <row r="8" spans="1:7" x14ac:dyDescent="0.25">
      <c r="A8" s="21"/>
      <c r="B8" s="22" t="s">
        <v>28</v>
      </c>
      <c r="C8" s="21" t="s">
        <v>37</v>
      </c>
      <c r="D8" s="21" t="s">
        <v>583</v>
      </c>
      <c r="E8" s="21" t="s">
        <v>47</v>
      </c>
      <c r="F8" s="21" t="s">
        <v>43</v>
      </c>
      <c r="G8" s="21" t="s">
        <v>48</v>
      </c>
    </row>
    <row r="9" spans="1:7" x14ac:dyDescent="0.25">
      <c r="A9" t="s">
        <v>21</v>
      </c>
      <c r="B9" s="2" t="s">
        <v>52</v>
      </c>
      <c r="C9" t="s">
        <v>53</v>
      </c>
      <c r="D9" t="s">
        <v>54</v>
      </c>
      <c r="E9" t="s">
        <v>55</v>
      </c>
      <c r="F9" t="s">
        <v>50</v>
      </c>
      <c r="G9" t="s">
        <v>40</v>
      </c>
    </row>
    <row r="10" spans="1:7" x14ac:dyDescent="0.25">
      <c r="B10" s="23" t="s">
        <v>56</v>
      </c>
      <c r="C10" t="s">
        <v>37</v>
      </c>
      <c r="D10" t="s">
        <v>54</v>
      </c>
      <c r="E10" t="s">
        <v>57</v>
      </c>
      <c r="F10" t="s">
        <v>43</v>
      </c>
      <c r="G10" t="s">
        <v>40</v>
      </c>
    </row>
    <row r="11" spans="1:7" x14ac:dyDescent="0.25">
      <c r="B11" s="3" t="s">
        <v>22</v>
      </c>
      <c r="C11" t="s">
        <v>37</v>
      </c>
      <c r="D11" t="s">
        <v>54</v>
      </c>
      <c r="E11" t="s">
        <v>55</v>
      </c>
      <c r="F11" t="s">
        <v>43</v>
      </c>
      <c r="G11" t="s">
        <v>40</v>
      </c>
    </row>
    <row r="12" spans="1:7" x14ac:dyDescent="0.25">
      <c r="B12" s="3" t="s">
        <v>58</v>
      </c>
      <c r="C12" t="s">
        <v>37</v>
      </c>
      <c r="D12" t="s">
        <v>54</v>
      </c>
      <c r="E12" t="s">
        <v>59</v>
      </c>
      <c r="F12" t="s">
        <v>43</v>
      </c>
      <c r="G12" t="s">
        <v>40</v>
      </c>
    </row>
    <row r="13" spans="1:7" x14ac:dyDescent="0.25">
      <c r="B13" s="3" t="s">
        <v>60</v>
      </c>
      <c r="C13" t="s">
        <v>37</v>
      </c>
      <c r="D13" t="s">
        <v>54</v>
      </c>
      <c r="E13" t="s">
        <v>55</v>
      </c>
      <c r="F13" t="s">
        <v>43</v>
      </c>
      <c r="G13" t="s">
        <v>40</v>
      </c>
    </row>
    <row r="14" spans="1:7" x14ac:dyDescent="0.25">
      <c r="B14" s="3" t="s">
        <v>61</v>
      </c>
      <c r="C14" t="s">
        <v>37</v>
      </c>
      <c r="D14" t="s">
        <v>54</v>
      </c>
      <c r="E14" t="s">
        <v>62</v>
      </c>
      <c r="F14" t="s">
        <v>43</v>
      </c>
      <c r="G14" t="s">
        <v>63</v>
      </c>
    </row>
    <row r="15" spans="1:7" x14ac:dyDescent="0.25">
      <c r="B15" s="3" t="s">
        <v>64</v>
      </c>
      <c r="C15" t="s">
        <v>37</v>
      </c>
      <c r="D15" t="s">
        <v>54</v>
      </c>
      <c r="E15" t="s">
        <v>65</v>
      </c>
      <c r="F15" t="s">
        <v>43</v>
      </c>
      <c r="G15" t="s">
        <v>48</v>
      </c>
    </row>
    <row r="16" spans="1:7" x14ac:dyDescent="0.25">
      <c r="B16" s="3" t="s">
        <v>66</v>
      </c>
      <c r="C16" t="s">
        <v>37</v>
      </c>
      <c r="D16" t="s">
        <v>54</v>
      </c>
      <c r="E16" t="s">
        <v>55</v>
      </c>
      <c r="F16" t="s">
        <v>43</v>
      </c>
      <c r="G16" t="s">
        <v>40</v>
      </c>
    </row>
    <row r="17" spans="1:7" x14ac:dyDescent="0.25">
      <c r="B17" s="3" t="s">
        <v>67</v>
      </c>
      <c r="C17" t="s">
        <v>37</v>
      </c>
      <c r="D17" t="s">
        <v>54</v>
      </c>
      <c r="E17" t="s">
        <v>59</v>
      </c>
      <c r="F17" t="s">
        <v>68</v>
      </c>
      <c r="G17" t="s">
        <v>40</v>
      </c>
    </row>
    <row r="18" spans="1:7" x14ac:dyDescent="0.25">
      <c r="B18" s="3" t="s">
        <v>69</v>
      </c>
      <c r="C18" t="s">
        <v>70</v>
      </c>
      <c r="D18" t="s">
        <v>54</v>
      </c>
      <c r="E18" t="s">
        <v>59</v>
      </c>
      <c r="F18" t="s">
        <v>50</v>
      </c>
      <c r="G18" t="s">
        <v>40</v>
      </c>
    </row>
    <row r="19" spans="1:7" x14ac:dyDescent="0.25">
      <c r="B19" s="3" t="s">
        <v>23</v>
      </c>
      <c r="C19" t="s">
        <v>71</v>
      </c>
      <c r="D19" t="s">
        <v>54</v>
      </c>
      <c r="E19" t="s">
        <v>72</v>
      </c>
      <c r="F19" t="s">
        <v>50</v>
      </c>
      <c r="G19" t="s">
        <v>40</v>
      </c>
    </row>
    <row r="20" spans="1:7" x14ac:dyDescent="0.25">
      <c r="B20" s="3" t="s">
        <v>22</v>
      </c>
      <c r="C20" t="s">
        <v>73</v>
      </c>
      <c r="D20" t="s">
        <v>54</v>
      </c>
      <c r="E20" t="s">
        <v>72</v>
      </c>
      <c r="F20" t="s">
        <v>50</v>
      </c>
      <c r="G20" t="s">
        <v>40</v>
      </c>
    </row>
    <row r="21" spans="1:7" x14ac:dyDescent="0.25">
      <c r="B21" s="3" t="s">
        <v>74</v>
      </c>
      <c r="C21" t="s">
        <v>75</v>
      </c>
      <c r="D21" t="s">
        <v>54</v>
      </c>
      <c r="E21" t="s">
        <v>59</v>
      </c>
      <c r="F21" t="s">
        <v>50</v>
      </c>
      <c r="G21" t="s">
        <v>40</v>
      </c>
    </row>
    <row r="22" spans="1:7" x14ac:dyDescent="0.25">
      <c r="B22" s="3" t="s">
        <v>76</v>
      </c>
      <c r="C22" t="s">
        <v>77</v>
      </c>
      <c r="D22" t="s">
        <v>54</v>
      </c>
      <c r="E22" t="s">
        <v>72</v>
      </c>
      <c r="F22" t="s">
        <v>50</v>
      </c>
      <c r="G22" t="s">
        <v>78</v>
      </c>
    </row>
    <row r="23" spans="1:7" x14ac:dyDescent="0.25">
      <c r="A23" s="21" t="s">
        <v>79</v>
      </c>
      <c r="B23" s="22" t="s">
        <v>80</v>
      </c>
      <c r="C23" s="21" t="s">
        <v>37</v>
      </c>
      <c r="D23" s="21" t="s">
        <v>54</v>
      </c>
      <c r="E23" s="21" t="s">
        <v>62</v>
      </c>
      <c r="F23" s="21" t="s">
        <v>43</v>
      </c>
      <c r="G23" s="21" t="s">
        <v>40</v>
      </c>
    </row>
    <row r="24" spans="1:7" x14ac:dyDescent="0.25">
      <c r="A24" s="21"/>
      <c r="B24" s="22" t="s">
        <v>81</v>
      </c>
      <c r="C24" s="21" t="s">
        <v>37</v>
      </c>
      <c r="D24" s="21" t="s">
        <v>54</v>
      </c>
      <c r="E24" s="21" t="s">
        <v>62</v>
      </c>
      <c r="F24" s="21" t="s">
        <v>43</v>
      </c>
      <c r="G24" s="21" t="s">
        <v>40</v>
      </c>
    </row>
    <row r="25" spans="1:7" x14ac:dyDescent="0.25">
      <c r="A25" s="21"/>
      <c r="B25" s="22" t="s">
        <v>82</v>
      </c>
      <c r="C25" s="21" t="s">
        <v>37</v>
      </c>
      <c r="D25" s="21" t="s">
        <v>54</v>
      </c>
      <c r="E25" s="21" t="s">
        <v>62</v>
      </c>
      <c r="F25" s="21" t="s">
        <v>43</v>
      </c>
      <c r="G25" s="21" t="s">
        <v>40</v>
      </c>
    </row>
    <row r="26" spans="1:7" x14ac:dyDescent="0.25">
      <c r="A26" s="21"/>
      <c r="B26" s="22" t="s">
        <v>83</v>
      </c>
      <c r="C26" s="21" t="s">
        <v>37</v>
      </c>
      <c r="D26" s="21" t="s">
        <v>54</v>
      </c>
      <c r="E26" s="21" t="s">
        <v>62</v>
      </c>
      <c r="F26" s="21" t="s">
        <v>43</v>
      </c>
      <c r="G26" s="21" t="s">
        <v>40</v>
      </c>
    </row>
    <row r="27" spans="1:7" x14ac:dyDescent="0.25">
      <c r="A27" s="21"/>
      <c r="B27" s="22" t="s">
        <v>81</v>
      </c>
      <c r="C27" s="21" t="s">
        <v>84</v>
      </c>
      <c r="D27" s="21" t="s">
        <v>54</v>
      </c>
      <c r="E27" s="21" t="s">
        <v>62</v>
      </c>
      <c r="F27" s="21" t="s">
        <v>50</v>
      </c>
      <c r="G27" s="21" t="s">
        <v>40</v>
      </c>
    </row>
    <row r="28" spans="1:7" x14ac:dyDescent="0.25">
      <c r="A28" s="21"/>
      <c r="B28" s="22" t="s">
        <v>85</v>
      </c>
      <c r="C28" s="21" t="s">
        <v>86</v>
      </c>
      <c r="D28" s="21" t="s">
        <v>54</v>
      </c>
      <c r="E28" s="21" t="s">
        <v>62</v>
      </c>
      <c r="F28" s="21" t="s">
        <v>50</v>
      </c>
      <c r="G28" s="21" t="s">
        <v>40</v>
      </c>
    </row>
    <row r="29" spans="1:7" x14ac:dyDescent="0.25">
      <c r="A29" s="21"/>
      <c r="B29" s="22" t="s">
        <v>87</v>
      </c>
      <c r="C29" s="21" t="s">
        <v>88</v>
      </c>
      <c r="D29" s="21" t="s">
        <v>54</v>
      </c>
      <c r="E29" s="21" t="s">
        <v>62</v>
      </c>
      <c r="F29" s="21" t="s">
        <v>50</v>
      </c>
      <c r="G29" s="21" t="s">
        <v>40</v>
      </c>
    </row>
    <row r="30" spans="1:7" x14ac:dyDescent="0.25">
      <c r="A30" s="21"/>
      <c r="B30" s="22" t="s">
        <v>89</v>
      </c>
      <c r="C30" s="21" t="s">
        <v>90</v>
      </c>
      <c r="D30" s="21" t="s">
        <v>54</v>
      </c>
      <c r="E30" s="21" t="s">
        <v>62</v>
      </c>
      <c r="F30" s="21" t="s">
        <v>50</v>
      </c>
      <c r="G30" s="21" t="s">
        <v>40</v>
      </c>
    </row>
    <row r="31" spans="1:7" x14ac:dyDescent="0.25">
      <c r="A31" t="s">
        <v>18</v>
      </c>
      <c r="B31" s="3" t="s">
        <v>19</v>
      </c>
      <c r="C31" t="s">
        <v>91</v>
      </c>
      <c r="D31" t="s">
        <v>54</v>
      </c>
      <c r="E31" t="s">
        <v>62</v>
      </c>
      <c r="F31" t="s">
        <v>50</v>
      </c>
      <c r="G31" t="s">
        <v>40</v>
      </c>
    </row>
    <row r="32" spans="1:7" x14ac:dyDescent="0.25">
      <c r="B32" s="3" t="s">
        <v>17</v>
      </c>
      <c r="C32" t="s">
        <v>92</v>
      </c>
      <c r="D32" t="s">
        <v>54</v>
      </c>
      <c r="E32" t="s">
        <v>62</v>
      </c>
      <c r="F32" t="s">
        <v>50</v>
      </c>
      <c r="G32" t="s">
        <v>40</v>
      </c>
    </row>
    <row r="33" spans="1:7" x14ac:dyDescent="0.25">
      <c r="B33" s="3" t="s">
        <v>93</v>
      </c>
      <c r="C33" t="s">
        <v>94</v>
      </c>
      <c r="D33" t="s">
        <v>54</v>
      </c>
      <c r="E33" t="s">
        <v>62</v>
      </c>
      <c r="F33" t="s">
        <v>50</v>
      </c>
      <c r="G33" t="s">
        <v>40</v>
      </c>
    </row>
    <row r="34" spans="1:7" x14ac:dyDescent="0.25">
      <c r="B34" s="3" t="s">
        <v>20</v>
      </c>
      <c r="C34" t="s">
        <v>95</v>
      </c>
      <c r="D34" t="s">
        <v>54</v>
      </c>
      <c r="E34" t="s">
        <v>62</v>
      </c>
      <c r="F34" t="s">
        <v>50</v>
      </c>
      <c r="G34" t="s">
        <v>40</v>
      </c>
    </row>
    <row r="35" spans="1:7" x14ac:dyDescent="0.25">
      <c r="A35" s="21" t="s">
        <v>96</v>
      </c>
      <c r="B35" s="22" t="s">
        <v>97</v>
      </c>
      <c r="C35" s="21" t="s">
        <v>37</v>
      </c>
      <c r="D35" s="21" t="s">
        <v>54</v>
      </c>
      <c r="E35" s="21" t="s">
        <v>62</v>
      </c>
      <c r="F35" s="21" t="s">
        <v>43</v>
      </c>
      <c r="G35" s="21" t="s">
        <v>40</v>
      </c>
    </row>
    <row r="36" spans="1:7" x14ac:dyDescent="0.25">
      <c r="A36" s="21"/>
      <c r="B36" s="22" t="s">
        <v>98</v>
      </c>
      <c r="C36" s="21" t="s">
        <v>37</v>
      </c>
      <c r="D36" s="21" t="s">
        <v>54</v>
      </c>
      <c r="E36" s="21" t="s">
        <v>62</v>
      </c>
      <c r="F36" s="21" t="s">
        <v>43</v>
      </c>
      <c r="G36" s="21" t="s">
        <v>40</v>
      </c>
    </row>
    <row r="37" spans="1:7" x14ac:dyDescent="0.25">
      <c r="A37" t="s">
        <v>24</v>
      </c>
      <c r="B37" s="3" t="s">
        <v>25</v>
      </c>
      <c r="C37" t="s">
        <v>37</v>
      </c>
      <c r="D37" t="s">
        <v>54</v>
      </c>
      <c r="E37" t="s">
        <v>62</v>
      </c>
      <c r="F37" t="s">
        <v>43</v>
      </c>
      <c r="G37" t="s">
        <v>40</v>
      </c>
    </row>
    <row r="38" spans="1:7" x14ac:dyDescent="0.25">
      <c r="A38" s="21" t="s">
        <v>99</v>
      </c>
      <c r="B38" s="22" t="s">
        <v>100</v>
      </c>
      <c r="C38" s="21" t="s">
        <v>101</v>
      </c>
      <c r="D38" s="21" t="s">
        <v>54</v>
      </c>
      <c r="E38" s="21" t="s">
        <v>62</v>
      </c>
      <c r="F38" s="21" t="s">
        <v>50</v>
      </c>
      <c r="G38" s="21" t="s">
        <v>40</v>
      </c>
    </row>
    <row r="39" spans="1:7" x14ac:dyDescent="0.25">
      <c r="A39" s="21"/>
      <c r="B39" s="22" t="s">
        <v>102</v>
      </c>
      <c r="C39" s="21" t="s">
        <v>103</v>
      </c>
      <c r="D39" s="21" t="s">
        <v>54</v>
      </c>
      <c r="E39" s="21" t="s">
        <v>62</v>
      </c>
      <c r="F39" s="21" t="s">
        <v>50</v>
      </c>
      <c r="G39" s="21" t="s">
        <v>40</v>
      </c>
    </row>
    <row r="40" spans="1:7" x14ac:dyDescent="0.25">
      <c r="A40" s="21"/>
      <c r="B40" s="22" t="s">
        <v>104</v>
      </c>
      <c r="C40" s="21" t="s">
        <v>105</v>
      </c>
      <c r="D40" s="21" t="s">
        <v>54</v>
      </c>
      <c r="E40" s="21" t="s">
        <v>62</v>
      </c>
      <c r="F40" s="21" t="s">
        <v>50</v>
      </c>
      <c r="G40" s="21"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9"/>
  <sheetViews>
    <sheetView workbookViewId="0">
      <pane xSplit="3" ySplit="1" topLeftCell="D2" activePane="bottomRight" state="frozen"/>
      <selection pane="topRight" activeCell="B1" sqref="B1"/>
      <selection pane="bottomLeft" activeCell="A2" sqref="A2"/>
      <selection pane="bottomRight"/>
    </sheetView>
  </sheetViews>
  <sheetFormatPr baseColWidth="10" defaultColWidth="11" defaultRowHeight="15.75" x14ac:dyDescent="0.25"/>
  <cols>
    <col min="1" max="1" width="4.375" style="27" customWidth="1"/>
    <col min="2" max="2" width="21.625" style="13" customWidth="1"/>
    <col min="3" max="3" width="27.125" style="7" customWidth="1"/>
    <col min="4" max="4" width="13.875" style="10" customWidth="1"/>
    <col min="5" max="5" width="15" style="10" customWidth="1"/>
    <col min="6" max="6" width="20.375" style="10" customWidth="1"/>
    <col min="7" max="7" width="22.625" style="10" customWidth="1"/>
    <col min="8" max="8" width="12.5" style="10" customWidth="1"/>
    <col min="9" max="9" width="11.625" style="10" customWidth="1"/>
    <col min="10" max="10" width="12.375" style="10" customWidth="1"/>
    <col min="11" max="11" width="18" style="47" customWidth="1"/>
    <col min="12" max="12" width="25.875" style="47" customWidth="1"/>
    <col min="13" max="13" width="11" style="8" hidden="1" customWidth="1"/>
    <col min="14" max="14" width="31.125" style="8" customWidth="1"/>
    <col min="15" max="16384" width="11" style="8"/>
  </cols>
  <sheetData>
    <row r="1" spans="1:14" s="26" customFormat="1" ht="45.75" customHeight="1" x14ac:dyDescent="0.25">
      <c r="A1" s="24"/>
      <c r="B1" s="25" t="s">
        <v>559</v>
      </c>
      <c r="C1" s="26" t="s">
        <v>29</v>
      </c>
      <c r="D1" s="26" t="s">
        <v>526</v>
      </c>
      <c r="E1" s="26" t="s">
        <v>527</v>
      </c>
      <c r="F1" s="26" t="s">
        <v>584</v>
      </c>
      <c r="G1" s="26" t="s">
        <v>585</v>
      </c>
      <c r="H1" s="26" t="s">
        <v>336</v>
      </c>
      <c r="I1" s="26" t="s">
        <v>529</v>
      </c>
      <c r="J1" s="26" t="s">
        <v>337</v>
      </c>
      <c r="K1" s="26" t="s">
        <v>136</v>
      </c>
      <c r="L1" s="26" t="s">
        <v>528</v>
      </c>
      <c r="M1" s="26" t="s">
        <v>16</v>
      </c>
      <c r="N1" s="26" t="s">
        <v>338</v>
      </c>
    </row>
    <row r="2" spans="1:14" s="89" customFormat="1" ht="15.75" customHeight="1" x14ac:dyDescent="0.25">
      <c r="A2" s="24"/>
      <c r="B2" s="88"/>
      <c r="D2" s="110" t="s">
        <v>751</v>
      </c>
      <c r="E2" s="110"/>
      <c r="F2" s="110"/>
      <c r="G2" s="110"/>
      <c r="J2" s="111" t="s">
        <v>752</v>
      </c>
      <c r="K2" s="111"/>
      <c r="L2" s="111"/>
      <c r="M2" s="111"/>
      <c r="N2" s="111"/>
    </row>
    <row r="3" spans="1:14" s="28" customFormat="1" x14ac:dyDescent="0.25">
      <c r="A3" s="27">
        <v>1</v>
      </c>
      <c r="B3" s="28" t="s">
        <v>554</v>
      </c>
      <c r="C3" s="29" t="s">
        <v>504</v>
      </c>
      <c r="D3" s="30">
        <v>97</v>
      </c>
      <c r="E3" s="30">
        <v>315</v>
      </c>
      <c r="F3" s="31">
        <f>(D3/100)*140</f>
        <v>135.79999999999998</v>
      </c>
      <c r="G3" s="31">
        <f>(E3/100)*140</f>
        <v>441</v>
      </c>
      <c r="H3" s="31" t="s">
        <v>179</v>
      </c>
      <c r="I3" s="31" t="s">
        <v>179</v>
      </c>
      <c r="J3" s="31" t="s">
        <v>179</v>
      </c>
      <c r="K3" s="32" t="s">
        <v>435</v>
      </c>
      <c r="L3" s="33" t="s">
        <v>530</v>
      </c>
      <c r="N3" s="28" t="s">
        <v>533</v>
      </c>
    </row>
    <row r="4" spans="1:14" s="28" customFormat="1" x14ac:dyDescent="0.25">
      <c r="A4" s="27">
        <v>2</v>
      </c>
      <c r="B4" s="28" t="s">
        <v>554</v>
      </c>
      <c r="C4" s="29" t="s">
        <v>504</v>
      </c>
      <c r="D4" s="30">
        <v>82.5</v>
      </c>
      <c r="E4" s="30">
        <v>620</v>
      </c>
      <c r="F4" s="31">
        <f t="shared" ref="F4:F67" si="0">(D4/100)*140</f>
        <v>115.5</v>
      </c>
      <c r="G4" s="31">
        <f t="shared" ref="G4:G67" si="1">(E4/100)*140</f>
        <v>868</v>
      </c>
      <c r="H4" s="31" t="s">
        <v>179</v>
      </c>
      <c r="I4" s="31" t="s">
        <v>179</v>
      </c>
      <c r="J4" s="31" t="s">
        <v>179</v>
      </c>
      <c r="K4" s="32" t="s">
        <v>436</v>
      </c>
      <c r="L4" s="33" t="s">
        <v>530</v>
      </c>
      <c r="N4" s="28" t="s">
        <v>533</v>
      </c>
    </row>
    <row r="5" spans="1:14" s="28" customFormat="1" x14ac:dyDescent="0.25">
      <c r="A5" s="27">
        <v>3</v>
      </c>
      <c r="B5" s="28" t="s">
        <v>554</v>
      </c>
      <c r="C5" s="29" t="s">
        <v>504</v>
      </c>
      <c r="D5" s="30">
        <v>161.5</v>
      </c>
      <c r="E5" s="30">
        <v>600</v>
      </c>
      <c r="F5" s="31">
        <f t="shared" si="0"/>
        <v>226.1</v>
      </c>
      <c r="G5" s="31">
        <f t="shared" si="1"/>
        <v>840</v>
      </c>
      <c r="H5" s="31" t="s">
        <v>179</v>
      </c>
      <c r="I5" s="31" t="s">
        <v>179</v>
      </c>
      <c r="J5" s="31" t="s">
        <v>179</v>
      </c>
      <c r="K5" s="32" t="s">
        <v>437</v>
      </c>
      <c r="L5" s="33" t="s">
        <v>530</v>
      </c>
      <c r="N5" s="28" t="s">
        <v>533</v>
      </c>
    </row>
    <row r="6" spans="1:14" s="28" customFormat="1" x14ac:dyDescent="0.25">
      <c r="A6" s="27">
        <v>4</v>
      </c>
      <c r="B6" s="28" t="s">
        <v>554</v>
      </c>
      <c r="C6" s="29" t="s">
        <v>504</v>
      </c>
      <c r="D6" s="30">
        <v>128.5</v>
      </c>
      <c r="E6" s="30">
        <v>672.5</v>
      </c>
      <c r="F6" s="31">
        <f t="shared" si="0"/>
        <v>179.89999999999998</v>
      </c>
      <c r="G6" s="31">
        <f t="shared" si="1"/>
        <v>941.5</v>
      </c>
      <c r="H6" s="31" t="s">
        <v>179</v>
      </c>
      <c r="I6" s="31" t="s">
        <v>179</v>
      </c>
      <c r="J6" s="31" t="s">
        <v>179</v>
      </c>
      <c r="K6" s="32" t="s">
        <v>438</v>
      </c>
      <c r="L6" s="33" t="s">
        <v>530</v>
      </c>
      <c r="N6" s="28" t="s">
        <v>533</v>
      </c>
    </row>
    <row r="7" spans="1:14" s="28" customFormat="1" x14ac:dyDescent="0.25">
      <c r="A7" s="27">
        <v>5</v>
      </c>
      <c r="B7" s="28" t="s">
        <v>554</v>
      </c>
      <c r="C7" s="29" t="s">
        <v>505</v>
      </c>
      <c r="D7" s="30">
        <v>103</v>
      </c>
      <c r="E7" s="30">
        <v>414</v>
      </c>
      <c r="F7" s="31">
        <f t="shared" si="0"/>
        <v>144.20000000000002</v>
      </c>
      <c r="G7" s="31">
        <f t="shared" si="1"/>
        <v>579.59999999999991</v>
      </c>
      <c r="H7" s="31" t="s">
        <v>179</v>
      </c>
      <c r="I7" s="31" t="s">
        <v>179</v>
      </c>
      <c r="J7" s="31" t="s">
        <v>179</v>
      </c>
      <c r="K7" s="32" t="s">
        <v>439</v>
      </c>
      <c r="L7" s="33" t="s">
        <v>530</v>
      </c>
      <c r="N7" s="28" t="s">
        <v>534</v>
      </c>
    </row>
    <row r="8" spans="1:14" s="28" customFormat="1" x14ac:dyDescent="0.25">
      <c r="A8" s="27">
        <v>6</v>
      </c>
      <c r="B8" s="28" t="s">
        <v>554</v>
      </c>
      <c r="C8" s="29" t="s">
        <v>505</v>
      </c>
      <c r="D8" s="30">
        <v>108</v>
      </c>
      <c r="E8" s="30">
        <v>457</v>
      </c>
      <c r="F8" s="31">
        <f t="shared" si="0"/>
        <v>151.20000000000002</v>
      </c>
      <c r="G8" s="31">
        <f t="shared" si="1"/>
        <v>639.80000000000007</v>
      </c>
      <c r="H8" s="31" t="s">
        <v>179</v>
      </c>
      <c r="I8" s="31" t="s">
        <v>179</v>
      </c>
      <c r="J8" s="31" t="s">
        <v>179</v>
      </c>
      <c r="K8" s="32" t="s">
        <v>440</v>
      </c>
      <c r="L8" s="33" t="s">
        <v>530</v>
      </c>
      <c r="N8" s="28" t="s">
        <v>534</v>
      </c>
    </row>
    <row r="9" spans="1:14" s="28" customFormat="1" x14ac:dyDescent="0.25">
      <c r="A9" s="27">
        <v>7</v>
      </c>
      <c r="B9" s="28" t="s">
        <v>554</v>
      </c>
      <c r="C9" s="29" t="s">
        <v>539</v>
      </c>
      <c r="D9" s="30">
        <v>150</v>
      </c>
      <c r="E9" s="30">
        <v>430</v>
      </c>
      <c r="F9" s="31">
        <f t="shared" si="0"/>
        <v>210</v>
      </c>
      <c r="G9" s="31">
        <f t="shared" si="1"/>
        <v>602</v>
      </c>
      <c r="H9" s="31" t="s">
        <v>179</v>
      </c>
      <c r="I9" s="31" t="s">
        <v>179</v>
      </c>
      <c r="J9" s="31" t="s">
        <v>179</v>
      </c>
      <c r="K9" s="32" t="s">
        <v>441</v>
      </c>
      <c r="L9" s="33" t="s">
        <v>530</v>
      </c>
      <c r="N9" s="28" t="s">
        <v>540</v>
      </c>
    </row>
    <row r="10" spans="1:14" s="28" customFormat="1" x14ac:dyDescent="0.25">
      <c r="A10" s="27">
        <v>8</v>
      </c>
      <c r="B10" s="28" t="s">
        <v>554</v>
      </c>
      <c r="C10" s="29" t="s">
        <v>506</v>
      </c>
      <c r="D10" s="30">
        <v>144</v>
      </c>
      <c r="E10" s="30">
        <v>67</v>
      </c>
      <c r="F10" s="31">
        <f t="shared" si="0"/>
        <v>201.6</v>
      </c>
      <c r="G10" s="31">
        <f t="shared" si="1"/>
        <v>93.800000000000011</v>
      </c>
      <c r="H10" s="31" t="s">
        <v>179</v>
      </c>
      <c r="I10" s="31" t="s">
        <v>179</v>
      </c>
      <c r="J10" s="31" t="s">
        <v>179</v>
      </c>
      <c r="K10" s="32" t="s">
        <v>442</v>
      </c>
      <c r="L10" s="33" t="s">
        <v>530</v>
      </c>
      <c r="N10" s="28" t="s">
        <v>537</v>
      </c>
    </row>
    <row r="11" spans="1:14" s="28" customFormat="1" x14ac:dyDescent="0.25">
      <c r="A11" s="27">
        <v>9</v>
      </c>
      <c r="B11" s="28" t="s">
        <v>554</v>
      </c>
      <c r="C11" s="29" t="s">
        <v>506</v>
      </c>
      <c r="D11" s="30">
        <v>150</v>
      </c>
      <c r="E11" s="30">
        <v>216</v>
      </c>
      <c r="F11" s="31">
        <f t="shared" si="0"/>
        <v>210</v>
      </c>
      <c r="G11" s="31">
        <f t="shared" si="1"/>
        <v>302.40000000000003</v>
      </c>
      <c r="H11" s="31" t="s">
        <v>179</v>
      </c>
      <c r="I11" s="31" t="s">
        <v>179</v>
      </c>
      <c r="J11" s="31" t="s">
        <v>179</v>
      </c>
      <c r="K11" s="32" t="s">
        <v>443</v>
      </c>
      <c r="L11" s="33" t="s">
        <v>530</v>
      </c>
      <c r="N11" s="28" t="s">
        <v>537</v>
      </c>
    </row>
    <row r="12" spans="1:14" s="28" customFormat="1" x14ac:dyDescent="0.25">
      <c r="A12" s="27">
        <v>10</v>
      </c>
      <c r="B12" s="28" t="s">
        <v>554</v>
      </c>
      <c r="C12" s="29" t="s">
        <v>507</v>
      </c>
      <c r="D12" s="30">
        <v>133</v>
      </c>
      <c r="E12" s="30">
        <v>133</v>
      </c>
      <c r="F12" s="31">
        <f t="shared" si="0"/>
        <v>186.20000000000002</v>
      </c>
      <c r="G12" s="31">
        <f t="shared" si="1"/>
        <v>186.20000000000002</v>
      </c>
      <c r="H12" s="31" t="s">
        <v>179</v>
      </c>
      <c r="I12" s="31" t="s">
        <v>179</v>
      </c>
      <c r="J12" s="31" t="s">
        <v>179</v>
      </c>
      <c r="K12" s="32" t="s">
        <v>444</v>
      </c>
      <c r="L12" s="33" t="s">
        <v>530</v>
      </c>
      <c r="N12" s="28" t="s">
        <v>537</v>
      </c>
    </row>
    <row r="13" spans="1:14" s="28" customFormat="1" x14ac:dyDescent="0.25">
      <c r="A13" s="27">
        <v>11</v>
      </c>
      <c r="B13" s="28" t="s">
        <v>554</v>
      </c>
      <c r="C13" s="29" t="s">
        <v>507</v>
      </c>
      <c r="D13" s="30">
        <v>123</v>
      </c>
      <c r="E13" s="30">
        <v>173</v>
      </c>
      <c r="F13" s="31">
        <f t="shared" si="0"/>
        <v>172.2</v>
      </c>
      <c r="G13" s="31">
        <f t="shared" si="1"/>
        <v>242.2</v>
      </c>
      <c r="H13" s="31" t="s">
        <v>179</v>
      </c>
      <c r="I13" s="31" t="s">
        <v>179</v>
      </c>
      <c r="J13" s="31" t="s">
        <v>179</v>
      </c>
      <c r="K13" s="32" t="s">
        <v>445</v>
      </c>
      <c r="L13" s="33" t="s">
        <v>530</v>
      </c>
      <c r="N13" s="28" t="s">
        <v>537</v>
      </c>
    </row>
    <row r="14" spans="1:14" s="28" customFormat="1" x14ac:dyDescent="0.25">
      <c r="A14" s="27">
        <v>12</v>
      </c>
      <c r="B14" s="28" t="s">
        <v>554</v>
      </c>
      <c r="C14" s="29" t="s">
        <v>586</v>
      </c>
      <c r="D14" s="30">
        <v>196</v>
      </c>
      <c r="E14" s="30">
        <v>73</v>
      </c>
      <c r="F14" s="31">
        <f t="shared" si="0"/>
        <v>274.39999999999998</v>
      </c>
      <c r="G14" s="31">
        <f t="shared" si="1"/>
        <v>102.2</v>
      </c>
      <c r="H14" s="31" t="s">
        <v>179</v>
      </c>
      <c r="I14" s="31" t="s">
        <v>179</v>
      </c>
      <c r="J14" s="31" t="s">
        <v>179</v>
      </c>
      <c r="K14" s="32" t="s">
        <v>446</v>
      </c>
      <c r="L14" s="33" t="s">
        <v>530</v>
      </c>
      <c r="N14" s="28" t="s">
        <v>537</v>
      </c>
    </row>
    <row r="15" spans="1:14" s="28" customFormat="1" x14ac:dyDescent="0.25">
      <c r="A15" s="27">
        <v>13</v>
      </c>
      <c r="B15" s="28" t="s">
        <v>554</v>
      </c>
      <c r="C15" s="29" t="s">
        <v>506</v>
      </c>
      <c r="D15" s="30">
        <v>236</v>
      </c>
      <c r="E15" s="30">
        <v>103</v>
      </c>
      <c r="F15" s="31">
        <f t="shared" si="0"/>
        <v>330.4</v>
      </c>
      <c r="G15" s="31">
        <f t="shared" si="1"/>
        <v>144.20000000000002</v>
      </c>
      <c r="H15" s="31" t="s">
        <v>179</v>
      </c>
      <c r="I15" s="31" t="s">
        <v>179</v>
      </c>
      <c r="J15" s="31" t="s">
        <v>179</v>
      </c>
      <c r="K15" s="32" t="s">
        <v>447</v>
      </c>
      <c r="L15" s="33" t="s">
        <v>530</v>
      </c>
      <c r="N15" s="28" t="s">
        <v>537</v>
      </c>
    </row>
    <row r="16" spans="1:14" s="28" customFormat="1" x14ac:dyDescent="0.25">
      <c r="A16" s="27">
        <v>14</v>
      </c>
      <c r="B16" s="28" t="s">
        <v>554</v>
      </c>
      <c r="C16" s="29" t="s">
        <v>506</v>
      </c>
      <c r="D16" s="30">
        <v>202</v>
      </c>
      <c r="E16" s="30">
        <v>64</v>
      </c>
      <c r="F16" s="31">
        <f t="shared" si="0"/>
        <v>282.8</v>
      </c>
      <c r="G16" s="31">
        <f t="shared" si="1"/>
        <v>89.600000000000009</v>
      </c>
      <c r="H16" s="31" t="s">
        <v>179</v>
      </c>
      <c r="I16" s="31" t="s">
        <v>179</v>
      </c>
      <c r="J16" s="31" t="s">
        <v>179</v>
      </c>
      <c r="K16" s="32" t="s">
        <v>448</v>
      </c>
      <c r="L16" s="33" t="s">
        <v>530</v>
      </c>
      <c r="N16" s="28" t="s">
        <v>537</v>
      </c>
    </row>
    <row r="17" spans="1:14" s="28" customFormat="1" x14ac:dyDescent="0.25">
      <c r="A17" s="27">
        <v>15</v>
      </c>
      <c r="B17" s="28" t="s">
        <v>554</v>
      </c>
      <c r="C17" s="29" t="s">
        <v>587</v>
      </c>
      <c r="D17" s="30">
        <v>138</v>
      </c>
      <c r="E17" s="30">
        <v>130</v>
      </c>
      <c r="F17" s="31">
        <f t="shared" si="0"/>
        <v>193.2</v>
      </c>
      <c r="G17" s="31">
        <f t="shared" si="1"/>
        <v>182</v>
      </c>
      <c r="H17" s="31" t="s">
        <v>179</v>
      </c>
      <c r="I17" s="31" t="s">
        <v>179</v>
      </c>
      <c r="J17" s="31" t="s">
        <v>179</v>
      </c>
      <c r="K17" s="32" t="s">
        <v>449</v>
      </c>
      <c r="L17" s="33" t="s">
        <v>530</v>
      </c>
      <c r="N17" s="28" t="s">
        <v>537</v>
      </c>
    </row>
    <row r="18" spans="1:14" s="28" customFormat="1" x14ac:dyDescent="0.25">
      <c r="A18" s="27">
        <v>16</v>
      </c>
      <c r="B18" s="28" t="s">
        <v>554</v>
      </c>
      <c r="C18" s="29" t="s">
        <v>586</v>
      </c>
      <c r="D18" s="30">
        <v>182</v>
      </c>
      <c r="E18" s="30">
        <v>108</v>
      </c>
      <c r="F18" s="31">
        <f t="shared" si="0"/>
        <v>254.8</v>
      </c>
      <c r="G18" s="31">
        <f t="shared" si="1"/>
        <v>151.20000000000002</v>
      </c>
      <c r="H18" s="31" t="s">
        <v>179</v>
      </c>
      <c r="I18" s="31" t="s">
        <v>179</v>
      </c>
      <c r="J18" s="31" t="s">
        <v>179</v>
      </c>
      <c r="K18" s="32" t="s">
        <v>450</v>
      </c>
      <c r="L18" s="33" t="s">
        <v>530</v>
      </c>
      <c r="N18" s="32" t="s">
        <v>549</v>
      </c>
    </row>
    <row r="19" spans="1:14" s="28" customFormat="1" x14ac:dyDescent="0.25">
      <c r="A19" s="27">
        <v>17</v>
      </c>
      <c r="B19" s="28" t="s">
        <v>554</v>
      </c>
      <c r="C19" s="29" t="s">
        <v>586</v>
      </c>
      <c r="D19" s="30">
        <v>135</v>
      </c>
      <c r="E19" s="30">
        <v>172</v>
      </c>
      <c r="F19" s="31">
        <f t="shared" si="0"/>
        <v>189</v>
      </c>
      <c r="G19" s="31">
        <f t="shared" si="1"/>
        <v>240.79999999999998</v>
      </c>
      <c r="H19" s="31" t="s">
        <v>179</v>
      </c>
      <c r="I19" s="31" t="s">
        <v>179</v>
      </c>
      <c r="J19" s="31" t="s">
        <v>179</v>
      </c>
      <c r="K19" s="32" t="s">
        <v>451</v>
      </c>
      <c r="L19" s="33" t="s">
        <v>530</v>
      </c>
      <c r="N19" s="28" t="s">
        <v>537</v>
      </c>
    </row>
    <row r="20" spans="1:14" s="28" customFormat="1" x14ac:dyDescent="0.25">
      <c r="A20" s="27">
        <v>18</v>
      </c>
      <c r="B20" s="28" t="s">
        <v>554</v>
      </c>
      <c r="C20" s="29" t="s">
        <v>506</v>
      </c>
      <c r="D20" s="30">
        <v>115</v>
      </c>
      <c r="E20" s="30">
        <v>47.5</v>
      </c>
      <c r="F20" s="31">
        <f t="shared" si="0"/>
        <v>161</v>
      </c>
      <c r="G20" s="31">
        <f t="shared" si="1"/>
        <v>66.5</v>
      </c>
      <c r="H20" s="31" t="s">
        <v>179</v>
      </c>
      <c r="I20" s="31" t="s">
        <v>179</v>
      </c>
      <c r="J20" s="31" t="s">
        <v>179</v>
      </c>
      <c r="K20" s="32" t="s">
        <v>452</v>
      </c>
      <c r="L20" s="33" t="s">
        <v>530</v>
      </c>
      <c r="N20" s="28" t="s">
        <v>537</v>
      </c>
    </row>
    <row r="21" spans="1:14" s="28" customFormat="1" x14ac:dyDescent="0.25">
      <c r="A21" s="27">
        <v>19</v>
      </c>
      <c r="B21" s="28" t="s">
        <v>554</v>
      </c>
      <c r="C21" s="29" t="s">
        <v>508</v>
      </c>
      <c r="D21" s="30">
        <v>148</v>
      </c>
      <c r="E21" s="30">
        <v>717</v>
      </c>
      <c r="F21" s="31">
        <f t="shared" si="0"/>
        <v>207.2</v>
      </c>
      <c r="G21" s="31">
        <f t="shared" si="1"/>
        <v>1003.8</v>
      </c>
      <c r="H21" s="31" t="s">
        <v>179</v>
      </c>
      <c r="I21" s="31" t="s">
        <v>179</v>
      </c>
      <c r="J21" s="31" t="s">
        <v>179</v>
      </c>
      <c r="K21" s="32" t="s">
        <v>453</v>
      </c>
      <c r="L21" s="33" t="s">
        <v>530</v>
      </c>
      <c r="N21" s="32" t="s">
        <v>549</v>
      </c>
    </row>
    <row r="22" spans="1:14" s="28" customFormat="1" x14ac:dyDescent="0.25">
      <c r="A22" s="27">
        <v>20</v>
      </c>
      <c r="B22" s="28" t="s">
        <v>554</v>
      </c>
      <c r="C22" s="29" t="s">
        <v>509</v>
      </c>
      <c r="D22" s="30">
        <v>130</v>
      </c>
      <c r="E22" s="30">
        <v>370</v>
      </c>
      <c r="F22" s="31">
        <f t="shared" si="0"/>
        <v>182</v>
      </c>
      <c r="G22" s="31">
        <f t="shared" si="1"/>
        <v>518</v>
      </c>
      <c r="H22" s="31" t="s">
        <v>179</v>
      </c>
      <c r="I22" s="31" t="s">
        <v>179</v>
      </c>
      <c r="J22" s="31" t="s">
        <v>179</v>
      </c>
      <c r="K22" s="32" t="s">
        <v>454</v>
      </c>
      <c r="L22" s="33" t="s">
        <v>530</v>
      </c>
      <c r="N22" s="28" t="s">
        <v>537</v>
      </c>
    </row>
    <row r="23" spans="1:14" s="28" customFormat="1" x14ac:dyDescent="0.25">
      <c r="A23" s="27">
        <v>21</v>
      </c>
      <c r="B23" s="28" t="s">
        <v>554</v>
      </c>
      <c r="C23" s="29" t="s">
        <v>509</v>
      </c>
      <c r="D23" s="30">
        <v>118</v>
      </c>
      <c r="E23" s="30">
        <v>306</v>
      </c>
      <c r="F23" s="31">
        <f t="shared" si="0"/>
        <v>165.2</v>
      </c>
      <c r="G23" s="31">
        <f t="shared" si="1"/>
        <v>428.40000000000003</v>
      </c>
      <c r="H23" s="31" t="s">
        <v>179</v>
      </c>
      <c r="I23" s="31" t="s">
        <v>179</v>
      </c>
      <c r="J23" s="31" t="s">
        <v>179</v>
      </c>
      <c r="K23" s="32" t="s">
        <v>455</v>
      </c>
      <c r="L23" s="33" t="s">
        <v>530</v>
      </c>
      <c r="N23" s="28" t="s">
        <v>537</v>
      </c>
    </row>
    <row r="24" spans="1:14" s="28" customFormat="1" x14ac:dyDescent="0.25">
      <c r="A24" s="27">
        <v>22</v>
      </c>
      <c r="B24" s="28" t="s">
        <v>554</v>
      </c>
      <c r="C24" s="29" t="s">
        <v>510</v>
      </c>
      <c r="D24" s="30">
        <v>257</v>
      </c>
      <c r="E24" s="30">
        <v>147</v>
      </c>
      <c r="F24" s="31">
        <f t="shared" si="0"/>
        <v>359.79999999999995</v>
      </c>
      <c r="G24" s="31">
        <f t="shared" si="1"/>
        <v>205.79999999999998</v>
      </c>
      <c r="H24" s="31" t="s">
        <v>179</v>
      </c>
      <c r="I24" s="31" t="s">
        <v>179</v>
      </c>
      <c r="J24" s="31" t="s">
        <v>179</v>
      </c>
      <c r="K24" s="32" t="s">
        <v>456</v>
      </c>
      <c r="L24" s="33" t="s">
        <v>530</v>
      </c>
      <c r="N24" s="32" t="s">
        <v>549</v>
      </c>
    </row>
    <row r="25" spans="1:14" s="28" customFormat="1" x14ac:dyDescent="0.25">
      <c r="A25" s="27">
        <v>23</v>
      </c>
      <c r="B25" s="28" t="s">
        <v>554</v>
      </c>
      <c r="C25" s="29" t="s">
        <v>511</v>
      </c>
      <c r="D25" s="30">
        <v>160</v>
      </c>
      <c r="E25" s="57">
        <v>910</v>
      </c>
      <c r="F25" s="31">
        <f t="shared" si="0"/>
        <v>224</v>
      </c>
      <c r="G25" s="58">
        <f t="shared" si="1"/>
        <v>1274</v>
      </c>
      <c r="H25" s="31" t="s">
        <v>179</v>
      </c>
      <c r="I25" s="31" t="s">
        <v>179</v>
      </c>
      <c r="J25" s="31" t="s">
        <v>179</v>
      </c>
      <c r="K25" s="32" t="s">
        <v>457</v>
      </c>
      <c r="L25" s="33" t="s">
        <v>530</v>
      </c>
      <c r="N25" s="28" t="s">
        <v>538</v>
      </c>
    </row>
    <row r="26" spans="1:14" s="28" customFormat="1" x14ac:dyDescent="0.25">
      <c r="A26" s="27">
        <v>24</v>
      </c>
      <c r="B26" s="28" t="s">
        <v>554</v>
      </c>
      <c r="C26" s="29" t="s">
        <v>512</v>
      </c>
      <c r="D26" s="30">
        <v>83</v>
      </c>
      <c r="E26" s="30">
        <v>500</v>
      </c>
      <c r="F26" s="31">
        <f t="shared" si="0"/>
        <v>116.19999999999999</v>
      </c>
      <c r="G26" s="31">
        <f t="shared" si="1"/>
        <v>700</v>
      </c>
      <c r="H26" s="31" t="s">
        <v>179</v>
      </c>
      <c r="I26" s="31" t="s">
        <v>179</v>
      </c>
      <c r="J26" s="31" t="s">
        <v>179</v>
      </c>
      <c r="K26" s="32" t="s">
        <v>458</v>
      </c>
      <c r="L26" s="33" t="s">
        <v>530</v>
      </c>
      <c r="N26" s="28" t="s">
        <v>541</v>
      </c>
    </row>
    <row r="27" spans="1:14" s="28" customFormat="1" x14ac:dyDescent="0.25">
      <c r="A27" s="27">
        <v>25</v>
      </c>
      <c r="B27" s="28" t="s">
        <v>554</v>
      </c>
      <c r="C27" s="29" t="s">
        <v>513</v>
      </c>
      <c r="D27" s="30">
        <v>58</v>
      </c>
      <c r="E27" s="30">
        <v>490</v>
      </c>
      <c r="F27" s="31">
        <f t="shared" si="0"/>
        <v>81.199999999999989</v>
      </c>
      <c r="G27" s="31">
        <f t="shared" si="1"/>
        <v>686</v>
      </c>
      <c r="H27" s="31" t="s">
        <v>179</v>
      </c>
      <c r="I27" s="31" t="s">
        <v>179</v>
      </c>
      <c r="J27" s="31" t="s">
        <v>179</v>
      </c>
      <c r="K27" s="32" t="s">
        <v>459</v>
      </c>
      <c r="L27" s="33" t="s">
        <v>530</v>
      </c>
      <c r="N27" s="28" t="s">
        <v>541</v>
      </c>
    </row>
    <row r="28" spans="1:14" s="28" customFormat="1" x14ac:dyDescent="0.25">
      <c r="A28" s="27">
        <v>26</v>
      </c>
      <c r="B28" s="28" t="s">
        <v>554</v>
      </c>
      <c r="C28" s="29" t="s">
        <v>588</v>
      </c>
      <c r="D28" s="30">
        <v>265</v>
      </c>
      <c r="E28" s="30">
        <v>605</v>
      </c>
      <c r="F28" s="31">
        <f t="shared" si="0"/>
        <v>371</v>
      </c>
      <c r="G28" s="31">
        <f t="shared" si="1"/>
        <v>847</v>
      </c>
      <c r="H28" s="31" t="s">
        <v>179</v>
      </c>
      <c r="I28" s="31" t="s">
        <v>179</v>
      </c>
      <c r="J28" s="31" t="s">
        <v>179</v>
      </c>
      <c r="K28" s="32" t="s">
        <v>460</v>
      </c>
      <c r="L28" s="33" t="s">
        <v>530</v>
      </c>
      <c r="N28" s="28" t="s">
        <v>541</v>
      </c>
    </row>
    <row r="29" spans="1:14" s="28" customFormat="1" x14ac:dyDescent="0.25">
      <c r="A29" s="27">
        <v>27</v>
      </c>
      <c r="B29" s="28" t="s">
        <v>554</v>
      </c>
      <c r="C29" s="29" t="s">
        <v>588</v>
      </c>
      <c r="D29" s="30">
        <v>220</v>
      </c>
      <c r="E29" s="30">
        <v>500</v>
      </c>
      <c r="F29" s="31">
        <f t="shared" si="0"/>
        <v>308</v>
      </c>
      <c r="G29" s="31">
        <f t="shared" si="1"/>
        <v>700</v>
      </c>
      <c r="H29" s="31" t="s">
        <v>179</v>
      </c>
      <c r="I29" s="31" t="s">
        <v>179</v>
      </c>
      <c r="J29" s="31" t="s">
        <v>179</v>
      </c>
      <c r="K29" s="32" t="s">
        <v>461</v>
      </c>
      <c r="L29" s="33" t="s">
        <v>530</v>
      </c>
      <c r="N29" s="28" t="s">
        <v>541</v>
      </c>
    </row>
    <row r="30" spans="1:14" s="28" customFormat="1" x14ac:dyDescent="0.25">
      <c r="A30" s="27">
        <v>28</v>
      </c>
      <c r="B30" s="28" t="s">
        <v>554</v>
      </c>
      <c r="C30" s="29" t="s">
        <v>512</v>
      </c>
      <c r="D30" s="30">
        <v>210</v>
      </c>
      <c r="E30" s="30">
        <v>510</v>
      </c>
      <c r="F30" s="31">
        <f t="shared" si="0"/>
        <v>294</v>
      </c>
      <c r="G30" s="31">
        <f t="shared" si="1"/>
        <v>714</v>
      </c>
      <c r="H30" s="31" t="s">
        <v>179</v>
      </c>
      <c r="I30" s="31" t="s">
        <v>179</v>
      </c>
      <c r="J30" s="31" t="s">
        <v>179</v>
      </c>
      <c r="K30" s="32" t="s">
        <v>462</v>
      </c>
      <c r="L30" s="33" t="s">
        <v>530</v>
      </c>
      <c r="N30" s="28" t="s">
        <v>541</v>
      </c>
    </row>
    <row r="31" spans="1:14" s="28" customFormat="1" x14ac:dyDescent="0.25">
      <c r="A31" s="27">
        <v>29</v>
      </c>
      <c r="B31" s="28" t="s">
        <v>554</v>
      </c>
      <c r="C31" s="29" t="s">
        <v>512</v>
      </c>
      <c r="D31" s="30">
        <v>290</v>
      </c>
      <c r="E31" s="30">
        <v>550</v>
      </c>
      <c r="F31" s="31">
        <f t="shared" si="0"/>
        <v>406</v>
      </c>
      <c r="G31" s="31">
        <f t="shared" si="1"/>
        <v>770</v>
      </c>
      <c r="H31" s="31" t="s">
        <v>179</v>
      </c>
      <c r="I31" s="31" t="s">
        <v>179</v>
      </c>
      <c r="J31" s="31" t="s">
        <v>179</v>
      </c>
      <c r="K31" s="32" t="s">
        <v>463</v>
      </c>
      <c r="L31" s="33" t="s">
        <v>530</v>
      </c>
      <c r="N31" s="28" t="s">
        <v>541</v>
      </c>
    </row>
    <row r="32" spans="1:14" s="28" customFormat="1" x14ac:dyDescent="0.25">
      <c r="A32" s="27">
        <v>30</v>
      </c>
      <c r="B32" s="28" t="s">
        <v>554</v>
      </c>
      <c r="C32" s="29" t="s">
        <v>588</v>
      </c>
      <c r="D32" s="30">
        <v>270</v>
      </c>
      <c r="E32" s="30">
        <v>600</v>
      </c>
      <c r="F32" s="31">
        <f t="shared" si="0"/>
        <v>378</v>
      </c>
      <c r="G32" s="31">
        <f t="shared" si="1"/>
        <v>840</v>
      </c>
      <c r="H32" s="31" t="s">
        <v>179</v>
      </c>
      <c r="I32" s="31" t="s">
        <v>179</v>
      </c>
      <c r="J32" s="31" t="s">
        <v>179</v>
      </c>
      <c r="K32" s="32" t="s">
        <v>464</v>
      </c>
      <c r="L32" s="33" t="s">
        <v>530</v>
      </c>
      <c r="N32" s="28" t="s">
        <v>541</v>
      </c>
    </row>
    <row r="33" spans="1:14" s="28" customFormat="1" x14ac:dyDescent="0.25">
      <c r="A33" s="27">
        <v>31</v>
      </c>
      <c r="B33" s="28" t="s">
        <v>554</v>
      </c>
      <c r="C33" s="29" t="s">
        <v>588</v>
      </c>
      <c r="D33" s="30">
        <v>100</v>
      </c>
      <c r="E33" s="30">
        <v>500</v>
      </c>
      <c r="F33" s="31">
        <f t="shared" si="0"/>
        <v>140</v>
      </c>
      <c r="G33" s="31">
        <f t="shared" si="1"/>
        <v>700</v>
      </c>
      <c r="H33" s="31" t="s">
        <v>179</v>
      </c>
      <c r="I33" s="31" t="s">
        <v>179</v>
      </c>
      <c r="J33" s="31" t="s">
        <v>179</v>
      </c>
      <c r="K33" s="32" t="s">
        <v>465</v>
      </c>
      <c r="L33" s="33" t="s">
        <v>530</v>
      </c>
      <c r="N33" s="28" t="s">
        <v>541</v>
      </c>
    </row>
    <row r="34" spans="1:14" s="28" customFormat="1" x14ac:dyDescent="0.25">
      <c r="A34" s="27">
        <v>32</v>
      </c>
      <c r="B34" s="28" t="s">
        <v>554</v>
      </c>
      <c r="C34" s="29" t="s">
        <v>588</v>
      </c>
      <c r="D34" s="30">
        <v>65</v>
      </c>
      <c r="E34" s="30">
        <v>470</v>
      </c>
      <c r="F34" s="31">
        <f t="shared" si="0"/>
        <v>91</v>
      </c>
      <c r="G34" s="31">
        <f t="shared" si="1"/>
        <v>658</v>
      </c>
      <c r="H34" s="31" t="s">
        <v>179</v>
      </c>
      <c r="I34" s="31" t="s">
        <v>179</v>
      </c>
      <c r="J34" s="31" t="s">
        <v>179</v>
      </c>
      <c r="K34" s="32" t="s">
        <v>466</v>
      </c>
      <c r="L34" s="33" t="s">
        <v>530</v>
      </c>
      <c r="N34" s="28" t="s">
        <v>541</v>
      </c>
    </row>
    <row r="35" spans="1:14" s="28" customFormat="1" x14ac:dyDescent="0.25">
      <c r="A35" s="27">
        <v>33</v>
      </c>
      <c r="B35" s="28" t="s">
        <v>554</v>
      </c>
      <c r="C35" s="29" t="s">
        <v>588</v>
      </c>
      <c r="D35" s="30">
        <v>160</v>
      </c>
      <c r="E35" s="30">
        <v>583</v>
      </c>
      <c r="F35" s="31">
        <f t="shared" si="0"/>
        <v>224</v>
      </c>
      <c r="G35" s="31">
        <f t="shared" si="1"/>
        <v>816.2</v>
      </c>
      <c r="H35" s="31" t="s">
        <v>179</v>
      </c>
      <c r="I35" s="31" t="s">
        <v>179</v>
      </c>
      <c r="J35" s="31" t="s">
        <v>179</v>
      </c>
      <c r="K35" s="32" t="s">
        <v>467</v>
      </c>
      <c r="L35" s="33" t="s">
        <v>530</v>
      </c>
      <c r="N35" s="28" t="s">
        <v>541</v>
      </c>
    </row>
    <row r="36" spans="1:14" s="28" customFormat="1" x14ac:dyDescent="0.25">
      <c r="A36" s="27">
        <v>34</v>
      </c>
      <c r="B36" s="28" t="s">
        <v>554</v>
      </c>
      <c r="C36" s="29" t="s">
        <v>513</v>
      </c>
      <c r="D36" s="30">
        <v>139</v>
      </c>
      <c r="E36" s="30">
        <v>500</v>
      </c>
      <c r="F36" s="31">
        <f t="shared" si="0"/>
        <v>194.6</v>
      </c>
      <c r="G36" s="31">
        <f t="shared" si="1"/>
        <v>700</v>
      </c>
      <c r="H36" s="31" t="s">
        <v>179</v>
      </c>
      <c r="I36" s="31" t="s">
        <v>179</v>
      </c>
      <c r="J36" s="31" t="s">
        <v>179</v>
      </c>
      <c r="K36" s="32" t="s">
        <v>468</v>
      </c>
      <c r="L36" s="33" t="s">
        <v>530</v>
      </c>
      <c r="N36" s="28" t="s">
        <v>541</v>
      </c>
    </row>
    <row r="37" spans="1:14" s="28" customFormat="1" x14ac:dyDescent="0.25">
      <c r="A37" s="27">
        <v>35</v>
      </c>
      <c r="B37" s="28" t="s">
        <v>554</v>
      </c>
      <c r="C37" s="29" t="s">
        <v>588</v>
      </c>
      <c r="D37" s="30">
        <v>110</v>
      </c>
      <c r="E37" s="30">
        <v>780</v>
      </c>
      <c r="F37" s="31">
        <f t="shared" si="0"/>
        <v>154</v>
      </c>
      <c r="G37" s="31">
        <f t="shared" si="1"/>
        <v>1092</v>
      </c>
      <c r="H37" s="31" t="s">
        <v>179</v>
      </c>
      <c r="I37" s="31" t="s">
        <v>179</v>
      </c>
      <c r="J37" s="31" t="s">
        <v>179</v>
      </c>
      <c r="K37" s="32" t="s">
        <v>469</v>
      </c>
      <c r="L37" s="33" t="s">
        <v>530</v>
      </c>
      <c r="N37" s="28" t="s">
        <v>536</v>
      </c>
    </row>
    <row r="38" spans="1:14" s="28" customFormat="1" x14ac:dyDescent="0.25">
      <c r="A38" s="27">
        <v>36</v>
      </c>
      <c r="B38" s="28" t="s">
        <v>554</v>
      </c>
      <c r="C38" s="29" t="s">
        <v>514</v>
      </c>
      <c r="D38" s="30">
        <v>106</v>
      </c>
      <c r="E38" s="30">
        <v>380</v>
      </c>
      <c r="F38" s="31">
        <f t="shared" si="0"/>
        <v>148.4</v>
      </c>
      <c r="G38" s="31">
        <f t="shared" si="1"/>
        <v>532</v>
      </c>
      <c r="H38" s="31" t="s">
        <v>179</v>
      </c>
      <c r="I38" s="31" t="s">
        <v>179</v>
      </c>
      <c r="J38" s="31" t="s">
        <v>179</v>
      </c>
      <c r="K38" s="32" t="s">
        <v>470</v>
      </c>
      <c r="L38" s="33" t="s">
        <v>530</v>
      </c>
      <c r="N38" s="28" t="s">
        <v>542</v>
      </c>
    </row>
    <row r="39" spans="1:14" s="28" customFormat="1" x14ac:dyDescent="0.25">
      <c r="A39" s="27">
        <v>37</v>
      </c>
      <c r="B39" s="28" t="s">
        <v>554</v>
      </c>
      <c r="C39" s="29" t="s">
        <v>589</v>
      </c>
      <c r="D39" s="30">
        <v>128</v>
      </c>
      <c r="E39" s="57">
        <v>853</v>
      </c>
      <c r="F39" s="31">
        <f t="shared" si="0"/>
        <v>179.20000000000002</v>
      </c>
      <c r="G39" s="58">
        <f t="shared" si="1"/>
        <v>1194.1999999999998</v>
      </c>
      <c r="H39" s="31" t="s">
        <v>179</v>
      </c>
      <c r="I39" s="31" t="s">
        <v>179</v>
      </c>
      <c r="J39" s="31" t="s">
        <v>179</v>
      </c>
      <c r="K39" s="32" t="s">
        <v>471</v>
      </c>
      <c r="L39" s="33" t="s">
        <v>530</v>
      </c>
      <c r="N39" s="28" t="s">
        <v>542</v>
      </c>
    </row>
    <row r="40" spans="1:14" s="28" customFormat="1" x14ac:dyDescent="0.25">
      <c r="A40" s="27">
        <v>38</v>
      </c>
      <c r="B40" s="28" t="s">
        <v>554</v>
      </c>
      <c r="C40" s="29" t="s">
        <v>589</v>
      </c>
      <c r="D40" s="30">
        <v>145</v>
      </c>
      <c r="E40" s="30">
        <v>434</v>
      </c>
      <c r="F40" s="31">
        <f t="shared" si="0"/>
        <v>203</v>
      </c>
      <c r="G40" s="31">
        <f t="shared" si="1"/>
        <v>607.6</v>
      </c>
      <c r="H40" s="31" t="s">
        <v>179</v>
      </c>
      <c r="I40" s="31" t="s">
        <v>179</v>
      </c>
      <c r="J40" s="31" t="s">
        <v>179</v>
      </c>
      <c r="K40" s="32" t="s">
        <v>472</v>
      </c>
      <c r="L40" s="33" t="s">
        <v>530</v>
      </c>
      <c r="N40" s="28" t="s">
        <v>542</v>
      </c>
    </row>
    <row r="41" spans="1:14" s="28" customFormat="1" x14ac:dyDescent="0.25">
      <c r="A41" s="27">
        <v>39</v>
      </c>
      <c r="B41" s="28" t="s">
        <v>554</v>
      </c>
      <c r="C41" s="29" t="s">
        <v>589</v>
      </c>
      <c r="D41" s="30">
        <v>98</v>
      </c>
      <c r="E41" s="30">
        <v>357</v>
      </c>
      <c r="F41" s="31">
        <f t="shared" si="0"/>
        <v>137.19999999999999</v>
      </c>
      <c r="G41" s="31">
        <f t="shared" si="1"/>
        <v>499.79999999999995</v>
      </c>
      <c r="H41" s="31" t="s">
        <v>179</v>
      </c>
      <c r="I41" s="31" t="s">
        <v>179</v>
      </c>
      <c r="J41" s="31" t="s">
        <v>179</v>
      </c>
      <c r="K41" s="32" t="s">
        <v>473</v>
      </c>
      <c r="L41" s="33" t="s">
        <v>530</v>
      </c>
      <c r="N41" s="32" t="s">
        <v>549</v>
      </c>
    </row>
    <row r="42" spans="1:14" s="28" customFormat="1" x14ac:dyDescent="0.25">
      <c r="A42" s="27">
        <v>40</v>
      </c>
      <c r="B42" s="28" t="s">
        <v>554</v>
      </c>
      <c r="C42" s="29" t="s">
        <v>515</v>
      </c>
      <c r="D42" s="30">
        <v>115</v>
      </c>
      <c r="E42" s="30">
        <v>42</v>
      </c>
      <c r="F42" s="31">
        <f t="shared" si="0"/>
        <v>161</v>
      </c>
      <c r="G42" s="31">
        <f t="shared" si="1"/>
        <v>58.8</v>
      </c>
      <c r="H42" s="31" t="s">
        <v>179</v>
      </c>
      <c r="I42" s="31" t="s">
        <v>179</v>
      </c>
      <c r="J42" s="31" t="s">
        <v>179</v>
      </c>
      <c r="K42" s="32" t="s">
        <v>474</v>
      </c>
      <c r="L42" s="33" t="s">
        <v>530</v>
      </c>
      <c r="N42" s="32" t="s">
        <v>552</v>
      </c>
    </row>
    <row r="43" spans="1:14" s="28" customFormat="1" x14ac:dyDescent="0.25">
      <c r="A43" s="27">
        <v>41</v>
      </c>
      <c r="B43" s="28" t="s">
        <v>554</v>
      </c>
      <c r="C43" s="29" t="s">
        <v>515</v>
      </c>
      <c r="D43" s="30">
        <v>100</v>
      </c>
      <c r="E43" s="30">
        <v>43</v>
      </c>
      <c r="F43" s="31">
        <f t="shared" si="0"/>
        <v>140</v>
      </c>
      <c r="G43" s="31">
        <f t="shared" si="1"/>
        <v>60.199999999999996</v>
      </c>
      <c r="H43" s="31" t="s">
        <v>179</v>
      </c>
      <c r="I43" s="31" t="s">
        <v>179</v>
      </c>
      <c r="J43" s="31" t="s">
        <v>179</v>
      </c>
      <c r="K43" s="32" t="s">
        <v>475</v>
      </c>
      <c r="L43" s="33" t="s">
        <v>530</v>
      </c>
      <c r="N43" s="32" t="s">
        <v>549</v>
      </c>
    </row>
    <row r="44" spans="1:14" s="28" customFormat="1" x14ac:dyDescent="0.25">
      <c r="A44" s="27">
        <v>42</v>
      </c>
      <c r="B44" s="28" t="s">
        <v>554</v>
      </c>
      <c r="C44" s="29" t="s">
        <v>516</v>
      </c>
      <c r="D44" s="30">
        <v>358</v>
      </c>
      <c r="E44" s="30">
        <v>88.5</v>
      </c>
      <c r="F44" s="31">
        <f t="shared" si="0"/>
        <v>501.2</v>
      </c>
      <c r="G44" s="31">
        <f t="shared" si="1"/>
        <v>123.9</v>
      </c>
      <c r="H44" s="31" t="s">
        <v>179</v>
      </c>
      <c r="I44" s="31" t="s">
        <v>179</v>
      </c>
      <c r="J44" s="31" t="s">
        <v>179</v>
      </c>
      <c r="K44" s="32" t="s">
        <v>476</v>
      </c>
      <c r="L44" s="33" t="s">
        <v>530</v>
      </c>
      <c r="N44" s="32" t="s">
        <v>549</v>
      </c>
    </row>
    <row r="45" spans="1:14" s="28" customFormat="1" x14ac:dyDescent="0.25">
      <c r="A45" s="27">
        <v>43</v>
      </c>
      <c r="B45" s="28" t="s">
        <v>554</v>
      </c>
      <c r="C45" s="29" t="s">
        <v>516</v>
      </c>
      <c r="D45" s="57">
        <v>458</v>
      </c>
      <c r="E45" s="30">
        <v>53.5</v>
      </c>
      <c r="F45" s="58">
        <f t="shared" si="0"/>
        <v>641.20000000000005</v>
      </c>
      <c r="G45" s="31">
        <f t="shared" si="1"/>
        <v>74.900000000000006</v>
      </c>
      <c r="H45" s="31" t="s">
        <v>179</v>
      </c>
      <c r="I45" s="31" t="s">
        <v>179</v>
      </c>
      <c r="J45" s="31" t="s">
        <v>179</v>
      </c>
      <c r="K45" s="32" t="s">
        <v>477</v>
      </c>
      <c r="L45" s="33" t="s">
        <v>530</v>
      </c>
      <c r="N45" s="32" t="s">
        <v>549</v>
      </c>
    </row>
    <row r="46" spans="1:14" s="28" customFormat="1" x14ac:dyDescent="0.25">
      <c r="A46" s="27">
        <v>44</v>
      </c>
      <c r="B46" s="28" t="s">
        <v>554</v>
      </c>
      <c r="C46" s="29" t="s">
        <v>516</v>
      </c>
      <c r="D46" s="30">
        <v>314</v>
      </c>
      <c r="E46" s="30">
        <v>50.5</v>
      </c>
      <c r="F46" s="31">
        <f t="shared" si="0"/>
        <v>439.6</v>
      </c>
      <c r="G46" s="31">
        <f t="shared" si="1"/>
        <v>70.7</v>
      </c>
      <c r="H46" s="31" t="s">
        <v>179</v>
      </c>
      <c r="I46" s="31" t="s">
        <v>179</v>
      </c>
      <c r="J46" s="31" t="s">
        <v>179</v>
      </c>
      <c r="K46" s="32" t="s">
        <v>502</v>
      </c>
      <c r="L46" s="33" t="s">
        <v>530</v>
      </c>
      <c r="N46" s="32" t="s">
        <v>549</v>
      </c>
    </row>
    <row r="47" spans="1:14" s="28" customFormat="1" x14ac:dyDescent="0.25">
      <c r="A47" s="27">
        <v>45</v>
      </c>
      <c r="B47" s="28" t="s">
        <v>554</v>
      </c>
      <c r="C47" s="29" t="s">
        <v>516</v>
      </c>
      <c r="D47" s="30">
        <v>204</v>
      </c>
      <c r="E47" s="30">
        <v>154</v>
      </c>
      <c r="F47" s="31">
        <f t="shared" si="0"/>
        <v>285.60000000000002</v>
      </c>
      <c r="G47" s="31">
        <f t="shared" si="1"/>
        <v>215.6</v>
      </c>
      <c r="H47" s="31" t="s">
        <v>179</v>
      </c>
      <c r="I47" s="31" t="s">
        <v>179</v>
      </c>
      <c r="J47" s="31" t="s">
        <v>179</v>
      </c>
      <c r="K47" s="32" t="s">
        <v>478</v>
      </c>
      <c r="L47" s="33" t="s">
        <v>530</v>
      </c>
      <c r="N47" s="32" t="s">
        <v>549</v>
      </c>
    </row>
    <row r="48" spans="1:14" s="28" customFormat="1" x14ac:dyDescent="0.25">
      <c r="A48" s="27">
        <v>46</v>
      </c>
      <c r="B48" s="28" t="s">
        <v>554</v>
      </c>
      <c r="C48" s="29" t="s">
        <v>516</v>
      </c>
      <c r="D48" s="30">
        <v>320</v>
      </c>
      <c r="E48" s="30">
        <v>51</v>
      </c>
      <c r="F48" s="31">
        <f t="shared" si="0"/>
        <v>448</v>
      </c>
      <c r="G48" s="31">
        <f t="shared" si="1"/>
        <v>71.400000000000006</v>
      </c>
      <c r="H48" s="31" t="s">
        <v>179</v>
      </c>
      <c r="I48" s="31" t="s">
        <v>179</v>
      </c>
      <c r="J48" s="31" t="s">
        <v>179</v>
      </c>
      <c r="K48" s="32" t="s">
        <v>479</v>
      </c>
      <c r="L48" s="33" t="s">
        <v>530</v>
      </c>
      <c r="N48" s="32" t="s">
        <v>549</v>
      </c>
    </row>
    <row r="49" spans="1:14" s="28" customFormat="1" x14ac:dyDescent="0.25">
      <c r="A49" s="27">
        <v>47</v>
      </c>
      <c r="B49" s="28" t="s">
        <v>554</v>
      </c>
      <c r="C49" s="29" t="s">
        <v>516</v>
      </c>
      <c r="D49" s="30">
        <v>218</v>
      </c>
      <c r="E49" s="30">
        <v>111</v>
      </c>
      <c r="F49" s="31">
        <f t="shared" si="0"/>
        <v>305.20000000000005</v>
      </c>
      <c r="G49" s="31">
        <f t="shared" si="1"/>
        <v>155.4</v>
      </c>
      <c r="H49" s="31" t="s">
        <v>179</v>
      </c>
      <c r="I49" s="31" t="s">
        <v>179</v>
      </c>
      <c r="J49" s="31" t="s">
        <v>179</v>
      </c>
      <c r="K49" s="32" t="s">
        <v>480</v>
      </c>
      <c r="L49" s="33" t="s">
        <v>530</v>
      </c>
      <c r="N49" s="32" t="s">
        <v>549</v>
      </c>
    </row>
    <row r="50" spans="1:14" s="28" customFormat="1" x14ac:dyDescent="0.25">
      <c r="A50" s="27">
        <v>48</v>
      </c>
      <c r="B50" s="28" t="s">
        <v>554</v>
      </c>
      <c r="C50" s="29" t="s">
        <v>516</v>
      </c>
      <c r="D50" s="30">
        <v>200</v>
      </c>
      <c r="E50" s="30">
        <v>78</v>
      </c>
      <c r="F50" s="31">
        <f t="shared" si="0"/>
        <v>280</v>
      </c>
      <c r="G50" s="31">
        <f t="shared" si="1"/>
        <v>109.2</v>
      </c>
      <c r="H50" s="31" t="s">
        <v>179</v>
      </c>
      <c r="I50" s="31" t="s">
        <v>179</v>
      </c>
      <c r="J50" s="31" t="s">
        <v>179</v>
      </c>
      <c r="K50" s="32" t="s">
        <v>481</v>
      </c>
      <c r="L50" s="33" t="s">
        <v>530</v>
      </c>
      <c r="N50" s="32" t="s">
        <v>549</v>
      </c>
    </row>
    <row r="51" spans="1:14" s="28" customFormat="1" x14ac:dyDescent="0.25">
      <c r="A51" s="27">
        <v>49</v>
      </c>
      <c r="B51" s="28" t="s">
        <v>554</v>
      </c>
      <c r="C51" s="29" t="s">
        <v>516</v>
      </c>
      <c r="D51" s="30">
        <v>237</v>
      </c>
      <c r="E51" s="30">
        <v>58</v>
      </c>
      <c r="F51" s="31">
        <f t="shared" si="0"/>
        <v>331.8</v>
      </c>
      <c r="G51" s="31">
        <f t="shared" si="1"/>
        <v>81.199999999999989</v>
      </c>
      <c r="H51" s="31" t="s">
        <v>179</v>
      </c>
      <c r="I51" s="31" t="s">
        <v>179</v>
      </c>
      <c r="J51" s="31" t="s">
        <v>179</v>
      </c>
      <c r="K51" s="32" t="s">
        <v>482</v>
      </c>
      <c r="L51" s="33" t="s">
        <v>530</v>
      </c>
      <c r="N51" s="32" t="s">
        <v>549</v>
      </c>
    </row>
    <row r="52" spans="1:14" s="28" customFormat="1" x14ac:dyDescent="0.25">
      <c r="A52" s="27">
        <v>50</v>
      </c>
      <c r="B52" s="28" t="s">
        <v>554</v>
      </c>
      <c r="C52" s="29" t="s">
        <v>516</v>
      </c>
      <c r="D52" s="30">
        <v>293</v>
      </c>
      <c r="E52" s="30">
        <v>96.5</v>
      </c>
      <c r="F52" s="31">
        <f t="shared" si="0"/>
        <v>410.20000000000005</v>
      </c>
      <c r="G52" s="31">
        <f t="shared" si="1"/>
        <v>135.1</v>
      </c>
      <c r="H52" s="31" t="s">
        <v>179</v>
      </c>
      <c r="I52" s="31" t="s">
        <v>179</v>
      </c>
      <c r="J52" s="31" t="s">
        <v>179</v>
      </c>
      <c r="K52" s="32" t="s">
        <v>483</v>
      </c>
      <c r="L52" s="33" t="s">
        <v>530</v>
      </c>
      <c r="N52" s="32" t="s">
        <v>549</v>
      </c>
    </row>
    <row r="53" spans="1:14" s="28" customFormat="1" x14ac:dyDescent="0.25">
      <c r="A53" s="27">
        <v>51</v>
      </c>
      <c r="B53" s="28" t="s">
        <v>554</v>
      </c>
      <c r="C53" s="29" t="s">
        <v>516</v>
      </c>
      <c r="D53" s="30">
        <v>206</v>
      </c>
      <c r="E53" s="30">
        <v>34</v>
      </c>
      <c r="F53" s="31">
        <f t="shared" si="0"/>
        <v>288.40000000000003</v>
      </c>
      <c r="G53" s="31">
        <f t="shared" si="1"/>
        <v>47.6</v>
      </c>
      <c r="H53" s="31" t="s">
        <v>179</v>
      </c>
      <c r="I53" s="31" t="s">
        <v>179</v>
      </c>
      <c r="J53" s="31" t="s">
        <v>179</v>
      </c>
      <c r="K53" s="32" t="s">
        <v>484</v>
      </c>
      <c r="L53" s="33" t="s">
        <v>530</v>
      </c>
      <c r="N53" s="32" t="s">
        <v>549</v>
      </c>
    </row>
    <row r="54" spans="1:14" s="28" customFormat="1" x14ac:dyDescent="0.25">
      <c r="A54" s="27">
        <v>52</v>
      </c>
      <c r="B54" s="28" t="s">
        <v>554</v>
      </c>
      <c r="C54" s="29" t="s">
        <v>516</v>
      </c>
      <c r="D54" s="30">
        <v>221</v>
      </c>
      <c r="E54" s="30">
        <v>75.5</v>
      </c>
      <c r="F54" s="31">
        <f t="shared" si="0"/>
        <v>309.39999999999998</v>
      </c>
      <c r="G54" s="31">
        <f t="shared" si="1"/>
        <v>105.7</v>
      </c>
      <c r="H54" s="31" t="s">
        <v>179</v>
      </c>
      <c r="I54" s="31" t="s">
        <v>179</v>
      </c>
      <c r="J54" s="31" t="s">
        <v>179</v>
      </c>
      <c r="K54" s="32" t="s">
        <v>485</v>
      </c>
      <c r="L54" s="33" t="s">
        <v>530</v>
      </c>
      <c r="N54" s="32" t="s">
        <v>549</v>
      </c>
    </row>
    <row r="55" spans="1:14" s="28" customFormat="1" x14ac:dyDescent="0.25">
      <c r="A55" s="27">
        <v>53</v>
      </c>
      <c r="B55" s="28" t="s">
        <v>554</v>
      </c>
      <c r="C55" s="29" t="s">
        <v>516</v>
      </c>
      <c r="D55" s="30">
        <v>208</v>
      </c>
      <c r="E55" s="30">
        <v>145</v>
      </c>
      <c r="F55" s="31">
        <f t="shared" si="0"/>
        <v>291.2</v>
      </c>
      <c r="G55" s="31">
        <f t="shared" si="1"/>
        <v>203</v>
      </c>
      <c r="H55" s="31" t="s">
        <v>179</v>
      </c>
      <c r="I55" s="31" t="s">
        <v>179</v>
      </c>
      <c r="J55" s="31" t="s">
        <v>179</v>
      </c>
      <c r="K55" s="32" t="s">
        <v>486</v>
      </c>
      <c r="L55" s="33" t="s">
        <v>530</v>
      </c>
      <c r="N55" s="32" t="s">
        <v>549</v>
      </c>
    </row>
    <row r="56" spans="1:14" s="28" customFormat="1" x14ac:dyDescent="0.25">
      <c r="A56" s="27">
        <v>54</v>
      </c>
      <c r="B56" s="28" t="s">
        <v>554</v>
      </c>
      <c r="C56" s="29" t="s">
        <v>516</v>
      </c>
      <c r="D56" s="30">
        <v>318</v>
      </c>
      <c r="E56" s="30">
        <v>69.5</v>
      </c>
      <c r="F56" s="31">
        <f t="shared" si="0"/>
        <v>445.20000000000005</v>
      </c>
      <c r="G56" s="31">
        <f t="shared" si="1"/>
        <v>97.3</v>
      </c>
      <c r="H56" s="31" t="s">
        <v>179</v>
      </c>
      <c r="I56" s="31" t="s">
        <v>179</v>
      </c>
      <c r="J56" s="31" t="s">
        <v>179</v>
      </c>
      <c r="K56" s="32" t="s">
        <v>487</v>
      </c>
      <c r="L56" s="33" t="s">
        <v>530</v>
      </c>
      <c r="N56" s="32" t="s">
        <v>549</v>
      </c>
    </row>
    <row r="57" spans="1:14" s="28" customFormat="1" x14ac:dyDescent="0.25">
      <c r="A57" s="27">
        <v>55</v>
      </c>
      <c r="B57" s="28" t="s">
        <v>554</v>
      </c>
      <c r="C57" s="29" t="s">
        <v>517</v>
      </c>
      <c r="D57" s="30">
        <v>175</v>
      </c>
      <c r="E57" s="30">
        <v>166</v>
      </c>
      <c r="F57" s="31">
        <f t="shared" si="0"/>
        <v>245</v>
      </c>
      <c r="G57" s="31">
        <f t="shared" si="1"/>
        <v>232.39999999999998</v>
      </c>
      <c r="H57" s="31" t="s">
        <v>179</v>
      </c>
      <c r="I57" s="31" t="s">
        <v>179</v>
      </c>
      <c r="J57" s="31" t="s">
        <v>179</v>
      </c>
      <c r="K57" s="32" t="s">
        <v>488</v>
      </c>
      <c r="L57" s="33" t="s">
        <v>530</v>
      </c>
      <c r="N57" s="28" t="s">
        <v>536</v>
      </c>
    </row>
    <row r="58" spans="1:14" s="28" customFormat="1" x14ac:dyDescent="0.25">
      <c r="A58" s="27">
        <v>56</v>
      </c>
      <c r="B58" s="28" t="s">
        <v>554</v>
      </c>
      <c r="C58" s="29" t="s">
        <v>518</v>
      </c>
      <c r="D58" s="30">
        <v>198</v>
      </c>
      <c r="E58" s="30">
        <v>45.5</v>
      </c>
      <c r="F58" s="31">
        <f t="shared" si="0"/>
        <v>277.2</v>
      </c>
      <c r="G58" s="31">
        <f t="shared" si="1"/>
        <v>63.7</v>
      </c>
      <c r="H58" s="31" t="s">
        <v>179</v>
      </c>
      <c r="I58" s="31" t="s">
        <v>179</v>
      </c>
      <c r="J58" s="31" t="s">
        <v>179</v>
      </c>
      <c r="K58" s="32" t="s">
        <v>489</v>
      </c>
      <c r="L58" s="33" t="s">
        <v>530</v>
      </c>
      <c r="N58" s="32" t="s">
        <v>549</v>
      </c>
    </row>
    <row r="59" spans="1:14" s="28" customFormat="1" x14ac:dyDescent="0.25">
      <c r="A59" s="27">
        <v>57</v>
      </c>
      <c r="B59" s="28" t="s">
        <v>554</v>
      </c>
      <c r="C59" s="29" t="s">
        <v>519</v>
      </c>
      <c r="D59" s="30">
        <v>235</v>
      </c>
      <c r="E59" s="30">
        <v>95</v>
      </c>
      <c r="F59" s="31">
        <f t="shared" si="0"/>
        <v>329</v>
      </c>
      <c r="G59" s="31">
        <f t="shared" si="1"/>
        <v>133</v>
      </c>
      <c r="H59" s="31" t="s">
        <v>179</v>
      </c>
      <c r="I59" s="31" t="s">
        <v>179</v>
      </c>
      <c r="J59" s="31" t="s">
        <v>179</v>
      </c>
      <c r="K59" s="32" t="s">
        <v>490</v>
      </c>
      <c r="L59" s="33" t="s">
        <v>530</v>
      </c>
      <c r="N59" s="28" t="s">
        <v>535</v>
      </c>
    </row>
    <row r="60" spans="1:14" s="28" customFormat="1" x14ac:dyDescent="0.25">
      <c r="A60" s="27">
        <v>58</v>
      </c>
      <c r="B60" s="28" t="s">
        <v>554</v>
      </c>
      <c r="C60" s="29" t="s">
        <v>520</v>
      </c>
      <c r="D60" s="30">
        <v>278</v>
      </c>
      <c r="E60" s="30">
        <v>100</v>
      </c>
      <c r="F60" s="31">
        <f t="shared" si="0"/>
        <v>389.2</v>
      </c>
      <c r="G60" s="31">
        <f t="shared" si="1"/>
        <v>140</v>
      </c>
      <c r="H60" s="31" t="s">
        <v>179</v>
      </c>
      <c r="I60" s="31" t="s">
        <v>179</v>
      </c>
      <c r="J60" s="31" t="s">
        <v>179</v>
      </c>
      <c r="K60" s="32" t="s">
        <v>503</v>
      </c>
      <c r="L60" s="33" t="s">
        <v>530</v>
      </c>
      <c r="N60" s="28" t="s">
        <v>543</v>
      </c>
    </row>
    <row r="61" spans="1:14" s="28" customFormat="1" x14ac:dyDescent="0.25">
      <c r="A61" s="27">
        <v>59</v>
      </c>
      <c r="B61" s="28" t="s">
        <v>554</v>
      </c>
      <c r="C61" s="29" t="s">
        <v>521</v>
      </c>
      <c r="D61" s="30">
        <v>165</v>
      </c>
      <c r="E61" s="30">
        <v>65</v>
      </c>
      <c r="F61" s="31">
        <f t="shared" si="0"/>
        <v>231</v>
      </c>
      <c r="G61" s="31">
        <f t="shared" si="1"/>
        <v>91</v>
      </c>
      <c r="H61" s="31" t="s">
        <v>179</v>
      </c>
      <c r="I61" s="31" t="s">
        <v>179</v>
      </c>
      <c r="J61" s="31" t="s">
        <v>179</v>
      </c>
      <c r="K61" s="32" t="s">
        <v>491</v>
      </c>
      <c r="L61" s="33" t="s">
        <v>530</v>
      </c>
      <c r="N61" s="28" t="s">
        <v>543</v>
      </c>
    </row>
    <row r="62" spans="1:14" s="28" customFormat="1" x14ac:dyDescent="0.25">
      <c r="A62" s="27">
        <v>60</v>
      </c>
      <c r="B62" s="28" t="s">
        <v>554</v>
      </c>
      <c r="C62" s="29" t="s">
        <v>521</v>
      </c>
      <c r="D62" s="30">
        <v>175</v>
      </c>
      <c r="E62" s="30">
        <v>80</v>
      </c>
      <c r="F62" s="31">
        <f t="shared" si="0"/>
        <v>245</v>
      </c>
      <c r="G62" s="31">
        <f t="shared" si="1"/>
        <v>112</v>
      </c>
      <c r="H62" s="31" t="s">
        <v>179</v>
      </c>
      <c r="I62" s="31" t="s">
        <v>179</v>
      </c>
      <c r="J62" s="31" t="s">
        <v>179</v>
      </c>
      <c r="K62" s="32" t="s">
        <v>492</v>
      </c>
      <c r="L62" s="33" t="s">
        <v>530</v>
      </c>
      <c r="N62" s="28" t="s">
        <v>543</v>
      </c>
    </row>
    <row r="63" spans="1:14" s="28" customFormat="1" x14ac:dyDescent="0.25">
      <c r="A63" s="27">
        <v>61</v>
      </c>
      <c r="B63" s="28" t="s">
        <v>554</v>
      </c>
      <c r="C63" s="29" t="s">
        <v>521</v>
      </c>
      <c r="D63" s="30">
        <v>150</v>
      </c>
      <c r="E63" s="30">
        <v>70</v>
      </c>
      <c r="F63" s="31">
        <f t="shared" si="0"/>
        <v>210</v>
      </c>
      <c r="G63" s="31">
        <f t="shared" si="1"/>
        <v>98</v>
      </c>
      <c r="H63" s="31" t="s">
        <v>179</v>
      </c>
      <c r="I63" s="31" t="s">
        <v>179</v>
      </c>
      <c r="J63" s="31" t="s">
        <v>179</v>
      </c>
      <c r="K63" s="32" t="s">
        <v>493</v>
      </c>
      <c r="L63" s="33" t="s">
        <v>530</v>
      </c>
      <c r="N63" s="28" t="s">
        <v>543</v>
      </c>
    </row>
    <row r="64" spans="1:14" s="28" customFormat="1" x14ac:dyDescent="0.25">
      <c r="A64" s="27">
        <v>62</v>
      </c>
      <c r="B64" s="28" t="s">
        <v>554</v>
      </c>
      <c r="C64" s="29" t="s">
        <v>521</v>
      </c>
      <c r="D64" s="30">
        <v>210</v>
      </c>
      <c r="E64" s="30">
        <v>75</v>
      </c>
      <c r="F64" s="31">
        <f t="shared" si="0"/>
        <v>294</v>
      </c>
      <c r="G64" s="31">
        <f t="shared" si="1"/>
        <v>105</v>
      </c>
      <c r="H64" s="31" t="s">
        <v>179</v>
      </c>
      <c r="I64" s="31" t="s">
        <v>179</v>
      </c>
      <c r="J64" s="31" t="s">
        <v>179</v>
      </c>
      <c r="K64" s="32" t="s">
        <v>494</v>
      </c>
      <c r="L64" s="33" t="s">
        <v>530</v>
      </c>
      <c r="N64" s="28" t="s">
        <v>543</v>
      </c>
    </row>
    <row r="65" spans="1:14" s="28" customFormat="1" x14ac:dyDescent="0.25">
      <c r="A65" s="27">
        <v>63</v>
      </c>
      <c r="B65" s="28" t="s">
        <v>554</v>
      </c>
      <c r="C65" s="29" t="s">
        <v>522</v>
      </c>
      <c r="D65" s="30">
        <v>321</v>
      </c>
      <c r="E65" s="30">
        <v>72</v>
      </c>
      <c r="F65" s="31">
        <f t="shared" si="0"/>
        <v>449.4</v>
      </c>
      <c r="G65" s="31">
        <f t="shared" si="1"/>
        <v>100.8</v>
      </c>
      <c r="H65" s="31" t="s">
        <v>179</v>
      </c>
      <c r="I65" s="31" t="s">
        <v>179</v>
      </c>
      <c r="J65" s="31" t="s">
        <v>179</v>
      </c>
      <c r="K65" s="32" t="s">
        <v>495</v>
      </c>
      <c r="L65" s="33" t="s">
        <v>530</v>
      </c>
      <c r="N65" s="28" t="s">
        <v>544</v>
      </c>
    </row>
    <row r="66" spans="1:14" s="28" customFormat="1" x14ac:dyDescent="0.25">
      <c r="A66" s="27">
        <v>64</v>
      </c>
      <c r="B66" s="28" t="s">
        <v>554</v>
      </c>
      <c r="C66" s="32" t="s">
        <v>523</v>
      </c>
      <c r="D66" s="30">
        <v>164</v>
      </c>
      <c r="E66" s="30">
        <v>79</v>
      </c>
      <c r="F66" s="31">
        <f t="shared" si="0"/>
        <v>229.6</v>
      </c>
      <c r="G66" s="31">
        <f t="shared" si="1"/>
        <v>110.60000000000001</v>
      </c>
      <c r="H66" s="31" t="s">
        <v>179</v>
      </c>
      <c r="I66" s="31" t="s">
        <v>179</v>
      </c>
      <c r="J66" s="31" t="s">
        <v>179</v>
      </c>
      <c r="K66" s="32" t="s">
        <v>496</v>
      </c>
      <c r="L66" s="33" t="s">
        <v>530</v>
      </c>
      <c r="N66" s="32" t="s">
        <v>549</v>
      </c>
    </row>
    <row r="67" spans="1:14" s="28" customFormat="1" x14ac:dyDescent="0.25">
      <c r="A67" s="27">
        <v>65</v>
      </c>
      <c r="B67" s="28" t="s">
        <v>554</v>
      </c>
      <c r="C67" s="29" t="s">
        <v>524</v>
      </c>
      <c r="D67" s="30">
        <v>390</v>
      </c>
      <c r="E67" s="30">
        <v>150</v>
      </c>
      <c r="F67" s="31">
        <f t="shared" si="0"/>
        <v>546</v>
      </c>
      <c r="G67" s="31">
        <f t="shared" si="1"/>
        <v>210</v>
      </c>
      <c r="H67" s="31" t="s">
        <v>179</v>
      </c>
      <c r="I67" s="31" t="s">
        <v>179</v>
      </c>
      <c r="J67" s="31" t="s">
        <v>179</v>
      </c>
      <c r="K67" s="32" t="s">
        <v>497</v>
      </c>
      <c r="L67" s="33" t="s">
        <v>530</v>
      </c>
      <c r="N67" s="28" t="s">
        <v>545</v>
      </c>
    </row>
    <row r="68" spans="1:14" s="28" customFormat="1" x14ac:dyDescent="0.25">
      <c r="A68" s="27">
        <v>66</v>
      </c>
      <c r="B68" s="28" t="s">
        <v>554</v>
      </c>
      <c r="C68" s="29" t="s">
        <v>525</v>
      </c>
      <c r="D68" s="30">
        <v>188</v>
      </c>
      <c r="E68" s="30">
        <v>77</v>
      </c>
      <c r="F68" s="31">
        <f t="shared" ref="F68:F71" si="2">(D68/100)*140</f>
        <v>263.2</v>
      </c>
      <c r="G68" s="31">
        <f t="shared" ref="G68:G71" si="3">(E68/100)*140</f>
        <v>107.8</v>
      </c>
      <c r="H68" s="31" t="s">
        <v>179</v>
      </c>
      <c r="I68" s="31" t="s">
        <v>179</v>
      </c>
      <c r="J68" s="31" t="s">
        <v>179</v>
      </c>
      <c r="K68" s="32" t="s">
        <v>501</v>
      </c>
      <c r="L68" s="33" t="s">
        <v>530</v>
      </c>
      <c r="N68" s="32" t="s">
        <v>549</v>
      </c>
    </row>
    <row r="69" spans="1:14" s="28" customFormat="1" x14ac:dyDescent="0.25">
      <c r="A69" s="27">
        <v>67</v>
      </c>
      <c r="B69" s="28" t="s">
        <v>554</v>
      </c>
      <c r="C69" s="29" t="s">
        <v>532</v>
      </c>
      <c r="D69" s="57">
        <v>534</v>
      </c>
      <c r="E69" s="30">
        <v>62.5</v>
      </c>
      <c r="F69" s="58">
        <f t="shared" si="2"/>
        <v>747.6</v>
      </c>
      <c r="G69" s="31">
        <f t="shared" si="3"/>
        <v>87.5</v>
      </c>
      <c r="H69" s="31" t="s">
        <v>179</v>
      </c>
      <c r="I69" s="31" t="s">
        <v>179</v>
      </c>
      <c r="J69" s="31" t="s">
        <v>179</v>
      </c>
      <c r="K69" s="32" t="s">
        <v>498</v>
      </c>
      <c r="L69" s="33" t="s">
        <v>530</v>
      </c>
      <c r="N69" s="32" t="s">
        <v>549</v>
      </c>
    </row>
    <row r="70" spans="1:14" s="28" customFormat="1" x14ac:dyDescent="0.25">
      <c r="A70" s="27">
        <v>68</v>
      </c>
      <c r="B70" s="28" t="s">
        <v>554</v>
      </c>
      <c r="C70" s="29" t="s">
        <v>532</v>
      </c>
      <c r="D70" s="30">
        <v>167</v>
      </c>
      <c r="E70" s="30">
        <v>53.5</v>
      </c>
      <c r="F70" s="31">
        <f t="shared" si="2"/>
        <v>233.79999999999998</v>
      </c>
      <c r="G70" s="31">
        <f t="shared" si="3"/>
        <v>74.900000000000006</v>
      </c>
      <c r="H70" s="31" t="s">
        <v>179</v>
      </c>
      <c r="I70" s="31" t="s">
        <v>179</v>
      </c>
      <c r="J70" s="31" t="s">
        <v>179</v>
      </c>
      <c r="K70" s="32" t="s">
        <v>499</v>
      </c>
      <c r="L70" s="33" t="s">
        <v>530</v>
      </c>
      <c r="N70" s="32" t="s">
        <v>549</v>
      </c>
    </row>
    <row r="71" spans="1:14" s="28" customFormat="1" x14ac:dyDescent="0.25">
      <c r="A71" s="27">
        <v>69</v>
      </c>
      <c r="B71" s="28" t="s">
        <v>554</v>
      </c>
      <c r="C71" s="29" t="s">
        <v>532</v>
      </c>
      <c r="D71" s="30">
        <v>234</v>
      </c>
      <c r="E71" s="30">
        <v>43</v>
      </c>
      <c r="F71" s="31">
        <f t="shared" si="2"/>
        <v>327.59999999999997</v>
      </c>
      <c r="G71" s="31">
        <f t="shared" si="3"/>
        <v>60.199999999999996</v>
      </c>
      <c r="H71" s="31" t="s">
        <v>179</v>
      </c>
      <c r="I71" s="31" t="s">
        <v>179</v>
      </c>
      <c r="J71" s="31" t="s">
        <v>179</v>
      </c>
      <c r="K71" s="32" t="s">
        <v>500</v>
      </c>
      <c r="L71" s="33" t="s">
        <v>530</v>
      </c>
      <c r="N71" s="32" t="s">
        <v>549</v>
      </c>
    </row>
    <row r="72" spans="1:14" s="28" customFormat="1" x14ac:dyDescent="0.25">
      <c r="A72" s="27">
        <v>70</v>
      </c>
      <c r="B72" s="34" t="s">
        <v>555</v>
      </c>
      <c r="C72" s="35" t="s">
        <v>339</v>
      </c>
      <c r="D72" s="36" t="s">
        <v>179</v>
      </c>
      <c r="E72" s="37">
        <v>111</v>
      </c>
      <c r="F72" s="36" t="s">
        <v>179</v>
      </c>
      <c r="G72" s="36" t="s">
        <v>179</v>
      </c>
      <c r="H72" s="37">
        <v>284.7</v>
      </c>
      <c r="I72" s="37">
        <v>173.7</v>
      </c>
      <c r="J72" s="36">
        <f t="shared" ref="J72:J103" si="4">H72/E72*100</f>
        <v>256.48648648648646</v>
      </c>
      <c r="K72" s="38" t="s">
        <v>340</v>
      </c>
      <c r="L72" s="38" t="s">
        <v>531</v>
      </c>
      <c r="M72" s="34" t="s">
        <v>341</v>
      </c>
      <c r="N72" s="39" t="s">
        <v>546</v>
      </c>
    </row>
    <row r="73" spans="1:14" s="28" customFormat="1" x14ac:dyDescent="0.25">
      <c r="A73" s="27">
        <v>71</v>
      </c>
      <c r="B73" s="34" t="s">
        <v>555</v>
      </c>
      <c r="C73" s="35" t="s">
        <v>339</v>
      </c>
      <c r="D73" s="36" t="s">
        <v>179</v>
      </c>
      <c r="E73" s="37">
        <v>139.30000000000001</v>
      </c>
      <c r="F73" s="36" t="s">
        <v>179</v>
      </c>
      <c r="G73" s="36" t="s">
        <v>179</v>
      </c>
      <c r="H73" s="37">
        <v>308.3</v>
      </c>
      <c r="I73" s="37">
        <v>169</v>
      </c>
      <c r="J73" s="36">
        <f t="shared" si="4"/>
        <v>221.32089016511128</v>
      </c>
      <c r="K73" s="38" t="s">
        <v>342</v>
      </c>
      <c r="L73" s="38" t="s">
        <v>531</v>
      </c>
      <c r="M73" s="34" t="s">
        <v>341</v>
      </c>
      <c r="N73" s="39" t="s">
        <v>546</v>
      </c>
    </row>
    <row r="74" spans="1:14" s="28" customFormat="1" x14ac:dyDescent="0.25">
      <c r="A74" s="27">
        <v>72</v>
      </c>
      <c r="B74" s="34" t="s">
        <v>555</v>
      </c>
      <c r="C74" s="35" t="s">
        <v>339</v>
      </c>
      <c r="D74" s="36" t="s">
        <v>179</v>
      </c>
      <c r="E74" s="37">
        <v>148.30000000000001</v>
      </c>
      <c r="F74" s="36" t="s">
        <v>179</v>
      </c>
      <c r="G74" s="36" t="s">
        <v>179</v>
      </c>
      <c r="H74" s="37">
        <v>360.7</v>
      </c>
      <c r="I74" s="37">
        <v>212.3</v>
      </c>
      <c r="J74" s="36">
        <f t="shared" si="4"/>
        <v>243.2231962238705</v>
      </c>
      <c r="K74" s="38" t="s">
        <v>343</v>
      </c>
      <c r="L74" s="38" t="s">
        <v>531</v>
      </c>
      <c r="M74" s="34" t="s">
        <v>341</v>
      </c>
      <c r="N74" s="39" t="s">
        <v>546</v>
      </c>
    </row>
    <row r="75" spans="1:14" s="28" customFormat="1" x14ac:dyDescent="0.25">
      <c r="A75" s="27">
        <v>73</v>
      </c>
      <c r="B75" s="34" t="s">
        <v>556</v>
      </c>
      <c r="C75" s="35" t="s">
        <v>344</v>
      </c>
      <c r="D75" s="36" t="s">
        <v>179</v>
      </c>
      <c r="E75" s="37">
        <v>224</v>
      </c>
      <c r="F75" s="36" t="s">
        <v>179</v>
      </c>
      <c r="G75" s="36" t="s">
        <v>179</v>
      </c>
      <c r="H75" s="37">
        <v>365</v>
      </c>
      <c r="I75" s="37">
        <v>141</v>
      </c>
      <c r="J75" s="36">
        <f t="shared" si="4"/>
        <v>162.94642857142858</v>
      </c>
      <c r="K75" s="38">
        <v>98954</v>
      </c>
      <c r="L75" s="38" t="s">
        <v>531</v>
      </c>
      <c r="M75" s="34" t="s">
        <v>345</v>
      </c>
      <c r="N75" s="39" t="s">
        <v>546</v>
      </c>
    </row>
    <row r="76" spans="1:14" s="28" customFormat="1" x14ac:dyDescent="0.25">
      <c r="A76" s="27">
        <v>74</v>
      </c>
      <c r="B76" s="34" t="s">
        <v>556</v>
      </c>
      <c r="C76" s="35" t="s">
        <v>344</v>
      </c>
      <c r="D76" s="36" t="s">
        <v>179</v>
      </c>
      <c r="E76" s="37">
        <v>180</v>
      </c>
      <c r="F76" s="36" t="s">
        <v>179</v>
      </c>
      <c r="G76" s="36" t="s">
        <v>179</v>
      </c>
      <c r="H76" s="37">
        <v>407</v>
      </c>
      <c r="I76" s="37">
        <v>227</v>
      </c>
      <c r="J76" s="36">
        <f t="shared" si="4"/>
        <v>226.11111111111111</v>
      </c>
      <c r="K76" s="38" t="s">
        <v>346</v>
      </c>
      <c r="L76" s="38" t="s">
        <v>531</v>
      </c>
      <c r="M76" s="34" t="s">
        <v>345</v>
      </c>
      <c r="N76" s="39" t="s">
        <v>546</v>
      </c>
    </row>
    <row r="77" spans="1:14" s="28" customFormat="1" x14ac:dyDescent="0.25">
      <c r="A77" s="27">
        <v>75</v>
      </c>
      <c r="B77" s="34" t="s">
        <v>556</v>
      </c>
      <c r="C77" s="35" t="s">
        <v>344</v>
      </c>
      <c r="D77" s="36" t="s">
        <v>179</v>
      </c>
      <c r="E77" s="37">
        <v>169</v>
      </c>
      <c r="F77" s="36" t="s">
        <v>179</v>
      </c>
      <c r="G77" s="36" t="s">
        <v>179</v>
      </c>
      <c r="H77" s="37">
        <v>355</v>
      </c>
      <c r="I77" s="37">
        <v>187</v>
      </c>
      <c r="J77" s="36">
        <f t="shared" si="4"/>
        <v>210.05917159763311</v>
      </c>
      <c r="K77" s="38" t="s">
        <v>347</v>
      </c>
      <c r="L77" s="38" t="s">
        <v>531</v>
      </c>
      <c r="M77" s="34" t="s">
        <v>345</v>
      </c>
      <c r="N77" s="39" t="s">
        <v>546</v>
      </c>
    </row>
    <row r="78" spans="1:14" s="28" customFormat="1" x14ac:dyDescent="0.25">
      <c r="A78" s="27">
        <v>76</v>
      </c>
      <c r="B78" s="34" t="s">
        <v>556</v>
      </c>
      <c r="C78" s="35" t="s">
        <v>344</v>
      </c>
      <c r="D78" s="36" t="s">
        <v>179</v>
      </c>
      <c r="E78" s="37">
        <v>159</v>
      </c>
      <c r="F78" s="36" t="s">
        <v>179</v>
      </c>
      <c r="G78" s="36" t="s">
        <v>179</v>
      </c>
      <c r="H78" s="37">
        <v>374</v>
      </c>
      <c r="I78" s="37">
        <v>216</v>
      </c>
      <c r="J78" s="36">
        <f t="shared" si="4"/>
        <v>235.22012578616352</v>
      </c>
      <c r="K78" s="38">
        <v>35707</v>
      </c>
      <c r="L78" s="38" t="s">
        <v>531</v>
      </c>
      <c r="M78" s="34" t="s">
        <v>345</v>
      </c>
      <c r="N78" s="39" t="s">
        <v>546</v>
      </c>
    </row>
    <row r="79" spans="1:14" s="28" customFormat="1" x14ac:dyDescent="0.25">
      <c r="A79" s="27">
        <v>77</v>
      </c>
      <c r="B79" s="34" t="s">
        <v>556</v>
      </c>
      <c r="C79" s="35" t="s">
        <v>344</v>
      </c>
      <c r="D79" s="36" t="s">
        <v>179</v>
      </c>
      <c r="E79" s="37">
        <v>150</v>
      </c>
      <c r="F79" s="36" t="s">
        <v>179</v>
      </c>
      <c r="G79" s="36" t="s">
        <v>179</v>
      </c>
      <c r="H79" s="37">
        <v>392</v>
      </c>
      <c r="I79" s="37">
        <v>242</v>
      </c>
      <c r="J79" s="36">
        <f t="shared" si="4"/>
        <v>261.33333333333331</v>
      </c>
      <c r="K79" s="38">
        <v>3401</v>
      </c>
      <c r="L79" s="38" t="s">
        <v>531</v>
      </c>
      <c r="M79" s="34" t="s">
        <v>345</v>
      </c>
      <c r="N79" s="39" t="s">
        <v>546</v>
      </c>
    </row>
    <row r="80" spans="1:14" s="28" customFormat="1" x14ac:dyDescent="0.25">
      <c r="A80" s="27">
        <v>78</v>
      </c>
      <c r="B80" s="34" t="s">
        <v>556</v>
      </c>
      <c r="C80" s="35" t="s">
        <v>344</v>
      </c>
      <c r="D80" s="36" t="s">
        <v>179</v>
      </c>
      <c r="E80" s="37">
        <v>167</v>
      </c>
      <c r="F80" s="36" t="s">
        <v>179</v>
      </c>
      <c r="G80" s="36" t="s">
        <v>179</v>
      </c>
      <c r="H80" s="37">
        <v>356</v>
      </c>
      <c r="I80" s="37">
        <v>189</v>
      </c>
      <c r="J80" s="36">
        <f t="shared" si="4"/>
        <v>213.17365269461078</v>
      </c>
      <c r="K80" s="38">
        <v>80247</v>
      </c>
      <c r="L80" s="38" t="s">
        <v>531</v>
      </c>
      <c r="M80" s="34" t="s">
        <v>345</v>
      </c>
      <c r="N80" s="39" t="s">
        <v>546</v>
      </c>
    </row>
    <row r="81" spans="1:14" s="28" customFormat="1" x14ac:dyDescent="0.25">
      <c r="A81" s="27">
        <v>79</v>
      </c>
      <c r="B81" s="34" t="s">
        <v>556</v>
      </c>
      <c r="C81" s="35" t="s">
        <v>344</v>
      </c>
      <c r="D81" s="36" t="s">
        <v>179</v>
      </c>
      <c r="E81" s="37">
        <v>197</v>
      </c>
      <c r="F81" s="36" t="s">
        <v>179</v>
      </c>
      <c r="G81" s="36" t="s">
        <v>179</v>
      </c>
      <c r="H81" s="37">
        <v>370</v>
      </c>
      <c r="I81" s="37">
        <v>173</v>
      </c>
      <c r="J81" s="36">
        <f t="shared" si="4"/>
        <v>187.81725888324874</v>
      </c>
      <c r="K81" s="38">
        <v>51416</v>
      </c>
      <c r="L81" s="38" t="s">
        <v>531</v>
      </c>
      <c r="M81" s="34" t="s">
        <v>345</v>
      </c>
      <c r="N81" s="39" t="s">
        <v>546</v>
      </c>
    </row>
    <row r="82" spans="1:14" s="28" customFormat="1" x14ac:dyDescent="0.25">
      <c r="A82" s="27">
        <v>80</v>
      </c>
      <c r="B82" s="34" t="s">
        <v>556</v>
      </c>
      <c r="C82" s="35" t="s">
        <v>344</v>
      </c>
      <c r="D82" s="36" t="s">
        <v>179</v>
      </c>
      <c r="E82" s="37">
        <v>254</v>
      </c>
      <c r="F82" s="36" t="s">
        <v>179</v>
      </c>
      <c r="G82" s="36" t="s">
        <v>179</v>
      </c>
      <c r="H82" s="37">
        <v>368</v>
      </c>
      <c r="I82" s="37">
        <v>114</v>
      </c>
      <c r="J82" s="40">
        <f t="shared" si="4"/>
        <v>144.88188976377953</v>
      </c>
      <c r="K82" s="38">
        <v>73615</v>
      </c>
      <c r="L82" s="38" t="s">
        <v>531</v>
      </c>
      <c r="M82" s="34" t="s">
        <v>348</v>
      </c>
      <c r="N82" s="39" t="s">
        <v>546</v>
      </c>
    </row>
    <row r="83" spans="1:14" s="28" customFormat="1" x14ac:dyDescent="0.25">
      <c r="A83" s="27">
        <v>81</v>
      </c>
      <c r="B83" s="34" t="s">
        <v>556</v>
      </c>
      <c r="C83" s="35" t="s">
        <v>344</v>
      </c>
      <c r="D83" s="36" t="s">
        <v>179</v>
      </c>
      <c r="E83" s="37">
        <v>288</v>
      </c>
      <c r="F83" s="36" t="s">
        <v>179</v>
      </c>
      <c r="G83" s="36" t="s">
        <v>179</v>
      </c>
      <c r="H83" s="37">
        <v>444</v>
      </c>
      <c r="I83" s="37">
        <v>156</v>
      </c>
      <c r="J83" s="36">
        <f t="shared" si="4"/>
        <v>154.16666666666669</v>
      </c>
      <c r="K83" s="38">
        <v>86950</v>
      </c>
      <c r="L83" s="38" t="s">
        <v>531</v>
      </c>
      <c r="M83" s="34" t="s">
        <v>348</v>
      </c>
      <c r="N83" s="39" t="s">
        <v>546</v>
      </c>
    </row>
    <row r="84" spans="1:14" s="28" customFormat="1" x14ac:dyDescent="0.25">
      <c r="A84" s="27">
        <v>82</v>
      </c>
      <c r="B84" s="34" t="s">
        <v>556</v>
      </c>
      <c r="C84" s="35" t="s">
        <v>344</v>
      </c>
      <c r="D84" s="36" t="s">
        <v>179</v>
      </c>
      <c r="E84" s="37">
        <v>275</v>
      </c>
      <c r="F84" s="36" t="s">
        <v>179</v>
      </c>
      <c r="G84" s="36" t="s">
        <v>179</v>
      </c>
      <c r="H84" s="37">
        <v>477</v>
      </c>
      <c r="I84" s="37">
        <v>202</v>
      </c>
      <c r="J84" s="36">
        <f t="shared" si="4"/>
        <v>173.45454545454547</v>
      </c>
      <c r="K84" s="38">
        <v>45416</v>
      </c>
      <c r="L84" s="38" t="s">
        <v>531</v>
      </c>
      <c r="M84" s="34" t="s">
        <v>348</v>
      </c>
      <c r="N84" s="39" t="s">
        <v>546</v>
      </c>
    </row>
    <row r="85" spans="1:14" s="28" customFormat="1" x14ac:dyDescent="0.25">
      <c r="A85" s="27">
        <v>83</v>
      </c>
      <c r="B85" s="34" t="s">
        <v>556</v>
      </c>
      <c r="C85" s="35" t="s">
        <v>344</v>
      </c>
      <c r="D85" s="36" t="s">
        <v>179</v>
      </c>
      <c r="E85" s="37">
        <v>266</v>
      </c>
      <c r="F85" s="36" t="s">
        <v>179</v>
      </c>
      <c r="G85" s="36" t="s">
        <v>179</v>
      </c>
      <c r="H85" s="37">
        <v>426</v>
      </c>
      <c r="I85" s="37">
        <v>160</v>
      </c>
      <c r="J85" s="36">
        <f t="shared" si="4"/>
        <v>160.15037593984962</v>
      </c>
      <c r="K85" s="38">
        <v>20126</v>
      </c>
      <c r="L85" s="38" t="s">
        <v>531</v>
      </c>
      <c r="M85" s="34" t="s">
        <v>348</v>
      </c>
      <c r="N85" s="39" t="s">
        <v>546</v>
      </c>
    </row>
    <row r="86" spans="1:14" s="28" customFormat="1" x14ac:dyDescent="0.25">
      <c r="A86" s="27">
        <v>84</v>
      </c>
      <c r="B86" s="34" t="s">
        <v>556</v>
      </c>
      <c r="C86" s="35" t="s">
        <v>344</v>
      </c>
      <c r="D86" s="36" t="s">
        <v>179</v>
      </c>
      <c r="E86" s="37">
        <v>276</v>
      </c>
      <c r="F86" s="36" t="s">
        <v>179</v>
      </c>
      <c r="G86" s="36" t="s">
        <v>179</v>
      </c>
      <c r="H86" s="37">
        <v>530</v>
      </c>
      <c r="I86" s="37">
        <v>254</v>
      </c>
      <c r="J86" s="36">
        <f t="shared" si="4"/>
        <v>192.02898550724638</v>
      </c>
      <c r="K86" s="38" t="s">
        <v>349</v>
      </c>
      <c r="L86" s="38" t="s">
        <v>531</v>
      </c>
      <c r="M86" s="34" t="s">
        <v>348</v>
      </c>
      <c r="N86" s="39" t="s">
        <v>546</v>
      </c>
    </row>
    <row r="87" spans="1:14" s="28" customFormat="1" x14ac:dyDescent="0.25">
      <c r="A87" s="27">
        <v>85</v>
      </c>
      <c r="B87" s="34" t="s">
        <v>556</v>
      </c>
      <c r="C87" s="35" t="s">
        <v>344</v>
      </c>
      <c r="D87" s="36" t="s">
        <v>179</v>
      </c>
      <c r="E87" s="37">
        <v>248</v>
      </c>
      <c r="F87" s="36" t="s">
        <v>179</v>
      </c>
      <c r="G87" s="36" t="s">
        <v>179</v>
      </c>
      <c r="H87" s="37">
        <v>439</v>
      </c>
      <c r="I87" s="37">
        <v>191</v>
      </c>
      <c r="J87" s="36">
        <f t="shared" si="4"/>
        <v>177.01612903225808</v>
      </c>
      <c r="K87" s="38" t="s">
        <v>350</v>
      </c>
      <c r="L87" s="38" t="s">
        <v>531</v>
      </c>
      <c r="M87" s="34" t="s">
        <v>348</v>
      </c>
      <c r="N87" s="39" t="s">
        <v>546</v>
      </c>
    </row>
    <row r="88" spans="1:14" s="28" customFormat="1" x14ac:dyDescent="0.25">
      <c r="A88" s="27">
        <v>86</v>
      </c>
      <c r="B88" s="34" t="s">
        <v>556</v>
      </c>
      <c r="C88" s="35" t="s">
        <v>344</v>
      </c>
      <c r="D88" s="36" t="s">
        <v>179</v>
      </c>
      <c r="E88" s="37">
        <v>261</v>
      </c>
      <c r="F88" s="36" t="s">
        <v>179</v>
      </c>
      <c r="G88" s="36" t="s">
        <v>179</v>
      </c>
      <c r="H88" s="37">
        <v>448</v>
      </c>
      <c r="I88" s="37">
        <v>187</v>
      </c>
      <c r="J88" s="36">
        <f t="shared" si="4"/>
        <v>171.64750957854406</v>
      </c>
      <c r="K88" s="38" t="s">
        <v>351</v>
      </c>
      <c r="L88" s="38" t="s">
        <v>531</v>
      </c>
      <c r="M88" s="34" t="s">
        <v>348</v>
      </c>
      <c r="N88" s="39" t="s">
        <v>546</v>
      </c>
    </row>
    <row r="89" spans="1:14" s="28" customFormat="1" x14ac:dyDescent="0.25">
      <c r="A89" s="27">
        <v>87</v>
      </c>
      <c r="B89" s="34" t="s">
        <v>556</v>
      </c>
      <c r="C89" s="35" t="s">
        <v>344</v>
      </c>
      <c r="D89" s="36" t="s">
        <v>179</v>
      </c>
      <c r="E89" s="37">
        <v>238</v>
      </c>
      <c r="F89" s="36" t="s">
        <v>179</v>
      </c>
      <c r="G89" s="36" t="s">
        <v>179</v>
      </c>
      <c r="H89" s="37">
        <v>407</v>
      </c>
      <c r="I89" s="37">
        <v>170</v>
      </c>
      <c r="J89" s="36">
        <f t="shared" si="4"/>
        <v>171.00840336134453</v>
      </c>
      <c r="K89" s="38" t="s">
        <v>352</v>
      </c>
      <c r="L89" s="38" t="s">
        <v>531</v>
      </c>
      <c r="M89" s="34" t="s">
        <v>348</v>
      </c>
      <c r="N89" s="39" t="s">
        <v>546</v>
      </c>
    </row>
    <row r="90" spans="1:14" s="28" customFormat="1" x14ac:dyDescent="0.25">
      <c r="A90" s="27">
        <v>88</v>
      </c>
      <c r="B90" s="34" t="s">
        <v>556</v>
      </c>
      <c r="C90" s="35" t="s">
        <v>344</v>
      </c>
      <c r="D90" s="36" t="s">
        <v>179</v>
      </c>
      <c r="E90" s="37">
        <v>266</v>
      </c>
      <c r="F90" s="36" t="s">
        <v>179</v>
      </c>
      <c r="G90" s="36" t="s">
        <v>179</v>
      </c>
      <c r="H90" s="37">
        <v>450</v>
      </c>
      <c r="I90" s="37">
        <v>185</v>
      </c>
      <c r="J90" s="36">
        <f t="shared" si="4"/>
        <v>169.17293233082705</v>
      </c>
      <c r="K90" s="38" t="s">
        <v>353</v>
      </c>
      <c r="L90" s="38" t="s">
        <v>531</v>
      </c>
      <c r="M90" s="34" t="s">
        <v>348</v>
      </c>
      <c r="N90" s="39" t="s">
        <v>546</v>
      </c>
    </row>
    <row r="91" spans="1:14" s="28" customFormat="1" x14ac:dyDescent="0.25">
      <c r="A91" s="27">
        <v>89</v>
      </c>
      <c r="B91" s="34" t="s">
        <v>556</v>
      </c>
      <c r="C91" s="35" t="s">
        <v>344</v>
      </c>
      <c r="D91" s="36" t="s">
        <v>179</v>
      </c>
      <c r="E91" s="37">
        <v>253</v>
      </c>
      <c r="F91" s="36" t="s">
        <v>179</v>
      </c>
      <c r="G91" s="36" t="s">
        <v>179</v>
      </c>
      <c r="H91" s="37">
        <v>514</v>
      </c>
      <c r="I91" s="37">
        <v>261</v>
      </c>
      <c r="J91" s="36">
        <f t="shared" si="4"/>
        <v>203.16205533596838</v>
      </c>
      <c r="K91" s="38">
        <v>75121</v>
      </c>
      <c r="L91" s="38" t="s">
        <v>531</v>
      </c>
      <c r="M91" s="34" t="s">
        <v>348</v>
      </c>
      <c r="N91" s="39" t="s">
        <v>546</v>
      </c>
    </row>
    <row r="92" spans="1:14" s="28" customFormat="1" x14ac:dyDescent="0.25">
      <c r="A92" s="27">
        <v>90</v>
      </c>
      <c r="B92" s="34" t="s">
        <v>556</v>
      </c>
      <c r="C92" s="35" t="s">
        <v>344</v>
      </c>
      <c r="D92" s="36" t="s">
        <v>179</v>
      </c>
      <c r="E92" s="37">
        <v>182</v>
      </c>
      <c r="F92" s="36" t="s">
        <v>179</v>
      </c>
      <c r="G92" s="36" t="s">
        <v>179</v>
      </c>
      <c r="H92" s="37">
        <v>324</v>
      </c>
      <c r="I92" s="37">
        <v>142</v>
      </c>
      <c r="J92" s="36">
        <f t="shared" si="4"/>
        <v>178.02197802197801</v>
      </c>
      <c r="K92" s="38">
        <v>3405</v>
      </c>
      <c r="L92" s="38" t="s">
        <v>531</v>
      </c>
      <c r="M92" s="34" t="s">
        <v>348</v>
      </c>
      <c r="N92" s="39" t="s">
        <v>546</v>
      </c>
    </row>
    <row r="93" spans="1:14" s="28" customFormat="1" x14ac:dyDescent="0.25">
      <c r="A93" s="27">
        <v>91</v>
      </c>
      <c r="B93" s="34" t="s">
        <v>556</v>
      </c>
      <c r="C93" s="35" t="s">
        <v>354</v>
      </c>
      <c r="D93" s="36" t="s">
        <v>179</v>
      </c>
      <c r="E93" s="37">
        <v>173</v>
      </c>
      <c r="F93" s="36" t="s">
        <v>179</v>
      </c>
      <c r="G93" s="36" t="s">
        <v>179</v>
      </c>
      <c r="H93" s="37">
        <v>297</v>
      </c>
      <c r="I93" s="37">
        <v>124</v>
      </c>
      <c r="J93" s="36">
        <f t="shared" si="4"/>
        <v>171.6763005780347</v>
      </c>
      <c r="K93" s="38" t="s">
        <v>179</v>
      </c>
      <c r="L93" s="38" t="s">
        <v>531</v>
      </c>
      <c r="M93" s="34" t="s">
        <v>355</v>
      </c>
      <c r="N93" s="34" t="s">
        <v>548</v>
      </c>
    </row>
    <row r="94" spans="1:14" s="28" customFormat="1" x14ac:dyDescent="0.25">
      <c r="A94" s="27">
        <v>92</v>
      </c>
      <c r="B94" s="34" t="s">
        <v>556</v>
      </c>
      <c r="C94" s="35" t="s">
        <v>354</v>
      </c>
      <c r="D94" s="36" t="s">
        <v>179</v>
      </c>
      <c r="E94" s="37">
        <v>191</v>
      </c>
      <c r="F94" s="36" t="s">
        <v>179</v>
      </c>
      <c r="G94" s="36" t="s">
        <v>179</v>
      </c>
      <c r="H94" s="37">
        <v>319</v>
      </c>
      <c r="I94" s="37">
        <v>128</v>
      </c>
      <c r="J94" s="36">
        <f t="shared" si="4"/>
        <v>167.01570680628274</v>
      </c>
      <c r="K94" s="38" t="s">
        <v>179</v>
      </c>
      <c r="L94" s="38" t="s">
        <v>531</v>
      </c>
      <c r="M94" s="34" t="s">
        <v>355</v>
      </c>
      <c r="N94" s="34" t="s">
        <v>548</v>
      </c>
    </row>
    <row r="95" spans="1:14" s="28" customFormat="1" x14ac:dyDescent="0.25">
      <c r="A95" s="27">
        <v>93</v>
      </c>
      <c r="B95" s="34" t="s">
        <v>556</v>
      </c>
      <c r="C95" s="35" t="s">
        <v>354</v>
      </c>
      <c r="D95" s="36" t="s">
        <v>179</v>
      </c>
      <c r="E95" s="37">
        <v>257</v>
      </c>
      <c r="F95" s="36" t="s">
        <v>179</v>
      </c>
      <c r="G95" s="36" t="s">
        <v>179</v>
      </c>
      <c r="H95" s="37">
        <v>420</v>
      </c>
      <c r="I95" s="37">
        <v>163</v>
      </c>
      <c r="J95" s="36">
        <f t="shared" si="4"/>
        <v>163.42412451361866</v>
      </c>
      <c r="K95" s="38" t="s">
        <v>179</v>
      </c>
      <c r="L95" s="38" t="s">
        <v>531</v>
      </c>
      <c r="M95" s="34" t="s">
        <v>355</v>
      </c>
      <c r="N95" s="34" t="s">
        <v>548</v>
      </c>
    </row>
    <row r="96" spans="1:14" s="28" customFormat="1" x14ac:dyDescent="0.25">
      <c r="A96" s="27">
        <v>94</v>
      </c>
      <c r="B96" s="34" t="s">
        <v>556</v>
      </c>
      <c r="C96" s="35" t="s">
        <v>354</v>
      </c>
      <c r="D96" s="36" t="s">
        <v>179</v>
      </c>
      <c r="E96" s="37">
        <v>266</v>
      </c>
      <c r="F96" s="36" t="s">
        <v>179</v>
      </c>
      <c r="G96" s="36" t="s">
        <v>179</v>
      </c>
      <c r="H96" s="37">
        <v>429</v>
      </c>
      <c r="I96" s="37">
        <v>163</v>
      </c>
      <c r="J96" s="36">
        <f t="shared" si="4"/>
        <v>161.27819548872179</v>
      </c>
      <c r="K96" s="38" t="s">
        <v>179</v>
      </c>
      <c r="L96" s="38" t="s">
        <v>531</v>
      </c>
      <c r="M96" s="34" t="s">
        <v>355</v>
      </c>
      <c r="N96" s="34" t="s">
        <v>548</v>
      </c>
    </row>
    <row r="97" spans="1:14" s="28" customFormat="1" x14ac:dyDescent="0.25">
      <c r="A97" s="27">
        <v>95</v>
      </c>
      <c r="B97" s="34" t="s">
        <v>556</v>
      </c>
      <c r="C97" s="35" t="s">
        <v>354</v>
      </c>
      <c r="D97" s="36" t="s">
        <v>179</v>
      </c>
      <c r="E97" s="37">
        <v>271</v>
      </c>
      <c r="F97" s="36" t="s">
        <v>179</v>
      </c>
      <c r="G97" s="36" t="s">
        <v>179</v>
      </c>
      <c r="H97" s="37">
        <v>417</v>
      </c>
      <c r="I97" s="37">
        <v>146</v>
      </c>
      <c r="J97" s="36">
        <f t="shared" si="4"/>
        <v>153.87453874538747</v>
      </c>
      <c r="K97" s="38" t="s">
        <v>179</v>
      </c>
      <c r="L97" s="38" t="s">
        <v>531</v>
      </c>
      <c r="M97" s="34" t="s">
        <v>355</v>
      </c>
      <c r="N97" s="34" t="s">
        <v>548</v>
      </c>
    </row>
    <row r="98" spans="1:14" s="28" customFormat="1" x14ac:dyDescent="0.25">
      <c r="A98" s="27">
        <v>96</v>
      </c>
      <c r="B98" s="34" t="s">
        <v>556</v>
      </c>
      <c r="C98" s="35" t="s">
        <v>354</v>
      </c>
      <c r="D98" s="36" t="s">
        <v>179</v>
      </c>
      <c r="E98" s="37">
        <v>293</v>
      </c>
      <c r="F98" s="36" t="s">
        <v>179</v>
      </c>
      <c r="G98" s="36" t="s">
        <v>179</v>
      </c>
      <c r="H98" s="37">
        <v>471</v>
      </c>
      <c r="I98" s="37">
        <v>179</v>
      </c>
      <c r="J98" s="36">
        <f t="shared" si="4"/>
        <v>160.7508532423208</v>
      </c>
      <c r="K98" s="38" t="s">
        <v>179</v>
      </c>
      <c r="L98" s="38" t="s">
        <v>531</v>
      </c>
      <c r="M98" s="34" t="s">
        <v>355</v>
      </c>
      <c r="N98" s="34" t="s">
        <v>548</v>
      </c>
    </row>
    <row r="99" spans="1:14" s="28" customFormat="1" x14ac:dyDescent="0.25">
      <c r="A99" s="27">
        <v>97</v>
      </c>
      <c r="B99" s="34" t="s">
        <v>556</v>
      </c>
      <c r="C99" s="35" t="s">
        <v>354</v>
      </c>
      <c r="D99" s="36" t="s">
        <v>179</v>
      </c>
      <c r="E99" s="37">
        <v>356</v>
      </c>
      <c r="F99" s="36" t="s">
        <v>179</v>
      </c>
      <c r="G99" s="36" t="s">
        <v>179</v>
      </c>
      <c r="H99" s="37">
        <v>498</v>
      </c>
      <c r="I99" s="37">
        <v>143</v>
      </c>
      <c r="J99" s="40">
        <f t="shared" si="4"/>
        <v>139.88764044943821</v>
      </c>
      <c r="K99" s="38" t="s">
        <v>179</v>
      </c>
      <c r="L99" s="38" t="s">
        <v>531</v>
      </c>
      <c r="M99" s="34" t="s">
        <v>355</v>
      </c>
      <c r="N99" s="34" t="s">
        <v>548</v>
      </c>
    </row>
    <row r="100" spans="1:14" s="28" customFormat="1" x14ac:dyDescent="0.25">
      <c r="A100" s="27">
        <v>98</v>
      </c>
      <c r="B100" s="34" t="s">
        <v>556</v>
      </c>
      <c r="C100" s="35" t="s">
        <v>354</v>
      </c>
      <c r="D100" s="36" t="s">
        <v>179</v>
      </c>
      <c r="E100" s="37">
        <v>646</v>
      </c>
      <c r="F100" s="36" t="s">
        <v>179</v>
      </c>
      <c r="G100" s="36" t="s">
        <v>179</v>
      </c>
      <c r="H100" s="37">
        <v>960</v>
      </c>
      <c r="I100" s="37">
        <v>314</v>
      </c>
      <c r="J100" s="40">
        <f t="shared" si="4"/>
        <v>148.60681114551085</v>
      </c>
      <c r="K100" s="38" t="s">
        <v>179</v>
      </c>
      <c r="L100" s="38" t="s">
        <v>531</v>
      </c>
      <c r="M100" s="34" t="s">
        <v>355</v>
      </c>
      <c r="N100" s="34" t="s">
        <v>548</v>
      </c>
    </row>
    <row r="101" spans="1:14" s="28" customFormat="1" x14ac:dyDescent="0.25">
      <c r="A101" s="27">
        <v>99</v>
      </c>
      <c r="B101" s="34" t="s">
        <v>556</v>
      </c>
      <c r="C101" s="35" t="s">
        <v>354</v>
      </c>
      <c r="D101" s="36" t="s">
        <v>179</v>
      </c>
      <c r="E101" s="37">
        <v>261</v>
      </c>
      <c r="F101" s="36" t="s">
        <v>179</v>
      </c>
      <c r="G101" s="36" t="s">
        <v>179</v>
      </c>
      <c r="H101" s="37">
        <v>343</v>
      </c>
      <c r="I101" s="37">
        <v>82</v>
      </c>
      <c r="J101" s="36">
        <f t="shared" si="4"/>
        <v>131.41762452107281</v>
      </c>
      <c r="K101" s="38" t="s">
        <v>179</v>
      </c>
      <c r="L101" s="38" t="s">
        <v>531</v>
      </c>
      <c r="M101" s="34" t="s">
        <v>355</v>
      </c>
      <c r="N101" s="34" t="s">
        <v>548</v>
      </c>
    </row>
    <row r="102" spans="1:14" s="28" customFormat="1" x14ac:dyDescent="0.25">
      <c r="A102" s="27">
        <v>100</v>
      </c>
      <c r="B102" s="34" t="s">
        <v>556</v>
      </c>
      <c r="C102" s="35" t="s">
        <v>354</v>
      </c>
      <c r="D102" s="36" t="s">
        <v>179</v>
      </c>
      <c r="E102" s="37">
        <v>267</v>
      </c>
      <c r="F102" s="36" t="s">
        <v>179</v>
      </c>
      <c r="G102" s="36" t="s">
        <v>179</v>
      </c>
      <c r="H102" s="37">
        <v>384</v>
      </c>
      <c r="I102" s="37">
        <v>117</v>
      </c>
      <c r="J102" s="40">
        <f t="shared" si="4"/>
        <v>143.82022471910113</v>
      </c>
      <c r="K102" s="38" t="s">
        <v>179</v>
      </c>
      <c r="L102" s="38" t="s">
        <v>531</v>
      </c>
      <c r="M102" s="34" t="s">
        <v>355</v>
      </c>
      <c r="N102" s="34" t="s">
        <v>548</v>
      </c>
    </row>
    <row r="103" spans="1:14" s="28" customFormat="1" x14ac:dyDescent="0.25">
      <c r="A103" s="27">
        <v>101</v>
      </c>
      <c r="B103" s="34" t="s">
        <v>556</v>
      </c>
      <c r="C103" s="35" t="s">
        <v>354</v>
      </c>
      <c r="D103" s="36" t="s">
        <v>179</v>
      </c>
      <c r="E103" s="37">
        <v>274</v>
      </c>
      <c r="F103" s="36" t="s">
        <v>179</v>
      </c>
      <c r="G103" s="36" t="s">
        <v>179</v>
      </c>
      <c r="H103" s="37">
        <v>374</v>
      </c>
      <c r="I103" s="37">
        <v>100</v>
      </c>
      <c r="J103" s="40">
        <f t="shared" si="4"/>
        <v>136.49635036496349</v>
      </c>
      <c r="K103" s="38" t="s">
        <v>179</v>
      </c>
      <c r="L103" s="38" t="s">
        <v>531</v>
      </c>
      <c r="M103" s="34" t="s">
        <v>355</v>
      </c>
      <c r="N103" s="34" t="s">
        <v>548</v>
      </c>
    </row>
    <row r="104" spans="1:14" s="28" customFormat="1" x14ac:dyDescent="0.25">
      <c r="A104" s="27">
        <v>102</v>
      </c>
      <c r="B104" s="34" t="s">
        <v>556</v>
      </c>
      <c r="C104" s="35" t="s">
        <v>354</v>
      </c>
      <c r="D104" s="36" t="s">
        <v>179</v>
      </c>
      <c r="E104" s="37">
        <v>275</v>
      </c>
      <c r="F104" s="36" t="s">
        <v>179</v>
      </c>
      <c r="G104" s="36" t="s">
        <v>179</v>
      </c>
      <c r="H104" s="37">
        <v>392</v>
      </c>
      <c r="I104" s="37">
        <v>118</v>
      </c>
      <c r="J104" s="40">
        <f t="shared" ref="J104:J135" si="5">H104/E104*100</f>
        <v>142.54545454545456</v>
      </c>
      <c r="K104" s="38" t="s">
        <v>179</v>
      </c>
      <c r="L104" s="38" t="s">
        <v>531</v>
      </c>
      <c r="M104" s="34" t="s">
        <v>355</v>
      </c>
      <c r="N104" s="34" t="s">
        <v>548</v>
      </c>
    </row>
    <row r="105" spans="1:14" s="28" customFormat="1" x14ac:dyDescent="0.25">
      <c r="A105" s="27">
        <v>103</v>
      </c>
      <c r="B105" s="34" t="s">
        <v>556</v>
      </c>
      <c r="C105" s="35" t="s">
        <v>354</v>
      </c>
      <c r="D105" s="36" t="s">
        <v>179</v>
      </c>
      <c r="E105" s="37">
        <v>278</v>
      </c>
      <c r="F105" s="36" t="s">
        <v>179</v>
      </c>
      <c r="G105" s="36" t="s">
        <v>179</v>
      </c>
      <c r="H105" s="37">
        <v>388</v>
      </c>
      <c r="I105" s="37">
        <v>111</v>
      </c>
      <c r="J105" s="40">
        <f t="shared" si="5"/>
        <v>139.568345323741</v>
      </c>
      <c r="K105" s="38" t="s">
        <v>179</v>
      </c>
      <c r="L105" s="38" t="s">
        <v>531</v>
      </c>
      <c r="M105" s="34" t="s">
        <v>355</v>
      </c>
      <c r="N105" s="34" t="s">
        <v>548</v>
      </c>
    </row>
    <row r="106" spans="1:14" s="28" customFormat="1" x14ac:dyDescent="0.25">
      <c r="A106" s="27">
        <v>104</v>
      </c>
      <c r="B106" s="34" t="s">
        <v>556</v>
      </c>
      <c r="C106" s="35" t="s">
        <v>354</v>
      </c>
      <c r="D106" s="36" t="s">
        <v>179</v>
      </c>
      <c r="E106" s="37">
        <v>283</v>
      </c>
      <c r="F106" s="36" t="s">
        <v>179</v>
      </c>
      <c r="G106" s="36" t="s">
        <v>179</v>
      </c>
      <c r="H106" s="37">
        <v>379</v>
      </c>
      <c r="I106" s="37">
        <v>96</v>
      </c>
      <c r="J106" s="40">
        <f t="shared" si="5"/>
        <v>133.92226148409893</v>
      </c>
      <c r="K106" s="38" t="s">
        <v>179</v>
      </c>
      <c r="L106" s="38" t="s">
        <v>531</v>
      </c>
      <c r="M106" s="34" t="s">
        <v>355</v>
      </c>
      <c r="N106" s="34" t="s">
        <v>548</v>
      </c>
    </row>
    <row r="107" spans="1:14" s="28" customFormat="1" x14ac:dyDescent="0.25">
      <c r="A107" s="27">
        <v>105</v>
      </c>
      <c r="B107" s="34" t="s">
        <v>556</v>
      </c>
      <c r="C107" s="35" t="s">
        <v>354</v>
      </c>
      <c r="D107" s="36" t="s">
        <v>179</v>
      </c>
      <c r="E107" s="37">
        <v>339</v>
      </c>
      <c r="F107" s="36" t="s">
        <v>179</v>
      </c>
      <c r="G107" s="36" t="s">
        <v>179</v>
      </c>
      <c r="H107" s="37">
        <v>403</v>
      </c>
      <c r="I107" s="37">
        <v>64</v>
      </c>
      <c r="J107" s="36">
        <f t="shared" si="5"/>
        <v>118.87905604719764</v>
      </c>
      <c r="K107" s="38" t="s">
        <v>179</v>
      </c>
      <c r="L107" s="38" t="s">
        <v>531</v>
      </c>
      <c r="M107" s="34" t="s">
        <v>355</v>
      </c>
      <c r="N107" s="34" t="s">
        <v>548</v>
      </c>
    </row>
    <row r="108" spans="1:14" s="28" customFormat="1" x14ac:dyDescent="0.25">
      <c r="A108" s="27">
        <v>106</v>
      </c>
      <c r="B108" s="34" t="s">
        <v>556</v>
      </c>
      <c r="C108" s="35" t="s">
        <v>354</v>
      </c>
      <c r="D108" s="36" t="s">
        <v>179</v>
      </c>
      <c r="E108" s="37">
        <v>366</v>
      </c>
      <c r="F108" s="36" t="s">
        <v>179</v>
      </c>
      <c r="G108" s="36" t="s">
        <v>179</v>
      </c>
      <c r="H108" s="37">
        <v>464</v>
      </c>
      <c r="I108" s="37">
        <v>98</v>
      </c>
      <c r="J108" s="36">
        <f t="shared" si="5"/>
        <v>126.77595628415301</v>
      </c>
      <c r="K108" s="38" t="s">
        <v>179</v>
      </c>
      <c r="L108" s="38" t="s">
        <v>531</v>
      </c>
      <c r="M108" s="34" t="s">
        <v>355</v>
      </c>
      <c r="N108" s="34" t="s">
        <v>548</v>
      </c>
    </row>
    <row r="109" spans="1:14" s="28" customFormat="1" x14ac:dyDescent="0.25">
      <c r="A109" s="27">
        <v>107</v>
      </c>
      <c r="B109" s="34" t="s">
        <v>556</v>
      </c>
      <c r="C109" s="35" t="s">
        <v>354</v>
      </c>
      <c r="D109" s="36" t="s">
        <v>179</v>
      </c>
      <c r="E109" s="37">
        <v>427</v>
      </c>
      <c r="F109" s="36" t="s">
        <v>179</v>
      </c>
      <c r="G109" s="36" t="s">
        <v>179</v>
      </c>
      <c r="H109" s="37">
        <v>519</v>
      </c>
      <c r="I109" s="37">
        <v>92</v>
      </c>
      <c r="J109" s="36">
        <f t="shared" si="5"/>
        <v>121.5456674473068</v>
      </c>
      <c r="K109" s="38" t="s">
        <v>179</v>
      </c>
      <c r="L109" s="38" t="s">
        <v>531</v>
      </c>
      <c r="M109" s="34" t="s">
        <v>355</v>
      </c>
      <c r="N109" s="34" t="s">
        <v>548</v>
      </c>
    </row>
    <row r="110" spans="1:14" s="28" customFormat="1" x14ac:dyDescent="0.25">
      <c r="A110" s="27">
        <v>108</v>
      </c>
      <c r="B110" s="34" t="s">
        <v>556</v>
      </c>
      <c r="C110" s="35" t="s">
        <v>354</v>
      </c>
      <c r="D110" s="36" t="s">
        <v>179</v>
      </c>
      <c r="E110" s="37">
        <v>445</v>
      </c>
      <c r="F110" s="36" t="s">
        <v>179</v>
      </c>
      <c r="G110" s="36" t="s">
        <v>179</v>
      </c>
      <c r="H110" s="37">
        <v>556</v>
      </c>
      <c r="I110" s="37">
        <v>111</v>
      </c>
      <c r="J110" s="36">
        <f t="shared" si="5"/>
        <v>124.9438202247191</v>
      </c>
      <c r="K110" s="38" t="s">
        <v>179</v>
      </c>
      <c r="L110" s="38" t="s">
        <v>531</v>
      </c>
      <c r="M110" s="34" t="s">
        <v>355</v>
      </c>
      <c r="N110" s="34" t="s">
        <v>548</v>
      </c>
    </row>
    <row r="111" spans="1:14" s="28" customFormat="1" x14ac:dyDescent="0.25">
      <c r="A111" s="27">
        <v>109</v>
      </c>
      <c r="B111" s="34" t="s">
        <v>556</v>
      </c>
      <c r="C111" s="35" t="s">
        <v>356</v>
      </c>
      <c r="D111" s="36" t="s">
        <v>179</v>
      </c>
      <c r="E111" s="37">
        <v>570</v>
      </c>
      <c r="F111" s="36" t="s">
        <v>179</v>
      </c>
      <c r="G111" s="36" t="s">
        <v>179</v>
      </c>
      <c r="H111" s="37">
        <v>930</v>
      </c>
      <c r="I111" s="37">
        <v>360</v>
      </c>
      <c r="J111" s="36">
        <f t="shared" si="5"/>
        <v>163.15789473684211</v>
      </c>
      <c r="K111" s="38" t="s">
        <v>179</v>
      </c>
      <c r="L111" s="38" t="s">
        <v>531</v>
      </c>
      <c r="M111" s="34" t="s">
        <v>357</v>
      </c>
      <c r="N111" s="34" t="s">
        <v>547</v>
      </c>
    </row>
    <row r="112" spans="1:14" s="28" customFormat="1" x14ac:dyDescent="0.25">
      <c r="A112" s="27">
        <v>110</v>
      </c>
      <c r="B112" s="34" t="s">
        <v>556</v>
      </c>
      <c r="C112" s="35" t="s">
        <v>358</v>
      </c>
      <c r="D112" s="36" t="s">
        <v>179</v>
      </c>
      <c r="E112" s="37">
        <v>377</v>
      </c>
      <c r="F112" s="36" t="s">
        <v>179</v>
      </c>
      <c r="G112" s="36" t="s">
        <v>179</v>
      </c>
      <c r="H112" s="37">
        <v>1204</v>
      </c>
      <c r="I112" s="37">
        <v>827</v>
      </c>
      <c r="J112" s="36">
        <f t="shared" si="5"/>
        <v>319.36339522546422</v>
      </c>
      <c r="K112" s="38" t="s">
        <v>179</v>
      </c>
      <c r="L112" s="38" t="s">
        <v>531</v>
      </c>
      <c r="M112" s="34" t="s">
        <v>357</v>
      </c>
      <c r="N112" s="34" t="s">
        <v>547</v>
      </c>
    </row>
    <row r="113" spans="1:16" s="34" customFormat="1" x14ac:dyDescent="0.25">
      <c r="A113" s="27">
        <v>111</v>
      </c>
      <c r="B113" s="34" t="s">
        <v>556</v>
      </c>
      <c r="C113" s="35" t="s">
        <v>359</v>
      </c>
      <c r="D113" s="36" t="s">
        <v>179</v>
      </c>
      <c r="E113" s="37">
        <v>72.599999999999994</v>
      </c>
      <c r="F113" s="36" t="s">
        <v>179</v>
      </c>
      <c r="G113" s="36" t="s">
        <v>179</v>
      </c>
      <c r="H113" s="37">
        <v>164.4</v>
      </c>
      <c r="I113" s="37">
        <v>91.8</v>
      </c>
      <c r="J113" s="36">
        <f t="shared" si="5"/>
        <v>226.44628099173559</v>
      </c>
      <c r="K113" s="38" t="s">
        <v>179</v>
      </c>
      <c r="L113" s="38" t="s">
        <v>531</v>
      </c>
      <c r="M113" s="34" t="s">
        <v>357</v>
      </c>
      <c r="N113" s="34" t="s">
        <v>553</v>
      </c>
      <c r="O113" s="41"/>
      <c r="P113" s="41"/>
    </row>
    <row r="114" spans="1:16" s="34" customFormat="1" x14ac:dyDescent="0.25">
      <c r="A114" s="27">
        <v>112</v>
      </c>
      <c r="B114" s="34" t="s">
        <v>556</v>
      </c>
      <c r="C114" s="35" t="s">
        <v>360</v>
      </c>
      <c r="D114" s="36" t="s">
        <v>179</v>
      </c>
      <c r="E114" s="37">
        <v>93.6</v>
      </c>
      <c r="F114" s="36" t="s">
        <v>179</v>
      </c>
      <c r="G114" s="36" t="s">
        <v>179</v>
      </c>
      <c r="H114" s="37">
        <v>221.6</v>
      </c>
      <c r="I114" s="37">
        <v>128</v>
      </c>
      <c r="J114" s="36">
        <f t="shared" si="5"/>
        <v>236.75213675213675</v>
      </c>
      <c r="K114" s="38" t="s">
        <v>179</v>
      </c>
      <c r="L114" s="38" t="s">
        <v>531</v>
      </c>
      <c r="M114" s="34" t="s">
        <v>357</v>
      </c>
      <c r="N114" s="34" t="s">
        <v>553</v>
      </c>
      <c r="O114" s="41"/>
      <c r="P114" s="41"/>
    </row>
    <row r="115" spans="1:16" s="34" customFormat="1" x14ac:dyDescent="0.25">
      <c r="A115" s="27">
        <v>113</v>
      </c>
      <c r="B115" s="34" t="s">
        <v>556</v>
      </c>
      <c r="C115" s="35" t="s">
        <v>360</v>
      </c>
      <c r="D115" s="36" t="s">
        <v>179</v>
      </c>
      <c r="E115" s="37">
        <v>66.8</v>
      </c>
      <c r="F115" s="36" t="s">
        <v>179</v>
      </c>
      <c r="G115" s="36" t="s">
        <v>179</v>
      </c>
      <c r="H115" s="37">
        <v>197.3</v>
      </c>
      <c r="I115" s="37">
        <v>130.5</v>
      </c>
      <c r="J115" s="36">
        <f t="shared" si="5"/>
        <v>295.35928143712579</v>
      </c>
      <c r="K115" s="38" t="s">
        <v>361</v>
      </c>
      <c r="L115" s="38" t="s">
        <v>531</v>
      </c>
      <c r="M115" s="34" t="s">
        <v>362</v>
      </c>
      <c r="N115" s="39" t="s">
        <v>546</v>
      </c>
      <c r="O115" s="41"/>
      <c r="P115" s="41"/>
    </row>
    <row r="116" spans="1:16" s="34" customFormat="1" x14ac:dyDescent="0.25">
      <c r="A116" s="27">
        <v>114</v>
      </c>
      <c r="B116" s="34" t="s">
        <v>556</v>
      </c>
      <c r="C116" s="35" t="s">
        <v>360</v>
      </c>
      <c r="D116" s="36" t="s">
        <v>179</v>
      </c>
      <c r="E116" s="37">
        <v>74</v>
      </c>
      <c r="F116" s="36" t="s">
        <v>179</v>
      </c>
      <c r="G116" s="36" t="s">
        <v>179</v>
      </c>
      <c r="H116" s="37">
        <v>173.7</v>
      </c>
      <c r="I116" s="37">
        <v>99.7</v>
      </c>
      <c r="J116" s="36">
        <f t="shared" si="5"/>
        <v>234.72972972972971</v>
      </c>
      <c r="K116" s="38" t="s">
        <v>363</v>
      </c>
      <c r="L116" s="38" t="s">
        <v>531</v>
      </c>
      <c r="M116" s="34" t="s">
        <v>362</v>
      </c>
      <c r="N116" s="39" t="s">
        <v>546</v>
      </c>
    </row>
    <row r="117" spans="1:16" s="34" customFormat="1" x14ac:dyDescent="0.25">
      <c r="A117" s="27">
        <v>115</v>
      </c>
      <c r="B117" s="34" t="s">
        <v>556</v>
      </c>
      <c r="C117" s="35" t="s">
        <v>360</v>
      </c>
      <c r="D117" s="36" t="s">
        <v>179</v>
      </c>
      <c r="E117" s="37">
        <v>68.5</v>
      </c>
      <c r="F117" s="36" t="s">
        <v>179</v>
      </c>
      <c r="G117" s="36" t="s">
        <v>179</v>
      </c>
      <c r="H117" s="37">
        <v>186.7</v>
      </c>
      <c r="I117" s="37">
        <v>118.2</v>
      </c>
      <c r="J117" s="36">
        <f t="shared" si="5"/>
        <v>272.55474452554745</v>
      </c>
      <c r="K117" s="38" t="s">
        <v>364</v>
      </c>
      <c r="L117" s="38" t="s">
        <v>531</v>
      </c>
      <c r="M117" s="34" t="s">
        <v>362</v>
      </c>
      <c r="N117" s="39" t="s">
        <v>546</v>
      </c>
    </row>
    <row r="118" spans="1:16" s="34" customFormat="1" x14ac:dyDescent="0.25">
      <c r="A118" s="27">
        <v>116</v>
      </c>
      <c r="B118" s="34" t="s">
        <v>556</v>
      </c>
      <c r="C118" s="35" t="s">
        <v>360</v>
      </c>
      <c r="D118" s="36" t="s">
        <v>179</v>
      </c>
      <c r="E118" s="37">
        <v>68.7</v>
      </c>
      <c r="F118" s="36" t="s">
        <v>179</v>
      </c>
      <c r="G118" s="36" t="s">
        <v>179</v>
      </c>
      <c r="H118" s="37">
        <v>193.2</v>
      </c>
      <c r="I118" s="37">
        <v>124.5</v>
      </c>
      <c r="J118" s="36">
        <f t="shared" si="5"/>
        <v>281.2227074235808</v>
      </c>
      <c r="K118" s="38" t="s">
        <v>365</v>
      </c>
      <c r="L118" s="38" t="s">
        <v>531</v>
      </c>
      <c r="M118" s="34" t="s">
        <v>362</v>
      </c>
      <c r="N118" s="39" t="s">
        <v>546</v>
      </c>
    </row>
    <row r="119" spans="1:16" s="34" customFormat="1" x14ac:dyDescent="0.25">
      <c r="A119" s="27">
        <v>117</v>
      </c>
      <c r="B119" s="34" t="s">
        <v>556</v>
      </c>
      <c r="C119" s="35" t="s">
        <v>360</v>
      </c>
      <c r="D119" s="36" t="s">
        <v>179</v>
      </c>
      <c r="E119" s="37">
        <v>75.7</v>
      </c>
      <c r="F119" s="36" t="s">
        <v>179</v>
      </c>
      <c r="G119" s="36" t="s">
        <v>179</v>
      </c>
      <c r="H119" s="37">
        <v>175</v>
      </c>
      <c r="I119" s="37">
        <v>99.3</v>
      </c>
      <c r="J119" s="36">
        <f t="shared" si="5"/>
        <v>231.17569352708057</v>
      </c>
      <c r="K119" s="38" t="s">
        <v>366</v>
      </c>
      <c r="L119" s="38" t="s">
        <v>531</v>
      </c>
      <c r="M119" s="34" t="s">
        <v>362</v>
      </c>
      <c r="N119" s="39" t="s">
        <v>546</v>
      </c>
    </row>
    <row r="120" spans="1:16" s="34" customFormat="1" x14ac:dyDescent="0.25">
      <c r="A120" s="27">
        <v>118</v>
      </c>
      <c r="B120" s="34" t="s">
        <v>556</v>
      </c>
      <c r="C120" s="35" t="s">
        <v>360</v>
      </c>
      <c r="D120" s="36" t="s">
        <v>179</v>
      </c>
      <c r="E120" s="37">
        <v>67.8</v>
      </c>
      <c r="F120" s="36" t="s">
        <v>179</v>
      </c>
      <c r="G120" s="36" t="s">
        <v>179</v>
      </c>
      <c r="H120" s="37">
        <v>179.5</v>
      </c>
      <c r="I120" s="37">
        <v>111.7</v>
      </c>
      <c r="J120" s="36">
        <f t="shared" si="5"/>
        <v>264.74926253687318</v>
      </c>
      <c r="K120" s="38" t="s">
        <v>367</v>
      </c>
      <c r="L120" s="38" t="s">
        <v>531</v>
      </c>
      <c r="M120" s="34" t="s">
        <v>362</v>
      </c>
      <c r="N120" s="39" t="s">
        <v>546</v>
      </c>
    </row>
    <row r="121" spans="1:16" s="34" customFormat="1" x14ac:dyDescent="0.25">
      <c r="A121" s="27">
        <v>119</v>
      </c>
      <c r="B121" s="34" t="s">
        <v>556</v>
      </c>
      <c r="C121" s="35" t="s">
        <v>360</v>
      </c>
      <c r="D121" s="36" t="s">
        <v>179</v>
      </c>
      <c r="E121" s="37">
        <v>82.5</v>
      </c>
      <c r="F121" s="36" t="s">
        <v>179</v>
      </c>
      <c r="G121" s="36" t="s">
        <v>179</v>
      </c>
      <c r="H121" s="37">
        <v>196.3</v>
      </c>
      <c r="I121" s="37">
        <v>113.8</v>
      </c>
      <c r="J121" s="36">
        <f t="shared" si="5"/>
        <v>237.93939393939394</v>
      </c>
      <c r="K121" s="38" t="s">
        <v>368</v>
      </c>
      <c r="L121" s="38" t="s">
        <v>531</v>
      </c>
      <c r="M121" s="34" t="s">
        <v>362</v>
      </c>
      <c r="N121" s="39" t="s">
        <v>546</v>
      </c>
    </row>
    <row r="122" spans="1:16" s="34" customFormat="1" x14ac:dyDescent="0.25">
      <c r="A122" s="27">
        <v>120</v>
      </c>
      <c r="B122" s="34" t="s">
        <v>556</v>
      </c>
      <c r="C122" s="35" t="s">
        <v>360</v>
      </c>
      <c r="D122" s="36" t="s">
        <v>179</v>
      </c>
      <c r="E122" s="37">
        <v>82.7</v>
      </c>
      <c r="F122" s="36" t="s">
        <v>179</v>
      </c>
      <c r="G122" s="36" t="s">
        <v>179</v>
      </c>
      <c r="H122" s="37">
        <v>210.8</v>
      </c>
      <c r="I122" s="37">
        <v>128.19999999999999</v>
      </c>
      <c r="J122" s="36">
        <f t="shared" si="5"/>
        <v>254.89721886336153</v>
      </c>
      <c r="K122" s="38" t="s">
        <v>369</v>
      </c>
      <c r="L122" s="38" t="s">
        <v>531</v>
      </c>
      <c r="M122" s="34" t="s">
        <v>362</v>
      </c>
      <c r="N122" s="39" t="s">
        <v>546</v>
      </c>
    </row>
    <row r="123" spans="1:16" s="34" customFormat="1" x14ac:dyDescent="0.25">
      <c r="A123" s="27">
        <v>121</v>
      </c>
      <c r="B123" s="34" t="s">
        <v>556</v>
      </c>
      <c r="C123" s="35" t="s">
        <v>360</v>
      </c>
      <c r="D123" s="36" t="s">
        <v>179</v>
      </c>
      <c r="E123" s="37">
        <v>75.2</v>
      </c>
      <c r="F123" s="36" t="s">
        <v>179</v>
      </c>
      <c r="G123" s="36" t="s">
        <v>179</v>
      </c>
      <c r="H123" s="37">
        <v>191.3</v>
      </c>
      <c r="I123" s="37">
        <v>116.2</v>
      </c>
      <c r="J123" s="36">
        <f t="shared" si="5"/>
        <v>254.38829787234044</v>
      </c>
      <c r="K123" s="38" t="s">
        <v>370</v>
      </c>
      <c r="L123" s="38" t="s">
        <v>531</v>
      </c>
      <c r="M123" s="34" t="s">
        <v>362</v>
      </c>
      <c r="N123" s="39" t="s">
        <v>546</v>
      </c>
    </row>
    <row r="124" spans="1:16" s="34" customFormat="1" x14ac:dyDescent="0.25">
      <c r="A124" s="27">
        <v>122</v>
      </c>
      <c r="B124" s="34" t="s">
        <v>556</v>
      </c>
      <c r="C124" s="35" t="s">
        <v>360</v>
      </c>
      <c r="D124" s="36" t="s">
        <v>179</v>
      </c>
      <c r="E124" s="37">
        <v>73</v>
      </c>
      <c r="F124" s="36" t="s">
        <v>179</v>
      </c>
      <c r="G124" s="36" t="s">
        <v>179</v>
      </c>
      <c r="H124" s="37">
        <v>177.7</v>
      </c>
      <c r="I124" s="37">
        <v>104.7</v>
      </c>
      <c r="J124" s="36">
        <f t="shared" si="5"/>
        <v>243.42465753424656</v>
      </c>
      <c r="K124" s="38" t="s">
        <v>371</v>
      </c>
      <c r="L124" s="38" t="s">
        <v>531</v>
      </c>
      <c r="M124" s="34" t="s">
        <v>362</v>
      </c>
      <c r="N124" s="39" t="s">
        <v>546</v>
      </c>
    </row>
    <row r="125" spans="1:16" s="34" customFormat="1" x14ac:dyDescent="0.25">
      <c r="A125" s="27">
        <v>123</v>
      </c>
      <c r="B125" s="34" t="s">
        <v>556</v>
      </c>
      <c r="C125" s="35" t="s">
        <v>360</v>
      </c>
      <c r="D125" s="36" t="s">
        <v>179</v>
      </c>
      <c r="E125" s="37">
        <v>93</v>
      </c>
      <c r="F125" s="36" t="s">
        <v>179</v>
      </c>
      <c r="G125" s="36" t="s">
        <v>179</v>
      </c>
      <c r="H125" s="37">
        <v>219.3</v>
      </c>
      <c r="I125" s="37">
        <v>126.3</v>
      </c>
      <c r="J125" s="36">
        <f t="shared" si="5"/>
        <v>235.80645161290326</v>
      </c>
      <c r="K125" s="38" t="s">
        <v>372</v>
      </c>
      <c r="L125" s="38" t="s">
        <v>531</v>
      </c>
      <c r="M125" s="34" t="s">
        <v>373</v>
      </c>
      <c r="N125" s="39" t="s">
        <v>546</v>
      </c>
    </row>
    <row r="126" spans="1:16" s="34" customFormat="1" x14ac:dyDescent="0.25">
      <c r="A126" s="27">
        <v>124</v>
      </c>
      <c r="B126" s="34" t="s">
        <v>556</v>
      </c>
      <c r="C126" s="35" t="s">
        <v>360</v>
      </c>
      <c r="D126" s="36" t="s">
        <v>179</v>
      </c>
      <c r="E126" s="37">
        <v>92.2</v>
      </c>
      <c r="F126" s="36" t="s">
        <v>179</v>
      </c>
      <c r="G126" s="36" t="s">
        <v>179</v>
      </c>
      <c r="H126" s="37">
        <v>231.5</v>
      </c>
      <c r="I126" s="37">
        <v>139.30000000000001</v>
      </c>
      <c r="J126" s="36">
        <f t="shared" si="5"/>
        <v>251.08459869848156</v>
      </c>
      <c r="K126" s="38" t="s">
        <v>374</v>
      </c>
      <c r="L126" s="38" t="s">
        <v>531</v>
      </c>
      <c r="M126" s="34" t="s">
        <v>373</v>
      </c>
      <c r="N126" s="39" t="s">
        <v>546</v>
      </c>
    </row>
    <row r="127" spans="1:16" s="34" customFormat="1" x14ac:dyDescent="0.25">
      <c r="A127" s="27">
        <v>125</v>
      </c>
      <c r="B127" s="34" t="s">
        <v>556</v>
      </c>
      <c r="C127" s="35" t="s">
        <v>360</v>
      </c>
      <c r="D127" s="36" t="s">
        <v>179</v>
      </c>
      <c r="E127" s="37">
        <v>86.5</v>
      </c>
      <c r="F127" s="36" t="s">
        <v>179</v>
      </c>
      <c r="G127" s="36" t="s">
        <v>179</v>
      </c>
      <c r="H127" s="37">
        <v>166.3</v>
      </c>
      <c r="I127" s="37">
        <v>79.8</v>
      </c>
      <c r="J127" s="36">
        <f t="shared" si="5"/>
        <v>192.25433526011562</v>
      </c>
      <c r="K127" s="38" t="s">
        <v>375</v>
      </c>
      <c r="L127" s="38" t="s">
        <v>531</v>
      </c>
      <c r="M127" s="34" t="s">
        <v>373</v>
      </c>
      <c r="N127" s="39" t="s">
        <v>546</v>
      </c>
    </row>
    <row r="128" spans="1:16" s="34" customFormat="1" x14ac:dyDescent="0.25">
      <c r="A128" s="27">
        <v>126</v>
      </c>
      <c r="B128" s="34" t="s">
        <v>556</v>
      </c>
      <c r="C128" s="35" t="s">
        <v>360</v>
      </c>
      <c r="D128" s="36" t="s">
        <v>179</v>
      </c>
      <c r="E128" s="37">
        <v>82.7</v>
      </c>
      <c r="F128" s="36" t="s">
        <v>179</v>
      </c>
      <c r="G128" s="36" t="s">
        <v>179</v>
      </c>
      <c r="H128" s="37">
        <v>174.2</v>
      </c>
      <c r="I128" s="37">
        <v>91.5</v>
      </c>
      <c r="J128" s="36">
        <f t="shared" si="5"/>
        <v>210.64087061668681</v>
      </c>
      <c r="K128" s="38" t="s">
        <v>376</v>
      </c>
      <c r="L128" s="38" t="s">
        <v>531</v>
      </c>
      <c r="M128" s="34" t="s">
        <v>373</v>
      </c>
      <c r="N128" s="39" t="s">
        <v>546</v>
      </c>
    </row>
    <row r="129" spans="1:14" s="34" customFormat="1" x14ac:dyDescent="0.25">
      <c r="A129" s="27">
        <v>127</v>
      </c>
      <c r="B129" s="34" t="s">
        <v>556</v>
      </c>
      <c r="C129" s="35" t="s">
        <v>360</v>
      </c>
      <c r="D129" s="36" t="s">
        <v>179</v>
      </c>
      <c r="E129" s="37">
        <v>90</v>
      </c>
      <c r="F129" s="36" t="s">
        <v>179</v>
      </c>
      <c r="G129" s="36" t="s">
        <v>179</v>
      </c>
      <c r="H129" s="37">
        <v>194.7</v>
      </c>
      <c r="I129" s="37">
        <v>104.7</v>
      </c>
      <c r="J129" s="36">
        <f t="shared" si="5"/>
        <v>216.33333333333331</v>
      </c>
      <c r="K129" s="38" t="s">
        <v>377</v>
      </c>
      <c r="L129" s="38" t="s">
        <v>531</v>
      </c>
      <c r="M129" s="34" t="s">
        <v>373</v>
      </c>
      <c r="N129" s="39" t="s">
        <v>546</v>
      </c>
    </row>
    <row r="130" spans="1:14" s="34" customFormat="1" x14ac:dyDescent="0.25">
      <c r="A130" s="27">
        <v>128</v>
      </c>
      <c r="B130" s="34" t="s">
        <v>556</v>
      </c>
      <c r="C130" s="35" t="s">
        <v>360</v>
      </c>
      <c r="D130" s="36" t="s">
        <v>179</v>
      </c>
      <c r="E130" s="37">
        <v>84.5</v>
      </c>
      <c r="F130" s="36" t="s">
        <v>179</v>
      </c>
      <c r="G130" s="36" t="s">
        <v>179</v>
      </c>
      <c r="H130" s="37">
        <v>194.2</v>
      </c>
      <c r="I130" s="37">
        <v>109.7</v>
      </c>
      <c r="J130" s="36">
        <f t="shared" si="5"/>
        <v>229.82248520710056</v>
      </c>
      <c r="K130" s="38" t="s">
        <v>378</v>
      </c>
      <c r="L130" s="38" t="s">
        <v>531</v>
      </c>
      <c r="M130" s="34" t="s">
        <v>373</v>
      </c>
      <c r="N130" s="39" t="s">
        <v>546</v>
      </c>
    </row>
    <row r="131" spans="1:14" s="34" customFormat="1" x14ac:dyDescent="0.25">
      <c r="A131" s="27">
        <v>129</v>
      </c>
      <c r="B131" s="34" t="s">
        <v>556</v>
      </c>
      <c r="C131" s="35" t="s">
        <v>360</v>
      </c>
      <c r="D131" s="36" t="s">
        <v>179</v>
      </c>
      <c r="E131" s="37">
        <v>60.7</v>
      </c>
      <c r="F131" s="36" t="s">
        <v>179</v>
      </c>
      <c r="G131" s="36" t="s">
        <v>179</v>
      </c>
      <c r="H131" s="37">
        <v>209.7</v>
      </c>
      <c r="I131" s="37">
        <v>149</v>
      </c>
      <c r="J131" s="36">
        <f t="shared" si="5"/>
        <v>345.46952224052717</v>
      </c>
      <c r="K131" s="38" t="s">
        <v>379</v>
      </c>
      <c r="L131" s="38" t="s">
        <v>531</v>
      </c>
      <c r="M131" s="34" t="s">
        <v>380</v>
      </c>
      <c r="N131" s="39" t="s">
        <v>546</v>
      </c>
    </row>
    <row r="132" spans="1:14" s="34" customFormat="1" x14ac:dyDescent="0.25">
      <c r="A132" s="27">
        <v>130</v>
      </c>
      <c r="B132" s="34" t="s">
        <v>556</v>
      </c>
      <c r="C132" s="35" t="s">
        <v>381</v>
      </c>
      <c r="D132" s="36" t="s">
        <v>179</v>
      </c>
      <c r="E132" s="37">
        <v>228</v>
      </c>
      <c r="F132" s="36" t="s">
        <v>179</v>
      </c>
      <c r="G132" s="36" t="s">
        <v>179</v>
      </c>
      <c r="H132" s="37">
        <v>740</v>
      </c>
      <c r="I132" s="37">
        <v>512</v>
      </c>
      <c r="J132" s="36">
        <f t="shared" si="5"/>
        <v>324.56140350877195</v>
      </c>
      <c r="K132" s="38" t="s">
        <v>179</v>
      </c>
      <c r="L132" s="38" t="s">
        <v>531</v>
      </c>
      <c r="M132" s="34" t="s">
        <v>357</v>
      </c>
      <c r="N132" s="34" t="s">
        <v>547</v>
      </c>
    </row>
    <row r="133" spans="1:14" s="34" customFormat="1" x14ac:dyDescent="0.25">
      <c r="A133" s="27">
        <v>131</v>
      </c>
      <c r="B133" s="34" t="s">
        <v>556</v>
      </c>
      <c r="C133" s="35" t="s">
        <v>382</v>
      </c>
      <c r="D133" s="36" t="s">
        <v>179</v>
      </c>
      <c r="E133" s="37">
        <v>275</v>
      </c>
      <c r="F133" s="36" t="s">
        <v>179</v>
      </c>
      <c r="G133" s="36" t="s">
        <v>179</v>
      </c>
      <c r="H133" s="37">
        <v>1110</v>
      </c>
      <c r="I133" s="37">
        <v>835</v>
      </c>
      <c r="J133" s="36">
        <f t="shared" si="5"/>
        <v>403.63636363636363</v>
      </c>
      <c r="K133" s="38" t="s">
        <v>179</v>
      </c>
      <c r="L133" s="38" t="s">
        <v>531</v>
      </c>
      <c r="M133" s="34" t="s">
        <v>357</v>
      </c>
      <c r="N133" s="34" t="s">
        <v>547</v>
      </c>
    </row>
    <row r="134" spans="1:14" s="34" customFormat="1" x14ac:dyDescent="0.25">
      <c r="A134" s="27">
        <v>132</v>
      </c>
      <c r="B134" s="34" t="s">
        <v>556</v>
      </c>
      <c r="C134" s="35" t="s">
        <v>383</v>
      </c>
      <c r="D134" s="36" t="s">
        <v>179</v>
      </c>
      <c r="E134" s="37">
        <v>404</v>
      </c>
      <c r="F134" s="36" t="s">
        <v>179</v>
      </c>
      <c r="G134" s="36" t="s">
        <v>179</v>
      </c>
      <c r="H134" s="37">
        <v>1078</v>
      </c>
      <c r="I134" s="37">
        <v>674</v>
      </c>
      <c r="J134" s="36">
        <f t="shared" si="5"/>
        <v>266.83168316831683</v>
      </c>
      <c r="K134" s="38" t="s">
        <v>179</v>
      </c>
      <c r="L134" s="38" t="s">
        <v>531</v>
      </c>
      <c r="M134" s="34" t="s">
        <v>357</v>
      </c>
      <c r="N134" s="34" t="s">
        <v>547</v>
      </c>
    </row>
    <row r="135" spans="1:14" s="34" customFormat="1" x14ac:dyDescent="0.25">
      <c r="A135" s="27">
        <v>133</v>
      </c>
      <c r="B135" s="34" t="s">
        <v>556</v>
      </c>
      <c r="C135" s="35" t="s">
        <v>384</v>
      </c>
      <c r="D135" s="36" t="s">
        <v>179</v>
      </c>
      <c r="E135" s="37">
        <v>422</v>
      </c>
      <c r="F135" s="36" t="s">
        <v>179</v>
      </c>
      <c r="G135" s="36" t="s">
        <v>179</v>
      </c>
      <c r="H135" s="37">
        <v>1096</v>
      </c>
      <c r="I135" s="37">
        <v>674</v>
      </c>
      <c r="J135" s="36">
        <f t="shared" si="5"/>
        <v>259.71563981042658</v>
      </c>
      <c r="K135" s="38" t="s">
        <v>179</v>
      </c>
      <c r="L135" s="38" t="s">
        <v>531</v>
      </c>
      <c r="M135" s="34" t="s">
        <v>357</v>
      </c>
      <c r="N135" s="34" t="s">
        <v>547</v>
      </c>
    </row>
    <row r="136" spans="1:14" s="34" customFormat="1" x14ac:dyDescent="0.25">
      <c r="A136" s="27">
        <v>134</v>
      </c>
      <c r="B136" s="34" t="s">
        <v>556</v>
      </c>
      <c r="C136" s="35" t="s">
        <v>385</v>
      </c>
      <c r="D136" s="36" t="s">
        <v>179</v>
      </c>
      <c r="E136" s="37">
        <v>387.5</v>
      </c>
      <c r="F136" s="36" t="s">
        <v>179</v>
      </c>
      <c r="G136" s="36" t="s">
        <v>179</v>
      </c>
      <c r="H136" s="37">
        <v>1230</v>
      </c>
      <c r="I136" s="37">
        <v>842.5</v>
      </c>
      <c r="J136" s="36">
        <f t="shared" ref="J136:J167" si="6">H136/E136*100</f>
        <v>317.41935483870969</v>
      </c>
      <c r="K136" s="38" t="s">
        <v>179</v>
      </c>
      <c r="L136" s="38" t="s">
        <v>531</v>
      </c>
      <c r="M136" s="34" t="s">
        <v>357</v>
      </c>
      <c r="N136" s="34" t="s">
        <v>547</v>
      </c>
    </row>
    <row r="137" spans="1:14" s="34" customFormat="1" x14ac:dyDescent="0.25">
      <c r="A137" s="27">
        <v>135</v>
      </c>
      <c r="B137" s="42" t="s">
        <v>557</v>
      </c>
      <c r="C137" s="43" t="s">
        <v>386</v>
      </c>
      <c r="D137" s="44" t="s">
        <v>179</v>
      </c>
      <c r="E137" s="45">
        <v>6.35</v>
      </c>
      <c r="F137" s="44" t="s">
        <v>179</v>
      </c>
      <c r="G137" s="44" t="s">
        <v>179</v>
      </c>
      <c r="H137" s="45">
        <v>6.84</v>
      </c>
      <c r="I137" s="45">
        <v>0.49</v>
      </c>
      <c r="J137" s="44">
        <f t="shared" si="6"/>
        <v>107.71653543307087</v>
      </c>
      <c r="K137" s="46" t="s">
        <v>387</v>
      </c>
      <c r="L137" s="46" t="s">
        <v>531</v>
      </c>
      <c r="M137" s="42" t="s">
        <v>389</v>
      </c>
      <c r="N137" s="42" t="s">
        <v>388</v>
      </c>
    </row>
    <row r="138" spans="1:14" s="34" customFormat="1" x14ac:dyDescent="0.25">
      <c r="A138" s="27">
        <v>136</v>
      </c>
      <c r="B138" s="42" t="s">
        <v>557</v>
      </c>
      <c r="C138" s="43" t="s">
        <v>386</v>
      </c>
      <c r="D138" s="44" t="s">
        <v>179</v>
      </c>
      <c r="E138" s="45">
        <v>6.23</v>
      </c>
      <c r="F138" s="44" t="s">
        <v>179</v>
      </c>
      <c r="G138" s="44" t="s">
        <v>179</v>
      </c>
      <c r="H138" s="45">
        <v>7.13</v>
      </c>
      <c r="I138" s="45">
        <v>0.9</v>
      </c>
      <c r="J138" s="44">
        <f t="shared" si="6"/>
        <v>114.44622792937398</v>
      </c>
      <c r="K138" s="46" t="s">
        <v>387</v>
      </c>
      <c r="L138" s="46" t="s">
        <v>531</v>
      </c>
      <c r="M138" s="42" t="s">
        <v>390</v>
      </c>
      <c r="N138" s="42" t="s">
        <v>388</v>
      </c>
    </row>
    <row r="139" spans="1:14" s="34" customFormat="1" x14ac:dyDescent="0.25">
      <c r="A139" s="27">
        <v>137</v>
      </c>
      <c r="B139" s="42" t="s">
        <v>557</v>
      </c>
      <c r="C139" s="43" t="s">
        <v>386</v>
      </c>
      <c r="D139" s="44" t="s">
        <v>179</v>
      </c>
      <c r="E139" s="45">
        <v>3.32</v>
      </c>
      <c r="F139" s="44" t="s">
        <v>179</v>
      </c>
      <c r="G139" s="44" t="s">
        <v>179</v>
      </c>
      <c r="H139" s="45">
        <v>3.78</v>
      </c>
      <c r="I139" s="45">
        <v>0.46</v>
      </c>
      <c r="J139" s="44">
        <f t="shared" si="6"/>
        <v>113.85542168674698</v>
      </c>
      <c r="K139" s="46" t="s">
        <v>387</v>
      </c>
      <c r="L139" s="46" t="s">
        <v>531</v>
      </c>
      <c r="M139" s="42" t="s">
        <v>391</v>
      </c>
      <c r="N139" s="42" t="s">
        <v>388</v>
      </c>
    </row>
    <row r="140" spans="1:14" s="34" customFormat="1" x14ac:dyDescent="0.25">
      <c r="A140" s="27">
        <v>138</v>
      </c>
      <c r="B140" s="42" t="s">
        <v>557</v>
      </c>
      <c r="C140" s="43" t="s">
        <v>386</v>
      </c>
      <c r="D140" s="44" t="s">
        <v>179</v>
      </c>
      <c r="E140" s="45">
        <v>3.51</v>
      </c>
      <c r="F140" s="44" t="s">
        <v>179</v>
      </c>
      <c r="G140" s="44" t="s">
        <v>179</v>
      </c>
      <c r="H140" s="45">
        <v>3.75</v>
      </c>
      <c r="I140" s="45">
        <v>0.24</v>
      </c>
      <c r="J140" s="44">
        <f t="shared" si="6"/>
        <v>106.83760683760684</v>
      </c>
      <c r="K140" s="46" t="s">
        <v>387</v>
      </c>
      <c r="L140" s="46" t="s">
        <v>531</v>
      </c>
      <c r="M140" s="42" t="s">
        <v>392</v>
      </c>
      <c r="N140" s="42" t="s">
        <v>388</v>
      </c>
    </row>
    <row r="141" spans="1:14" s="34" customFormat="1" x14ac:dyDescent="0.25">
      <c r="A141" s="27">
        <v>139</v>
      </c>
      <c r="B141" s="42" t="s">
        <v>557</v>
      </c>
      <c r="C141" s="43" t="s">
        <v>393</v>
      </c>
      <c r="D141" s="44" t="s">
        <v>179</v>
      </c>
      <c r="E141" s="45">
        <v>9.56</v>
      </c>
      <c r="F141" s="44" t="s">
        <v>179</v>
      </c>
      <c r="G141" s="44" t="s">
        <v>179</v>
      </c>
      <c r="H141" s="45">
        <v>10.23</v>
      </c>
      <c r="I141" s="45">
        <v>0.67</v>
      </c>
      <c r="J141" s="44">
        <f t="shared" si="6"/>
        <v>107.00836820083681</v>
      </c>
      <c r="K141" s="46" t="s">
        <v>394</v>
      </c>
      <c r="L141" s="46" t="s">
        <v>531</v>
      </c>
      <c r="M141" s="42" t="s">
        <v>395</v>
      </c>
      <c r="N141" s="42" t="s">
        <v>388</v>
      </c>
    </row>
    <row r="142" spans="1:14" s="34" customFormat="1" x14ac:dyDescent="0.25">
      <c r="A142" s="27">
        <v>140</v>
      </c>
      <c r="B142" s="42" t="s">
        <v>557</v>
      </c>
      <c r="C142" s="43" t="s">
        <v>393</v>
      </c>
      <c r="D142" s="44" t="s">
        <v>179</v>
      </c>
      <c r="E142" s="45">
        <v>2.72</v>
      </c>
      <c r="F142" s="44" t="s">
        <v>179</v>
      </c>
      <c r="G142" s="44" t="s">
        <v>179</v>
      </c>
      <c r="H142" s="45">
        <v>3.4</v>
      </c>
      <c r="I142" s="45">
        <v>0.68</v>
      </c>
      <c r="J142" s="44">
        <f t="shared" si="6"/>
        <v>124.99999999999997</v>
      </c>
      <c r="K142" s="46" t="s">
        <v>394</v>
      </c>
      <c r="L142" s="46" t="s">
        <v>531</v>
      </c>
      <c r="M142" s="42" t="s">
        <v>391</v>
      </c>
      <c r="N142" s="42" t="s">
        <v>388</v>
      </c>
    </row>
    <row r="143" spans="1:14" s="34" customFormat="1" x14ac:dyDescent="0.25">
      <c r="A143" s="27">
        <v>141</v>
      </c>
      <c r="B143" s="42" t="s">
        <v>557</v>
      </c>
      <c r="C143" s="43" t="s">
        <v>393</v>
      </c>
      <c r="D143" s="44" t="s">
        <v>179</v>
      </c>
      <c r="E143" s="45">
        <v>2.77</v>
      </c>
      <c r="F143" s="44" t="s">
        <v>179</v>
      </c>
      <c r="G143" s="44" t="s">
        <v>179</v>
      </c>
      <c r="H143" s="45">
        <v>3.33</v>
      </c>
      <c r="I143" s="45">
        <v>0.56000000000000005</v>
      </c>
      <c r="J143" s="44">
        <f t="shared" si="6"/>
        <v>120.21660649819495</v>
      </c>
      <c r="K143" s="46" t="s">
        <v>394</v>
      </c>
      <c r="L143" s="46" t="s">
        <v>531</v>
      </c>
      <c r="M143" s="42" t="s">
        <v>392</v>
      </c>
      <c r="N143" s="42" t="s">
        <v>388</v>
      </c>
    </row>
    <row r="144" spans="1:14" s="34" customFormat="1" x14ac:dyDescent="0.25">
      <c r="A144" s="27">
        <v>142</v>
      </c>
      <c r="B144" s="42" t="s">
        <v>557</v>
      </c>
      <c r="C144" s="43" t="s">
        <v>396</v>
      </c>
      <c r="D144" s="44" t="s">
        <v>179</v>
      </c>
      <c r="E144" s="45">
        <v>3.69</v>
      </c>
      <c r="F144" s="44" t="s">
        <v>179</v>
      </c>
      <c r="G144" s="44" t="s">
        <v>179</v>
      </c>
      <c r="H144" s="45">
        <v>4.0999999999999996</v>
      </c>
      <c r="I144" s="45">
        <v>0.41</v>
      </c>
      <c r="J144" s="44">
        <f t="shared" si="6"/>
        <v>111.1111111111111</v>
      </c>
      <c r="K144" s="46" t="s">
        <v>397</v>
      </c>
      <c r="L144" s="46" t="s">
        <v>531</v>
      </c>
      <c r="M144" s="42" t="s">
        <v>398</v>
      </c>
      <c r="N144" s="42" t="s">
        <v>388</v>
      </c>
    </row>
    <row r="145" spans="1:14" s="34" customFormat="1" x14ac:dyDescent="0.25">
      <c r="A145" s="27">
        <v>143</v>
      </c>
      <c r="B145" s="42" t="s">
        <v>557</v>
      </c>
      <c r="C145" s="43" t="s">
        <v>396</v>
      </c>
      <c r="D145" s="44" t="s">
        <v>179</v>
      </c>
      <c r="E145" s="45">
        <v>3.84</v>
      </c>
      <c r="F145" s="44" t="s">
        <v>179</v>
      </c>
      <c r="G145" s="44" t="s">
        <v>179</v>
      </c>
      <c r="H145" s="45">
        <v>4.3499999999999996</v>
      </c>
      <c r="I145" s="45">
        <v>0.51</v>
      </c>
      <c r="J145" s="44">
        <f t="shared" si="6"/>
        <v>113.28125</v>
      </c>
      <c r="K145" s="46" t="s">
        <v>397</v>
      </c>
      <c r="L145" s="46" t="s">
        <v>531</v>
      </c>
      <c r="M145" s="42" t="s">
        <v>399</v>
      </c>
      <c r="N145" s="42" t="s">
        <v>388</v>
      </c>
    </row>
    <row r="146" spans="1:14" s="34" customFormat="1" x14ac:dyDescent="0.25">
      <c r="A146" s="27">
        <v>144</v>
      </c>
      <c r="B146" s="42" t="s">
        <v>557</v>
      </c>
      <c r="C146" s="43" t="s">
        <v>396</v>
      </c>
      <c r="D146" s="44" t="s">
        <v>179</v>
      </c>
      <c r="E146" s="45">
        <v>1.64</v>
      </c>
      <c r="F146" s="44" t="s">
        <v>179</v>
      </c>
      <c r="G146" s="44" t="s">
        <v>179</v>
      </c>
      <c r="H146" s="45">
        <v>2.02</v>
      </c>
      <c r="I146" s="45">
        <v>0.38</v>
      </c>
      <c r="J146" s="44">
        <f t="shared" si="6"/>
        <v>123.17073170731707</v>
      </c>
      <c r="K146" s="46" t="s">
        <v>397</v>
      </c>
      <c r="L146" s="46" t="s">
        <v>531</v>
      </c>
      <c r="M146" s="42" t="s">
        <v>391</v>
      </c>
      <c r="N146" s="42" t="s">
        <v>388</v>
      </c>
    </row>
    <row r="147" spans="1:14" s="34" customFormat="1" x14ac:dyDescent="0.25">
      <c r="A147" s="27">
        <v>145</v>
      </c>
      <c r="B147" s="42" t="s">
        <v>557</v>
      </c>
      <c r="C147" s="43" t="s">
        <v>396</v>
      </c>
      <c r="D147" s="44" t="s">
        <v>179</v>
      </c>
      <c r="E147" s="45">
        <v>1.58</v>
      </c>
      <c r="F147" s="44" t="s">
        <v>179</v>
      </c>
      <c r="G147" s="44" t="s">
        <v>179</v>
      </c>
      <c r="H147" s="45">
        <v>1.76</v>
      </c>
      <c r="I147" s="45">
        <v>0.18</v>
      </c>
      <c r="J147" s="44">
        <f t="shared" si="6"/>
        <v>111.39240506329114</v>
      </c>
      <c r="K147" s="46" t="s">
        <v>397</v>
      </c>
      <c r="L147" s="46" t="s">
        <v>531</v>
      </c>
      <c r="M147" s="42" t="s">
        <v>392</v>
      </c>
      <c r="N147" s="42" t="s">
        <v>388</v>
      </c>
    </row>
    <row r="148" spans="1:14" s="34" customFormat="1" x14ac:dyDescent="0.25">
      <c r="A148" s="27">
        <v>146</v>
      </c>
      <c r="B148" s="42" t="s">
        <v>557</v>
      </c>
      <c r="C148" s="43" t="s">
        <v>400</v>
      </c>
      <c r="D148" s="44" t="s">
        <v>179</v>
      </c>
      <c r="E148" s="45">
        <v>3.28</v>
      </c>
      <c r="F148" s="44" t="s">
        <v>179</v>
      </c>
      <c r="G148" s="44" t="s">
        <v>179</v>
      </c>
      <c r="H148" s="45">
        <v>3.45</v>
      </c>
      <c r="I148" s="45">
        <v>0.17</v>
      </c>
      <c r="J148" s="44">
        <f t="shared" si="6"/>
        <v>105.18292682926831</v>
      </c>
      <c r="K148" s="46" t="s">
        <v>401</v>
      </c>
      <c r="L148" s="46" t="s">
        <v>531</v>
      </c>
      <c r="M148" s="42" t="s">
        <v>402</v>
      </c>
      <c r="N148" s="42" t="s">
        <v>388</v>
      </c>
    </row>
    <row r="149" spans="1:14" s="34" customFormat="1" x14ac:dyDescent="0.25">
      <c r="A149" s="27">
        <v>147</v>
      </c>
      <c r="B149" s="42" t="s">
        <v>557</v>
      </c>
      <c r="C149" s="43" t="s">
        <v>400</v>
      </c>
      <c r="D149" s="44" t="s">
        <v>179</v>
      </c>
      <c r="E149" s="45">
        <v>3.17</v>
      </c>
      <c r="F149" s="44" t="s">
        <v>179</v>
      </c>
      <c r="G149" s="44" t="s">
        <v>179</v>
      </c>
      <c r="H149" s="45">
        <v>3.43</v>
      </c>
      <c r="I149" s="45">
        <v>0.26</v>
      </c>
      <c r="J149" s="44">
        <f t="shared" si="6"/>
        <v>108.20189274447951</v>
      </c>
      <c r="K149" s="46" t="s">
        <v>401</v>
      </c>
      <c r="L149" s="46" t="s">
        <v>531</v>
      </c>
      <c r="M149" s="42" t="s">
        <v>403</v>
      </c>
      <c r="N149" s="42" t="s">
        <v>388</v>
      </c>
    </row>
    <row r="150" spans="1:14" s="34" customFormat="1" x14ac:dyDescent="0.25">
      <c r="A150" s="27">
        <v>148</v>
      </c>
      <c r="B150" s="42" t="s">
        <v>557</v>
      </c>
      <c r="C150" s="43" t="s">
        <v>404</v>
      </c>
      <c r="D150" s="44" t="s">
        <v>179</v>
      </c>
      <c r="E150" s="45">
        <v>3.18</v>
      </c>
      <c r="F150" s="44" t="s">
        <v>179</v>
      </c>
      <c r="G150" s="44" t="s">
        <v>179</v>
      </c>
      <c r="H150" s="45">
        <v>3.54</v>
      </c>
      <c r="I150" s="45">
        <v>0.36</v>
      </c>
      <c r="J150" s="44">
        <f t="shared" si="6"/>
        <v>111.32075471698113</v>
      </c>
      <c r="K150" s="46" t="s">
        <v>405</v>
      </c>
      <c r="L150" s="46" t="s">
        <v>531</v>
      </c>
      <c r="M150" s="42" t="s">
        <v>406</v>
      </c>
      <c r="N150" s="42" t="s">
        <v>388</v>
      </c>
    </row>
    <row r="151" spans="1:14" s="34" customFormat="1" x14ac:dyDescent="0.25">
      <c r="A151" s="27">
        <v>149</v>
      </c>
      <c r="B151" s="42" t="s">
        <v>557</v>
      </c>
      <c r="C151" s="43" t="s">
        <v>404</v>
      </c>
      <c r="D151" s="44" t="s">
        <v>179</v>
      </c>
      <c r="E151" s="45">
        <v>3.49</v>
      </c>
      <c r="F151" s="44" t="s">
        <v>179</v>
      </c>
      <c r="G151" s="44" t="s">
        <v>179</v>
      </c>
      <c r="H151" s="45">
        <v>3.69</v>
      </c>
      <c r="I151" s="45">
        <v>0.2</v>
      </c>
      <c r="J151" s="44">
        <f t="shared" si="6"/>
        <v>105.73065902578796</v>
      </c>
      <c r="K151" s="46" t="s">
        <v>405</v>
      </c>
      <c r="L151" s="46" t="s">
        <v>531</v>
      </c>
      <c r="M151" s="42" t="s">
        <v>390</v>
      </c>
      <c r="N151" s="42" t="s">
        <v>388</v>
      </c>
    </row>
    <row r="152" spans="1:14" s="34" customFormat="1" x14ac:dyDescent="0.25">
      <c r="A152" s="27">
        <v>150</v>
      </c>
      <c r="B152" s="42" t="s">
        <v>557</v>
      </c>
      <c r="C152" s="43" t="s">
        <v>407</v>
      </c>
      <c r="D152" s="44" t="s">
        <v>179</v>
      </c>
      <c r="E152" s="45">
        <v>3.79</v>
      </c>
      <c r="F152" s="44" t="s">
        <v>179</v>
      </c>
      <c r="G152" s="44" t="s">
        <v>179</v>
      </c>
      <c r="H152" s="45">
        <v>4.88</v>
      </c>
      <c r="I152" s="45">
        <v>1.0900000000000001</v>
      </c>
      <c r="J152" s="44">
        <f t="shared" si="6"/>
        <v>128.7598944591029</v>
      </c>
      <c r="K152" s="46" t="s">
        <v>408</v>
      </c>
      <c r="L152" s="46" t="s">
        <v>531</v>
      </c>
      <c r="M152" s="42" t="s">
        <v>398</v>
      </c>
      <c r="N152" s="42" t="s">
        <v>388</v>
      </c>
    </row>
    <row r="153" spans="1:14" s="34" customFormat="1" x14ac:dyDescent="0.25">
      <c r="A153" s="27">
        <v>151</v>
      </c>
      <c r="B153" s="42" t="s">
        <v>557</v>
      </c>
      <c r="C153" s="43" t="s">
        <v>407</v>
      </c>
      <c r="D153" s="44" t="s">
        <v>179</v>
      </c>
      <c r="E153" s="45">
        <v>3.45</v>
      </c>
      <c r="F153" s="44" t="s">
        <v>179</v>
      </c>
      <c r="G153" s="44" t="s">
        <v>179</v>
      </c>
      <c r="H153" s="45">
        <v>4.2699999999999996</v>
      </c>
      <c r="I153" s="45">
        <v>0.82</v>
      </c>
      <c r="J153" s="44">
        <f t="shared" si="6"/>
        <v>123.76811594202897</v>
      </c>
      <c r="K153" s="46" t="s">
        <v>408</v>
      </c>
      <c r="L153" s="46" t="s">
        <v>531</v>
      </c>
      <c r="M153" s="42" t="s">
        <v>399</v>
      </c>
      <c r="N153" s="42" t="s">
        <v>388</v>
      </c>
    </row>
    <row r="154" spans="1:14" s="34" customFormat="1" x14ac:dyDescent="0.25">
      <c r="A154" s="27">
        <v>152</v>
      </c>
      <c r="B154" s="42" t="s">
        <v>557</v>
      </c>
      <c r="C154" s="43" t="s">
        <v>409</v>
      </c>
      <c r="D154" s="44" t="s">
        <v>179</v>
      </c>
      <c r="E154" s="45">
        <v>2.1</v>
      </c>
      <c r="F154" s="44" t="s">
        <v>179</v>
      </c>
      <c r="G154" s="44" t="s">
        <v>179</v>
      </c>
      <c r="H154" s="45">
        <v>2.56</v>
      </c>
      <c r="I154" s="45">
        <v>0.46</v>
      </c>
      <c r="J154" s="44">
        <f t="shared" si="6"/>
        <v>121.9047619047619</v>
      </c>
      <c r="K154" s="46" t="s">
        <v>410</v>
      </c>
      <c r="L154" s="46" t="s">
        <v>531</v>
      </c>
      <c r="M154" s="42" t="s">
        <v>395</v>
      </c>
      <c r="N154" s="42" t="s">
        <v>388</v>
      </c>
    </row>
    <row r="155" spans="1:14" s="34" customFormat="1" x14ac:dyDescent="0.25">
      <c r="A155" s="27">
        <v>153</v>
      </c>
      <c r="B155" s="42" t="s">
        <v>557</v>
      </c>
      <c r="C155" s="43" t="s">
        <v>409</v>
      </c>
      <c r="D155" s="44" t="s">
        <v>179</v>
      </c>
      <c r="E155" s="45">
        <v>3.12</v>
      </c>
      <c r="F155" s="44" t="s">
        <v>179</v>
      </c>
      <c r="G155" s="44" t="s">
        <v>179</v>
      </c>
      <c r="H155" s="45">
        <v>3.44</v>
      </c>
      <c r="I155" s="45">
        <v>0.32</v>
      </c>
      <c r="J155" s="44">
        <f t="shared" si="6"/>
        <v>110.25641025641025</v>
      </c>
      <c r="K155" s="46" t="s">
        <v>410</v>
      </c>
      <c r="L155" s="46" t="s">
        <v>531</v>
      </c>
      <c r="M155" s="42" t="s">
        <v>390</v>
      </c>
      <c r="N155" s="42" t="s">
        <v>388</v>
      </c>
    </row>
    <row r="156" spans="1:14" s="34" customFormat="1" x14ac:dyDescent="0.25">
      <c r="A156" s="27">
        <v>154</v>
      </c>
      <c r="B156" s="42" t="s">
        <v>557</v>
      </c>
      <c r="C156" s="43" t="s">
        <v>411</v>
      </c>
      <c r="D156" s="44" t="s">
        <v>179</v>
      </c>
      <c r="E156" s="45">
        <v>4.9800000000000004</v>
      </c>
      <c r="F156" s="44" t="s">
        <v>179</v>
      </c>
      <c r="G156" s="44" t="s">
        <v>179</v>
      </c>
      <c r="H156" s="45">
        <v>5.6</v>
      </c>
      <c r="I156" s="45">
        <v>0.62</v>
      </c>
      <c r="J156" s="44">
        <f t="shared" si="6"/>
        <v>112.44979919678713</v>
      </c>
      <c r="K156" s="46" t="s">
        <v>412</v>
      </c>
      <c r="L156" s="46" t="s">
        <v>531</v>
      </c>
      <c r="M156" s="42" t="s">
        <v>413</v>
      </c>
      <c r="N156" s="42" t="s">
        <v>388</v>
      </c>
    </row>
    <row r="157" spans="1:14" s="34" customFormat="1" x14ac:dyDescent="0.25">
      <c r="A157" s="27">
        <v>155</v>
      </c>
      <c r="B157" s="42" t="s">
        <v>557</v>
      </c>
      <c r="C157" s="43" t="s">
        <v>411</v>
      </c>
      <c r="D157" s="44" t="s">
        <v>179</v>
      </c>
      <c r="E157" s="45">
        <v>4.74</v>
      </c>
      <c r="F157" s="44" t="s">
        <v>179</v>
      </c>
      <c r="G157" s="44" t="s">
        <v>179</v>
      </c>
      <c r="H157" s="45">
        <v>5.09</v>
      </c>
      <c r="I157" s="45">
        <v>0.35</v>
      </c>
      <c r="J157" s="44">
        <f t="shared" si="6"/>
        <v>107.38396624472573</v>
      </c>
      <c r="K157" s="46" t="s">
        <v>412</v>
      </c>
      <c r="L157" s="46" t="s">
        <v>531</v>
      </c>
      <c r="M157" s="42" t="s">
        <v>414</v>
      </c>
      <c r="N157" s="42" t="s">
        <v>388</v>
      </c>
    </row>
    <row r="158" spans="1:14" s="34" customFormat="1" x14ac:dyDescent="0.25">
      <c r="A158" s="27">
        <v>156</v>
      </c>
      <c r="B158" s="42" t="s">
        <v>557</v>
      </c>
      <c r="C158" s="43" t="s">
        <v>411</v>
      </c>
      <c r="D158" s="44" t="s">
        <v>179</v>
      </c>
      <c r="E158" s="45">
        <v>6.39</v>
      </c>
      <c r="F158" s="44" t="s">
        <v>179</v>
      </c>
      <c r="G158" s="44" t="s">
        <v>179</v>
      </c>
      <c r="H158" s="45">
        <v>7.37</v>
      </c>
      <c r="I158" s="45">
        <v>0.98</v>
      </c>
      <c r="J158" s="44">
        <f t="shared" si="6"/>
        <v>115.33646322378716</v>
      </c>
      <c r="K158" s="46" t="s">
        <v>412</v>
      </c>
      <c r="L158" s="46" t="s">
        <v>531</v>
      </c>
      <c r="M158" s="42" t="s">
        <v>395</v>
      </c>
      <c r="N158" s="42" t="s">
        <v>388</v>
      </c>
    </row>
    <row r="159" spans="1:14" s="34" customFormat="1" x14ac:dyDescent="0.25">
      <c r="A159" s="27">
        <v>157</v>
      </c>
      <c r="B159" s="42" t="s">
        <v>557</v>
      </c>
      <c r="C159" s="43" t="s">
        <v>411</v>
      </c>
      <c r="D159" s="44" t="s">
        <v>179</v>
      </c>
      <c r="E159" s="45">
        <v>6.48</v>
      </c>
      <c r="F159" s="44" t="s">
        <v>179</v>
      </c>
      <c r="G159" s="44" t="s">
        <v>179</v>
      </c>
      <c r="H159" s="45">
        <v>7.44</v>
      </c>
      <c r="I159" s="45">
        <v>0.96</v>
      </c>
      <c r="J159" s="44">
        <f t="shared" si="6"/>
        <v>114.81481481481481</v>
      </c>
      <c r="K159" s="46" t="s">
        <v>412</v>
      </c>
      <c r="L159" s="46" t="s">
        <v>531</v>
      </c>
      <c r="M159" s="42" t="s">
        <v>390</v>
      </c>
      <c r="N159" s="42" t="s">
        <v>388</v>
      </c>
    </row>
    <row r="160" spans="1:14" s="34" customFormat="1" x14ac:dyDescent="0.25">
      <c r="A160" s="27">
        <v>158</v>
      </c>
      <c r="B160" s="42" t="s">
        <v>557</v>
      </c>
      <c r="C160" s="43" t="s">
        <v>415</v>
      </c>
      <c r="D160" s="44" t="s">
        <v>179</v>
      </c>
      <c r="E160" s="45">
        <v>4.26</v>
      </c>
      <c r="F160" s="44" t="s">
        <v>179</v>
      </c>
      <c r="G160" s="44" t="s">
        <v>179</v>
      </c>
      <c r="H160" s="45">
        <v>5.25</v>
      </c>
      <c r="I160" s="45">
        <v>0.98</v>
      </c>
      <c r="J160" s="44">
        <f t="shared" si="6"/>
        <v>123.23943661971832</v>
      </c>
      <c r="K160" s="46" t="s">
        <v>416</v>
      </c>
      <c r="L160" s="46" t="s">
        <v>531</v>
      </c>
      <c r="M160" s="42" t="s">
        <v>417</v>
      </c>
      <c r="N160" s="42" t="s">
        <v>551</v>
      </c>
    </row>
    <row r="161" spans="1:14" s="34" customFormat="1" x14ac:dyDescent="0.25">
      <c r="A161" s="27">
        <v>159</v>
      </c>
      <c r="B161" s="42" t="s">
        <v>557</v>
      </c>
      <c r="C161" s="43" t="s">
        <v>415</v>
      </c>
      <c r="D161" s="44" t="s">
        <v>179</v>
      </c>
      <c r="E161" s="45">
        <v>4.51</v>
      </c>
      <c r="F161" s="44" t="s">
        <v>179</v>
      </c>
      <c r="G161" s="44" t="s">
        <v>179</v>
      </c>
      <c r="H161" s="45">
        <v>5</v>
      </c>
      <c r="I161" s="45">
        <v>0.49</v>
      </c>
      <c r="J161" s="44">
        <f t="shared" si="6"/>
        <v>110.86474501108647</v>
      </c>
      <c r="K161" s="46" t="s">
        <v>416</v>
      </c>
      <c r="L161" s="46" t="s">
        <v>531</v>
      </c>
      <c r="M161" s="42" t="s">
        <v>413</v>
      </c>
      <c r="N161" s="42" t="s">
        <v>551</v>
      </c>
    </row>
    <row r="162" spans="1:14" s="34" customFormat="1" x14ac:dyDescent="0.25">
      <c r="A162" s="27">
        <v>160</v>
      </c>
      <c r="B162" s="42" t="s">
        <v>557</v>
      </c>
      <c r="C162" s="43" t="s">
        <v>415</v>
      </c>
      <c r="D162" s="44" t="s">
        <v>179</v>
      </c>
      <c r="E162" s="45">
        <v>4.51</v>
      </c>
      <c r="F162" s="44" t="s">
        <v>179</v>
      </c>
      <c r="G162" s="44" t="s">
        <v>179</v>
      </c>
      <c r="H162" s="45">
        <v>5.25</v>
      </c>
      <c r="I162" s="45">
        <v>0.74</v>
      </c>
      <c r="J162" s="44">
        <f t="shared" si="6"/>
        <v>116.4079822616408</v>
      </c>
      <c r="K162" s="46" t="s">
        <v>416</v>
      </c>
      <c r="L162" s="46" t="s">
        <v>531</v>
      </c>
      <c r="M162" s="42" t="s">
        <v>418</v>
      </c>
      <c r="N162" s="42" t="s">
        <v>551</v>
      </c>
    </row>
    <row r="163" spans="1:14" s="34" customFormat="1" x14ac:dyDescent="0.25">
      <c r="A163" s="27">
        <v>161</v>
      </c>
      <c r="B163" s="42" t="s">
        <v>557</v>
      </c>
      <c r="C163" s="43" t="s">
        <v>415</v>
      </c>
      <c r="D163" s="44" t="s">
        <v>179</v>
      </c>
      <c r="E163" s="45">
        <v>4.84</v>
      </c>
      <c r="F163" s="44" t="s">
        <v>179</v>
      </c>
      <c r="G163" s="44" t="s">
        <v>179</v>
      </c>
      <c r="H163" s="45">
        <v>5.74</v>
      </c>
      <c r="I163" s="45">
        <v>0.9</v>
      </c>
      <c r="J163" s="44">
        <f t="shared" si="6"/>
        <v>118.59504132231406</v>
      </c>
      <c r="K163" s="46" t="s">
        <v>416</v>
      </c>
      <c r="L163" s="46" t="s">
        <v>531</v>
      </c>
      <c r="M163" s="42" t="s">
        <v>406</v>
      </c>
      <c r="N163" s="42" t="s">
        <v>551</v>
      </c>
    </row>
    <row r="164" spans="1:14" s="34" customFormat="1" x14ac:dyDescent="0.25">
      <c r="A164" s="27">
        <v>162</v>
      </c>
      <c r="B164" s="42" t="s">
        <v>557</v>
      </c>
      <c r="C164" s="43" t="s">
        <v>415</v>
      </c>
      <c r="D164" s="44" t="s">
        <v>179</v>
      </c>
      <c r="E164" s="45">
        <v>4.67</v>
      </c>
      <c r="F164" s="44" t="s">
        <v>179</v>
      </c>
      <c r="G164" s="44" t="s">
        <v>179</v>
      </c>
      <c r="H164" s="45">
        <v>5.41</v>
      </c>
      <c r="I164" s="45">
        <v>0.74</v>
      </c>
      <c r="J164" s="44">
        <f t="shared" si="6"/>
        <v>115.84582441113491</v>
      </c>
      <c r="K164" s="46" t="s">
        <v>416</v>
      </c>
      <c r="L164" s="46" t="s">
        <v>531</v>
      </c>
      <c r="M164" s="42" t="s">
        <v>398</v>
      </c>
      <c r="N164" s="42" t="s">
        <v>551</v>
      </c>
    </row>
    <row r="165" spans="1:14" s="34" customFormat="1" x14ac:dyDescent="0.25">
      <c r="A165" s="27">
        <v>163</v>
      </c>
      <c r="B165" s="42" t="s">
        <v>557</v>
      </c>
      <c r="C165" s="43" t="s">
        <v>415</v>
      </c>
      <c r="D165" s="44" t="s">
        <v>179</v>
      </c>
      <c r="E165" s="45">
        <v>4.43</v>
      </c>
      <c r="F165" s="44" t="s">
        <v>179</v>
      </c>
      <c r="G165" s="44" t="s">
        <v>179</v>
      </c>
      <c r="H165" s="45">
        <v>5</v>
      </c>
      <c r="I165" s="45">
        <v>0.56999999999999995</v>
      </c>
      <c r="J165" s="44">
        <f t="shared" si="6"/>
        <v>112.86681715575622</v>
      </c>
      <c r="K165" s="46" t="s">
        <v>416</v>
      </c>
      <c r="L165" s="46" t="s">
        <v>531</v>
      </c>
      <c r="M165" s="42" t="s">
        <v>414</v>
      </c>
      <c r="N165" s="42" t="s">
        <v>551</v>
      </c>
    </row>
    <row r="166" spans="1:14" s="34" customFormat="1" x14ac:dyDescent="0.25">
      <c r="A166" s="27">
        <v>164</v>
      </c>
      <c r="B166" s="42" t="s">
        <v>557</v>
      </c>
      <c r="C166" s="43" t="s">
        <v>415</v>
      </c>
      <c r="D166" s="44" t="s">
        <v>179</v>
      </c>
      <c r="E166" s="45">
        <v>4.59</v>
      </c>
      <c r="F166" s="44" t="s">
        <v>179</v>
      </c>
      <c r="G166" s="44" t="s">
        <v>179</v>
      </c>
      <c r="H166" s="45">
        <v>5.41</v>
      </c>
      <c r="I166" s="45">
        <v>0.82</v>
      </c>
      <c r="J166" s="44">
        <f t="shared" si="6"/>
        <v>117.86492374727669</v>
      </c>
      <c r="K166" s="46" t="s">
        <v>416</v>
      </c>
      <c r="L166" s="46" t="s">
        <v>531</v>
      </c>
      <c r="M166" s="42" t="s">
        <v>390</v>
      </c>
      <c r="N166" s="42" t="s">
        <v>551</v>
      </c>
    </row>
    <row r="167" spans="1:14" s="34" customFormat="1" x14ac:dyDescent="0.25">
      <c r="A167" s="27">
        <v>165</v>
      </c>
      <c r="B167" s="42" t="s">
        <v>557</v>
      </c>
      <c r="C167" s="43" t="s">
        <v>415</v>
      </c>
      <c r="D167" s="44" t="s">
        <v>179</v>
      </c>
      <c r="E167" s="45">
        <v>5</v>
      </c>
      <c r="F167" s="44" t="s">
        <v>179</v>
      </c>
      <c r="G167" s="44" t="s">
        <v>179</v>
      </c>
      <c r="H167" s="45">
        <v>5.82</v>
      </c>
      <c r="I167" s="45">
        <v>0.82</v>
      </c>
      <c r="J167" s="44">
        <f t="shared" si="6"/>
        <v>116.40000000000002</v>
      </c>
      <c r="K167" s="46" t="s">
        <v>416</v>
      </c>
      <c r="L167" s="46" t="s">
        <v>531</v>
      </c>
      <c r="M167" s="42" t="s">
        <v>395</v>
      </c>
      <c r="N167" s="42" t="s">
        <v>551</v>
      </c>
    </row>
    <row r="168" spans="1:14" s="34" customFormat="1" x14ac:dyDescent="0.25">
      <c r="A168" s="27">
        <v>166</v>
      </c>
      <c r="B168" s="42" t="s">
        <v>557</v>
      </c>
      <c r="C168" s="43" t="s">
        <v>415</v>
      </c>
      <c r="D168" s="44" t="s">
        <v>179</v>
      </c>
      <c r="E168" s="45">
        <v>3.94</v>
      </c>
      <c r="F168" s="44" t="s">
        <v>179</v>
      </c>
      <c r="G168" s="44" t="s">
        <v>179</v>
      </c>
      <c r="H168" s="45">
        <v>4.51</v>
      </c>
      <c r="I168" s="45">
        <v>0.56999999999999995</v>
      </c>
      <c r="J168" s="44">
        <f t="shared" ref="J168:J179" si="7">H168/E168*100</f>
        <v>114.46700507614213</v>
      </c>
      <c r="K168" s="46" t="s">
        <v>419</v>
      </c>
      <c r="L168" s="46" t="s">
        <v>531</v>
      </c>
      <c r="M168" s="42" t="s">
        <v>399</v>
      </c>
      <c r="N168" s="42" t="s">
        <v>551</v>
      </c>
    </row>
    <row r="169" spans="1:14" s="34" customFormat="1" x14ac:dyDescent="0.25">
      <c r="A169" s="27">
        <v>167</v>
      </c>
      <c r="B169" s="42" t="s">
        <v>557</v>
      </c>
      <c r="C169" s="43" t="s">
        <v>415</v>
      </c>
      <c r="D169" s="44" t="s">
        <v>179</v>
      </c>
      <c r="E169" s="45">
        <v>4.18</v>
      </c>
      <c r="F169" s="44" t="s">
        <v>179</v>
      </c>
      <c r="G169" s="44" t="s">
        <v>179</v>
      </c>
      <c r="H169" s="45">
        <v>5</v>
      </c>
      <c r="I169" s="45">
        <v>0.82</v>
      </c>
      <c r="J169" s="44">
        <f t="shared" si="7"/>
        <v>119.61722488038278</v>
      </c>
      <c r="K169" s="46" t="s">
        <v>420</v>
      </c>
      <c r="L169" s="46" t="s">
        <v>531</v>
      </c>
      <c r="M169" s="42" t="s">
        <v>418</v>
      </c>
      <c r="N169" s="42" t="s">
        <v>551</v>
      </c>
    </row>
    <row r="170" spans="1:14" s="34" customFormat="1" x14ac:dyDescent="0.25">
      <c r="A170" s="27">
        <v>168</v>
      </c>
      <c r="B170" s="42" t="s">
        <v>557</v>
      </c>
      <c r="C170" s="43" t="s">
        <v>415</v>
      </c>
      <c r="D170" s="44" t="s">
        <v>179</v>
      </c>
      <c r="E170" s="45">
        <v>4.43</v>
      </c>
      <c r="F170" s="44" t="s">
        <v>179</v>
      </c>
      <c r="G170" s="44" t="s">
        <v>179</v>
      </c>
      <c r="H170" s="45">
        <v>4.67</v>
      </c>
      <c r="I170" s="45">
        <v>0.25</v>
      </c>
      <c r="J170" s="44">
        <f t="shared" si="7"/>
        <v>105.41760722347631</v>
      </c>
      <c r="K170" s="46" t="s">
        <v>421</v>
      </c>
      <c r="L170" s="46" t="s">
        <v>531</v>
      </c>
      <c r="M170" s="42" t="s">
        <v>398</v>
      </c>
      <c r="N170" s="42" t="s">
        <v>551</v>
      </c>
    </row>
    <row r="171" spans="1:14" s="34" customFormat="1" x14ac:dyDescent="0.25">
      <c r="A171" s="27">
        <v>169</v>
      </c>
      <c r="B171" s="42" t="s">
        <v>557</v>
      </c>
      <c r="C171" s="43" t="s">
        <v>415</v>
      </c>
      <c r="D171" s="44" t="s">
        <v>179</v>
      </c>
      <c r="E171" s="45">
        <v>4.59</v>
      </c>
      <c r="F171" s="44" t="s">
        <v>179</v>
      </c>
      <c r="G171" s="44" t="s">
        <v>179</v>
      </c>
      <c r="H171" s="45">
        <v>5</v>
      </c>
      <c r="I171" s="45">
        <v>0.41</v>
      </c>
      <c r="J171" s="44">
        <f t="shared" si="7"/>
        <v>108.93246187363835</v>
      </c>
      <c r="K171" s="46" t="s">
        <v>422</v>
      </c>
      <c r="L171" s="46" t="s">
        <v>531</v>
      </c>
      <c r="M171" s="42" t="s">
        <v>406</v>
      </c>
      <c r="N171" s="42" t="s">
        <v>551</v>
      </c>
    </row>
    <row r="172" spans="1:14" s="34" customFormat="1" x14ac:dyDescent="0.25">
      <c r="A172" s="27">
        <v>170</v>
      </c>
      <c r="B172" s="42" t="s">
        <v>557</v>
      </c>
      <c r="C172" s="43" t="s">
        <v>415</v>
      </c>
      <c r="D172" s="44" t="s">
        <v>179</v>
      </c>
      <c r="E172" s="45">
        <v>4.0999999999999996</v>
      </c>
      <c r="F172" s="44" t="s">
        <v>179</v>
      </c>
      <c r="G172" s="44" t="s">
        <v>179</v>
      </c>
      <c r="H172" s="45">
        <v>4.59</v>
      </c>
      <c r="I172" s="45">
        <v>0.49</v>
      </c>
      <c r="J172" s="44">
        <f t="shared" si="7"/>
        <v>111.95121951219514</v>
      </c>
      <c r="K172" s="46" t="s">
        <v>423</v>
      </c>
      <c r="L172" s="46" t="s">
        <v>531</v>
      </c>
      <c r="M172" s="42" t="s">
        <v>414</v>
      </c>
      <c r="N172" s="42" t="s">
        <v>551</v>
      </c>
    </row>
    <row r="173" spans="1:14" s="34" customFormat="1" x14ac:dyDescent="0.25">
      <c r="A173" s="27">
        <v>171</v>
      </c>
      <c r="B173" s="42" t="s">
        <v>557</v>
      </c>
      <c r="C173" s="43" t="s">
        <v>415</v>
      </c>
      <c r="D173" s="44" t="s">
        <v>179</v>
      </c>
      <c r="E173" s="45">
        <v>4.76</v>
      </c>
      <c r="F173" s="44" t="s">
        <v>179</v>
      </c>
      <c r="G173" s="44" t="s">
        <v>179</v>
      </c>
      <c r="H173" s="45">
        <v>5.17</v>
      </c>
      <c r="I173" s="45">
        <v>0.41</v>
      </c>
      <c r="J173" s="44">
        <f t="shared" si="7"/>
        <v>108.61344537815127</v>
      </c>
      <c r="K173" s="46" t="s">
        <v>424</v>
      </c>
      <c r="L173" s="46" t="s">
        <v>531</v>
      </c>
      <c r="M173" s="42" t="s">
        <v>413</v>
      </c>
      <c r="N173" s="42" t="s">
        <v>551</v>
      </c>
    </row>
    <row r="174" spans="1:14" s="34" customFormat="1" x14ac:dyDescent="0.25">
      <c r="A174" s="27">
        <v>172</v>
      </c>
      <c r="B174" s="42" t="s">
        <v>557</v>
      </c>
      <c r="C174" s="43" t="s">
        <v>415</v>
      </c>
      <c r="D174" s="44" t="s">
        <v>179</v>
      </c>
      <c r="E174" s="45">
        <v>4.18</v>
      </c>
      <c r="F174" s="44" t="s">
        <v>179</v>
      </c>
      <c r="G174" s="44" t="s">
        <v>179</v>
      </c>
      <c r="H174" s="45">
        <v>4.59</v>
      </c>
      <c r="I174" s="45">
        <v>0.41</v>
      </c>
      <c r="J174" s="44">
        <f t="shared" si="7"/>
        <v>109.8086124401914</v>
      </c>
      <c r="K174" s="46" t="s">
        <v>425</v>
      </c>
      <c r="L174" s="46" t="s">
        <v>531</v>
      </c>
      <c r="M174" s="42" t="s">
        <v>390</v>
      </c>
      <c r="N174" s="42" t="s">
        <v>551</v>
      </c>
    </row>
    <row r="175" spans="1:14" s="34" customFormat="1" x14ac:dyDescent="0.25">
      <c r="A175" s="27">
        <v>173</v>
      </c>
      <c r="B175" s="42" t="s">
        <v>557</v>
      </c>
      <c r="C175" s="43" t="s">
        <v>415</v>
      </c>
      <c r="D175" s="44" t="s">
        <v>179</v>
      </c>
      <c r="E175" s="45">
        <v>5</v>
      </c>
      <c r="F175" s="44" t="s">
        <v>179</v>
      </c>
      <c r="G175" s="44" t="s">
        <v>179</v>
      </c>
      <c r="H175" s="45">
        <v>5.41</v>
      </c>
      <c r="I175" s="45">
        <v>0.41</v>
      </c>
      <c r="J175" s="44">
        <f t="shared" si="7"/>
        <v>108.2</v>
      </c>
      <c r="K175" s="46" t="s">
        <v>426</v>
      </c>
      <c r="L175" s="46" t="s">
        <v>531</v>
      </c>
      <c r="M175" s="42" t="s">
        <v>395</v>
      </c>
      <c r="N175" s="42" t="s">
        <v>551</v>
      </c>
    </row>
    <row r="176" spans="1:14" s="34" customFormat="1" x14ac:dyDescent="0.25">
      <c r="A176" s="27">
        <v>174</v>
      </c>
      <c r="B176" s="42" t="s">
        <v>558</v>
      </c>
      <c r="C176" s="43" t="s">
        <v>427</v>
      </c>
      <c r="D176" s="44" t="s">
        <v>179</v>
      </c>
      <c r="E176" s="45">
        <v>15.31</v>
      </c>
      <c r="F176" s="44" t="s">
        <v>179</v>
      </c>
      <c r="G176" s="44" t="s">
        <v>179</v>
      </c>
      <c r="H176" s="45">
        <v>25.14</v>
      </c>
      <c r="I176" s="45">
        <v>9.83</v>
      </c>
      <c r="J176" s="44">
        <f t="shared" si="7"/>
        <v>164.20640104506859</v>
      </c>
      <c r="K176" s="46" t="s">
        <v>428</v>
      </c>
      <c r="L176" s="46" t="s">
        <v>531</v>
      </c>
      <c r="M176" s="42" t="s">
        <v>430</v>
      </c>
      <c r="N176" s="42" t="s">
        <v>429</v>
      </c>
    </row>
    <row r="177" spans="1:14" s="34" customFormat="1" x14ac:dyDescent="0.25">
      <c r="A177" s="27">
        <v>175</v>
      </c>
      <c r="B177" s="42" t="s">
        <v>558</v>
      </c>
      <c r="C177" s="43" t="s">
        <v>427</v>
      </c>
      <c r="D177" s="44" t="s">
        <v>179</v>
      </c>
      <c r="E177" s="45">
        <v>16.22</v>
      </c>
      <c r="F177" s="44" t="s">
        <v>179</v>
      </c>
      <c r="G177" s="44" t="s">
        <v>179</v>
      </c>
      <c r="H177" s="45">
        <v>30.44</v>
      </c>
      <c r="I177" s="45">
        <v>14.22</v>
      </c>
      <c r="J177" s="44">
        <f t="shared" si="7"/>
        <v>187.66954377311961</v>
      </c>
      <c r="K177" s="46" t="s">
        <v>431</v>
      </c>
      <c r="L177" s="46" t="s">
        <v>531</v>
      </c>
      <c r="M177" s="42" t="s">
        <v>432</v>
      </c>
      <c r="N177" s="42" t="s">
        <v>550</v>
      </c>
    </row>
    <row r="178" spans="1:14" s="42" customFormat="1" x14ac:dyDescent="0.25">
      <c r="A178" s="27">
        <v>176</v>
      </c>
      <c r="B178" s="42" t="s">
        <v>558</v>
      </c>
      <c r="C178" s="43" t="s">
        <v>427</v>
      </c>
      <c r="D178" s="44" t="s">
        <v>179</v>
      </c>
      <c r="E178" s="45">
        <v>21.54</v>
      </c>
      <c r="F178" s="44" t="s">
        <v>179</v>
      </c>
      <c r="G178" s="44" t="s">
        <v>179</v>
      </c>
      <c r="H178" s="45">
        <v>31.36</v>
      </c>
      <c r="I178" s="45">
        <v>9.82</v>
      </c>
      <c r="J178" s="44">
        <f t="shared" si="7"/>
        <v>145.58960074280409</v>
      </c>
      <c r="K178" s="46" t="s">
        <v>431</v>
      </c>
      <c r="L178" s="46" t="s">
        <v>531</v>
      </c>
      <c r="M178" s="42" t="s">
        <v>433</v>
      </c>
      <c r="N178" s="42" t="s">
        <v>550</v>
      </c>
    </row>
    <row r="179" spans="1:14" s="42" customFormat="1" x14ac:dyDescent="0.25">
      <c r="A179" s="27">
        <v>177</v>
      </c>
      <c r="B179" s="42" t="s">
        <v>558</v>
      </c>
      <c r="C179" s="43" t="s">
        <v>427</v>
      </c>
      <c r="D179" s="44" t="s">
        <v>179</v>
      </c>
      <c r="E179" s="45">
        <v>21.67</v>
      </c>
      <c r="F179" s="44" t="s">
        <v>179</v>
      </c>
      <c r="G179" s="44" t="s">
        <v>179</v>
      </c>
      <c r="H179" s="45">
        <v>30.39</v>
      </c>
      <c r="I179" s="45">
        <v>8.7200000000000006</v>
      </c>
      <c r="J179" s="44">
        <f t="shared" si="7"/>
        <v>140.23996308260266</v>
      </c>
      <c r="K179" s="46" t="s">
        <v>431</v>
      </c>
      <c r="L179" s="46" t="s">
        <v>531</v>
      </c>
      <c r="M179" s="42" t="s">
        <v>434</v>
      </c>
      <c r="N179" s="42" t="s">
        <v>550</v>
      </c>
    </row>
  </sheetData>
  <sortState ref="A2:L178">
    <sortCondition ref="A1"/>
  </sortState>
  <mergeCells count="2">
    <mergeCell ref="D2:G2"/>
    <mergeCell ref="J2:N2"/>
  </mergeCells>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Normal="100" workbookViewId="0">
      <pane xSplit="4" ySplit="1" topLeftCell="Q2" activePane="bottomRight" state="frozen"/>
      <selection pane="topRight" activeCell="D1" sqref="D1"/>
      <selection pane="bottomLeft" activeCell="A2" sqref="A2"/>
      <selection pane="bottomRight" activeCell="A2" sqref="A2:XFD2"/>
    </sheetView>
  </sheetViews>
  <sheetFormatPr baseColWidth="10" defaultColWidth="11" defaultRowHeight="15.75" x14ac:dyDescent="0.25"/>
  <cols>
    <col min="1" max="1" width="2.625" style="8" customWidth="1"/>
    <col min="2" max="2" width="14.625" style="8" customWidth="1"/>
    <col min="3" max="3" width="24.125" style="8" customWidth="1"/>
    <col min="4" max="4" width="14.375" style="8" customWidth="1"/>
    <col min="5" max="5" width="26" style="8" customWidth="1"/>
    <col min="6" max="7" width="17.125" style="8" customWidth="1"/>
    <col min="8" max="8" width="27.625" style="8" customWidth="1"/>
    <col min="9" max="9" width="31" style="8" customWidth="1"/>
    <col min="10" max="10" width="32.375" style="8" customWidth="1"/>
    <col min="11" max="11" width="25" style="8" customWidth="1"/>
    <col min="12" max="12" width="33.625" style="8" customWidth="1"/>
    <col min="13" max="13" width="17.625" style="10" customWidth="1"/>
    <col min="14" max="14" width="33.625" style="8" customWidth="1"/>
    <col min="15" max="15" width="8.125" style="8" customWidth="1"/>
    <col min="16" max="16" width="25" style="8" customWidth="1"/>
    <col min="17" max="17" width="14.5" style="8" customWidth="1"/>
    <col min="18" max="18" width="33.875" style="8" customWidth="1"/>
    <col min="19" max="19" width="17.625" style="8" customWidth="1"/>
    <col min="20" max="20" width="39.125" style="8" customWidth="1"/>
    <col min="21" max="16384" width="11" style="8"/>
  </cols>
  <sheetData>
    <row r="1" spans="1:20" s="6" customFormat="1" x14ac:dyDescent="0.25">
      <c r="B1" s="6" t="s">
        <v>132</v>
      </c>
      <c r="C1" s="6" t="s">
        <v>133</v>
      </c>
      <c r="D1" s="6" t="s">
        <v>136</v>
      </c>
      <c r="E1" s="6" t="s">
        <v>234</v>
      </c>
      <c r="F1" s="6" t="s">
        <v>194</v>
      </c>
      <c r="G1" s="6" t="s">
        <v>192</v>
      </c>
      <c r="H1" s="6" t="s">
        <v>193</v>
      </c>
      <c r="I1" s="6" t="s">
        <v>301</v>
      </c>
      <c r="J1" s="6" t="s">
        <v>236</v>
      </c>
      <c r="K1" s="6" t="s">
        <v>177</v>
      </c>
      <c r="L1" s="6" t="s">
        <v>226</v>
      </c>
      <c r="M1" s="6" t="s">
        <v>165</v>
      </c>
      <c r="N1" s="6" t="s">
        <v>244</v>
      </c>
      <c r="O1" s="6" t="s">
        <v>164</v>
      </c>
      <c r="P1" s="6" t="s">
        <v>171</v>
      </c>
      <c r="Q1" s="6" t="s">
        <v>182</v>
      </c>
      <c r="R1" s="6" t="s">
        <v>155</v>
      </c>
      <c r="S1" s="6" t="s">
        <v>159</v>
      </c>
      <c r="T1" s="6" t="s">
        <v>143</v>
      </c>
    </row>
    <row r="2" spans="1:20" s="9" customFormat="1" x14ac:dyDescent="0.25">
      <c r="A2" s="9">
        <v>1</v>
      </c>
      <c r="B2" s="117" t="s">
        <v>134</v>
      </c>
      <c r="C2" s="117" t="s">
        <v>141</v>
      </c>
      <c r="D2" s="9" t="s">
        <v>332</v>
      </c>
      <c r="E2" s="9" t="s">
        <v>199</v>
      </c>
      <c r="F2" s="9" t="s">
        <v>195</v>
      </c>
      <c r="G2" s="9" t="s">
        <v>197</v>
      </c>
      <c r="H2" s="9" t="s">
        <v>255</v>
      </c>
      <c r="I2" s="9" t="s">
        <v>300</v>
      </c>
      <c r="J2" s="9" t="s">
        <v>335</v>
      </c>
      <c r="K2" s="9" t="s">
        <v>169</v>
      </c>
      <c r="L2" s="9" t="s">
        <v>170</v>
      </c>
      <c r="M2" s="10">
        <v>1</v>
      </c>
      <c r="N2" s="9" t="s">
        <v>162</v>
      </c>
      <c r="O2" s="9" t="s">
        <v>161</v>
      </c>
      <c r="P2" s="9" t="s">
        <v>179</v>
      </c>
      <c r="Q2" s="9" t="s">
        <v>163</v>
      </c>
      <c r="R2" s="9" t="s">
        <v>154</v>
      </c>
      <c r="S2" s="118" t="s">
        <v>161</v>
      </c>
      <c r="T2" s="9" t="s">
        <v>153</v>
      </c>
    </row>
    <row r="3" spans="1:20" x14ac:dyDescent="0.25">
      <c r="A3" s="8">
        <v>2</v>
      </c>
      <c r="B3" s="7" t="s">
        <v>134</v>
      </c>
      <c r="C3" s="8" t="s">
        <v>135</v>
      </c>
      <c r="D3" s="8" t="s">
        <v>156</v>
      </c>
      <c r="E3" s="8" t="s">
        <v>198</v>
      </c>
      <c r="F3" s="8" t="s">
        <v>196</v>
      </c>
      <c r="G3" s="8" t="s">
        <v>200</v>
      </c>
      <c r="H3" s="8" t="s">
        <v>254</v>
      </c>
      <c r="I3" s="8" t="s">
        <v>302</v>
      </c>
      <c r="J3" s="8" t="s">
        <v>166</v>
      </c>
      <c r="K3" s="8" t="s">
        <v>168</v>
      </c>
      <c r="L3" s="8" t="s">
        <v>173</v>
      </c>
      <c r="M3" s="10">
        <v>3</v>
      </c>
      <c r="N3" s="8" t="s">
        <v>167</v>
      </c>
      <c r="O3" s="8" t="s">
        <v>160</v>
      </c>
      <c r="P3" s="8" t="s">
        <v>172</v>
      </c>
      <c r="Q3" s="8" t="s">
        <v>181</v>
      </c>
      <c r="R3" s="8" t="s">
        <v>274</v>
      </c>
      <c r="S3" s="8" t="s">
        <v>275</v>
      </c>
      <c r="T3" s="9" t="s">
        <v>174</v>
      </c>
    </row>
    <row r="4" spans="1:20" x14ac:dyDescent="0.25">
      <c r="A4" s="8">
        <v>3</v>
      </c>
      <c r="B4" s="7" t="s">
        <v>134</v>
      </c>
      <c r="C4" s="8" t="s">
        <v>135</v>
      </c>
      <c r="D4" s="8" t="s">
        <v>137</v>
      </c>
      <c r="E4" s="8" t="s">
        <v>202</v>
      </c>
      <c r="F4" s="8" t="s">
        <v>196</v>
      </c>
      <c r="G4" s="8" t="s">
        <v>201</v>
      </c>
      <c r="H4" s="8" t="s">
        <v>203</v>
      </c>
      <c r="I4" s="8" t="s">
        <v>292</v>
      </c>
      <c r="J4" s="8" t="s">
        <v>176</v>
      </c>
      <c r="K4" s="8" t="s">
        <v>178</v>
      </c>
      <c r="L4" s="8" t="s">
        <v>180</v>
      </c>
      <c r="M4" s="10">
        <v>1</v>
      </c>
      <c r="N4" s="8" t="s">
        <v>183</v>
      </c>
      <c r="O4" s="8" t="s">
        <v>160</v>
      </c>
      <c r="P4" s="8" t="s">
        <v>184</v>
      </c>
      <c r="Q4" s="8" t="s">
        <v>179</v>
      </c>
      <c r="R4" s="8" t="s">
        <v>239</v>
      </c>
      <c r="S4" s="8" t="s">
        <v>185</v>
      </c>
      <c r="T4" s="8" t="s">
        <v>175</v>
      </c>
    </row>
    <row r="5" spans="1:20" x14ac:dyDescent="0.25">
      <c r="A5" s="8">
        <v>4</v>
      </c>
      <c r="B5" s="7" t="s">
        <v>134</v>
      </c>
      <c r="C5" s="7" t="s">
        <v>186</v>
      </c>
      <c r="D5" s="8" t="s">
        <v>138</v>
      </c>
      <c r="E5" s="8" t="s">
        <v>189</v>
      </c>
      <c r="F5" s="8" t="s">
        <v>196</v>
      </c>
      <c r="G5" s="8" t="s">
        <v>189</v>
      </c>
      <c r="H5" s="8" t="s">
        <v>189</v>
      </c>
      <c r="I5" s="8" t="s">
        <v>306</v>
      </c>
      <c r="J5" s="8" t="s">
        <v>187</v>
      </c>
      <c r="K5" s="8" t="s">
        <v>220</v>
      </c>
      <c r="L5" s="8" t="s">
        <v>189</v>
      </c>
      <c r="M5" s="8" t="s">
        <v>189</v>
      </c>
      <c r="N5" s="8" t="s">
        <v>189</v>
      </c>
      <c r="O5" s="8" t="s">
        <v>189</v>
      </c>
      <c r="P5" s="8" t="s">
        <v>189</v>
      </c>
      <c r="Q5" s="8" t="s">
        <v>189</v>
      </c>
      <c r="R5" s="8" t="s">
        <v>240</v>
      </c>
      <c r="S5" s="8" t="s">
        <v>160</v>
      </c>
      <c r="T5" s="8" t="s">
        <v>191</v>
      </c>
    </row>
    <row r="6" spans="1:20" x14ac:dyDescent="0.25">
      <c r="A6" s="8">
        <v>5</v>
      </c>
      <c r="B6" s="7" t="s">
        <v>134</v>
      </c>
      <c r="C6" s="7" t="s">
        <v>186</v>
      </c>
      <c r="D6" s="8" t="s">
        <v>139</v>
      </c>
      <c r="E6" s="8" t="s">
        <v>189</v>
      </c>
      <c r="F6" s="8" t="s">
        <v>196</v>
      </c>
      <c r="G6" s="8" t="s">
        <v>189</v>
      </c>
      <c r="H6" s="8" t="s">
        <v>189</v>
      </c>
      <c r="I6" s="8" t="s">
        <v>303</v>
      </c>
      <c r="J6" s="8" t="s">
        <v>188</v>
      </c>
      <c r="K6" s="8" t="s">
        <v>220</v>
      </c>
      <c r="L6" s="8" t="s">
        <v>189</v>
      </c>
      <c r="M6" s="8" t="s">
        <v>189</v>
      </c>
      <c r="N6" s="8" t="s">
        <v>189</v>
      </c>
      <c r="O6" s="8" t="s">
        <v>189</v>
      </c>
      <c r="P6" s="8" t="s">
        <v>189</v>
      </c>
      <c r="Q6" s="8" t="s">
        <v>189</v>
      </c>
      <c r="R6" s="8" t="s">
        <v>240</v>
      </c>
      <c r="S6" s="8" t="s">
        <v>160</v>
      </c>
      <c r="T6" s="8" t="s">
        <v>191</v>
      </c>
    </row>
    <row r="7" spans="1:20" x14ac:dyDescent="0.25">
      <c r="A7" s="8">
        <v>6</v>
      </c>
      <c r="B7" s="7" t="s">
        <v>134</v>
      </c>
      <c r="C7" s="8" t="s">
        <v>135</v>
      </c>
      <c r="D7" s="8" t="s">
        <v>140</v>
      </c>
      <c r="E7" s="8" t="s">
        <v>204</v>
      </c>
      <c r="F7" s="8" t="s">
        <v>196</v>
      </c>
      <c r="G7" s="8" t="s">
        <v>223</v>
      </c>
      <c r="H7" s="8" t="s">
        <v>222</v>
      </c>
      <c r="I7" s="8" t="s">
        <v>304</v>
      </c>
      <c r="J7" s="8" t="s">
        <v>279</v>
      </c>
      <c r="K7" s="8" t="s">
        <v>246</v>
      </c>
      <c r="L7" s="8" t="s">
        <v>247</v>
      </c>
      <c r="M7" s="10" t="s">
        <v>190</v>
      </c>
      <c r="N7" s="11" t="s">
        <v>316</v>
      </c>
      <c r="O7" s="8" t="s">
        <v>160</v>
      </c>
      <c r="P7" s="8" t="s">
        <v>245</v>
      </c>
      <c r="Q7" s="13" t="s">
        <v>578</v>
      </c>
      <c r="R7" s="8" t="s">
        <v>241</v>
      </c>
      <c r="S7" s="8" t="s">
        <v>160</v>
      </c>
      <c r="T7" s="8" t="s">
        <v>211</v>
      </c>
    </row>
    <row r="8" spans="1:20" x14ac:dyDescent="0.25">
      <c r="A8" s="8">
        <v>7</v>
      </c>
      <c r="B8" s="7" t="s">
        <v>318</v>
      </c>
      <c r="C8" s="7" t="s">
        <v>319</v>
      </c>
      <c r="D8" s="8" t="s">
        <v>330</v>
      </c>
      <c r="E8" s="8" t="s">
        <v>320</v>
      </c>
      <c r="F8" s="8" t="s">
        <v>195</v>
      </c>
      <c r="G8" s="8" t="s">
        <v>321</v>
      </c>
      <c r="H8" s="8" t="s">
        <v>253</v>
      </c>
      <c r="I8" s="8" t="s">
        <v>309</v>
      </c>
      <c r="J8" s="8" t="s">
        <v>322</v>
      </c>
      <c r="K8" s="8" t="s">
        <v>323</v>
      </c>
      <c r="L8" s="8" t="s">
        <v>324</v>
      </c>
      <c r="M8" s="10" t="s">
        <v>325</v>
      </c>
      <c r="N8" s="13" t="s">
        <v>189</v>
      </c>
      <c r="O8" s="8" t="s">
        <v>161</v>
      </c>
      <c r="P8" s="8" t="s">
        <v>179</v>
      </c>
      <c r="Q8" s="13" t="s">
        <v>189</v>
      </c>
      <c r="R8" s="8" t="s">
        <v>326</v>
      </c>
      <c r="S8" s="8" t="s">
        <v>327</v>
      </c>
      <c r="T8" s="9" t="s">
        <v>328</v>
      </c>
    </row>
    <row r="9" spans="1:20" x14ac:dyDescent="0.25">
      <c r="A9" s="8">
        <v>8</v>
      </c>
      <c r="B9" s="7" t="s">
        <v>142</v>
      </c>
      <c r="C9" s="8" t="s">
        <v>208</v>
      </c>
      <c r="D9" s="8" t="s">
        <v>329</v>
      </c>
      <c r="E9" s="8" t="s">
        <v>206</v>
      </c>
      <c r="F9" s="8" t="s">
        <v>205</v>
      </c>
      <c r="G9" s="8" t="s">
        <v>207</v>
      </c>
      <c r="H9" s="8" t="s">
        <v>253</v>
      </c>
      <c r="I9" s="8" t="s">
        <v>305</v>
      </c>
      <c r="J9" s="8" t="s">
        <v>209</v>
      </c>
      <c r="K9" s="8" t="s">
        <v>213</v>
      </c>
      <c r="L9" s="8" t="s">
        <v>214</v>
      </c>
      <c r="M9" s="10" t="s">
        <v>189</v>
      </c>
      <c r="N9" s="8" t="s">
        <v>189</v>
      </c>
      <c r="O9" s="8" t="s">
        <v>161</v>
      </c>
      <c r="P9" s="8" t="s">
        <v>179</v>
      </c>
      <c r="Q9" s="8" t="s">
        <v>189</v>
      </c>
      <c r="R9" s="8" t="s">
        <v>157</v>
      </c>
      <c r="S9" s="12" t="s">
        <v>161</v>
      </c>
      <c r="T9" s="8" t="s">
        <v>212</v>
      </c>
    </row>
    <row r="10" spans="1:20" x14ac:dyDescent="0.25">
      <c r="A10" s="8">
        <v>9</v>
      </c>
      <c r="B10" s="7" t="s">
        <v>142</v>
      </c>
      <c r="C10" s="8" t="s">
        <v>280</v>
      </c>
      <c r="D10" s="8" t="s">
        <v>331</v>
      </c>
      <c r="E10" s="8" t="s">
        <v>215</v>
      </c>
      <c r="F10" s="8" t="s">
        <v>205</v>
      </c>
      <c r="G10" s="8" t="s">
        <v>216</v>
      </c>
      <c r="H10" s="8" t="s">
        <v>217</v>
      </c>
      <c r="I10" s="8" t="s">
        <v>292</v>
      </c>
      <c r="J10" s="8" t="s">
        <v>312</v>
      </c>
      <c r="K10" s="8" t="s">
        <v>218</v>
      </c>
      <c r="L10" s="8" t="s">
        <v>219</v>
      </c>
      <c r="M10" s="10">
        <v>1</v>
      </c>
      <c r="N10" s="8" t="s">
        <v>189</v>
      </c>
      <c r="O10" s="8" t="s">
        <v>161</v>
      </c>
      <c r="P10" s="8" t="s">
        <v>179</v>
      </c>
      <c r="Q10" s="8" t="s">
        <v>189</v>
      </c>
      <c r="R10" s="8" t="s">
        <v>158</v>
      </c>
      <c r="S10" s="8" t="s">
        <v>232</v>
      </c>
      <c r="T10" s="8" t="s">
        <v>230</v>
      </c>
    </row>
    <row r="11" spans="1:20" x14ac:dyDescent="0.25">
      <c r="A11" s="8">
        <v>10</v>
      </c>
      <c r="B11" s="7" t="s">
        <v>148</v>
      </c>
      <c r="C11" s="7" t="s">
        <v>313</v>
      </c>
      <c r="D11" s="8" t="s">
        <v>144</v>
      </c>
      <c r="E11" s="8" t="s">
        <v>221</v>
      </c>
      <c r="F11" s="8" t="s">
        <v>205</v>
      </c>
      <c r="G11" s="8" t="s">
        <v>207</v>
      </c>
      <c r="H11" s="8" t="s">
        <v>253</v>
      </c>
      <c r="I11" s="8" t="s">
        <v>306</v>
      </c>
      <c r="J11" s="8" t="s">
        <v>225</v>
      </c>
      <c r="K11" s="8" t="s">
        <v>218</v>
      </c>
      <c r="L11" s="8" t="s">
        <v>229</v>
      </c>
      <c r="M11" s="10">
        <v>1</v>
      </c>
      <c r="N11" s="8" t="s">
        <v>227</v>
      </c>
      <c r="O11" s="8" t="s">
        <v>160</v>
      </c>
      <c r="P11" s="8" t="s">
        <v>228</v>
      </c>
      <c r="Q11" s="8" t="s">
        <v>281</v>
      </c>
      <c r="R11" s="8" t="s">
        <v>224</v>
      </c>
      <c r="S11" s="8" t="s">
        <v>233</v>
      </c>
      <c r="T11" s="9" t="s">
        <v>231</v>
      </c>
    </row>
    <row r="12" spans="1:20" x14ac:dyDescent="0.25">
      <c r="A12" s="8">
        <v>11</v>
      </c>
      <c r="B12" s="7" t="s">
        <v>148</v>
      </c>
      <c r="C12" s="7" t="s">
        <v>314</v>
      </c>
      <c r="D12" s="8" t="s">
        <v>145</v>
      </c>
      <c r="E12" s="8" t="s">
        <v>235</v>
      </c>
      <c r="F12" s="8" t="s">
        <v>205</v>
      </c>
      <c r="G12" s="8" t="s">
        <v>207</v>
      </c>
      <c r="H12" s="8" t="s">
        <v>253</v>
      </c>
      <c r="I12" s="8" t="s">
        <v>307</v>
      </c>
      <c r="J12" s="8" t="s">
        <v>237</v>
      </c>
      <c r="K12" s="8" t="s">
        <v>210</v>
      </c>
      <c r="L12" s="9" t="s">
        <v>315</v>
      </c>
      <c r="M12" s="10">
        <v>1</v>
      </c>
      <c r="N12" s="8" t="s">
        <v>189</v>
      </c>
      <c r="O12" s="8" t="s">
        <v>161</v>
      </c>
      <c r="P12" s="8" t="s">
        <v>179</v>
      </c>
      <c r="Q12" s="8" t="s">
        <v>189</v>
      </c>
      <c r="R12" s="8" t="s">
        <v>242</v>
      </c>
      <c r="S12" s="8" t="s">
        <v>160</v>
      </c>
      <c r="T12" s="9" t="s">
        <v>238</v>
      </c>
    </row>
    <row r="13" spans="1:20" x14ac:dyDescent="0.25">
      <c r="A13" s="8">
        <v>12</v>
      </c>
      <c r="B13" s="7" t="s">
        <v>147</v>
      </c>
      <c r="C13" s="7" t="s">
        <v>146</v>
      </c>
      <c r="D13" s="8" t="s">
        <v>151</v>
      </c>
      <c r="E13" s="8" t="s">
        <v>251</v>
      </c>
      <c r="F13" s="8" t="s">
        <v>252</v>
      </c>
      <c r="G13" s="8" t="s">
        <v>257</v>
      </c>
      <c r="H13" s="8" t="s">
        <v>256</v>
      </c>
      <c r="I13" s="8" t="s">
        <v>302</v>
      </c>
      <c r="J13" s="8" t="s">
        <v>243</v>
      </c>
      <c r="K13" s="8" t="s">
        <v>282</v>
      </c>
      <c r="L13" s="8" t="s">
        <v>258</v>
      </c>
      <c r="M13" s="10">
        <v>3</v>
      </c>
      <c r="N13" s="8" t="s">
        <v>260</v>
      </c>
      <c r="O13" s="8" t="s">
        <v>160</v>
      </c>
      <c r="P13" s="8" t="s">
        <v>245</v>
      </c>
      <c r="Q13" s="8" t="s">
        <v>259</v>
      </c>
      <c r="R13" s="8" t="s">
        <v>248</v>
      </c>
      <c r="S13" s="8" t="s">
        <v>249</v>
      </c>
      <c r="T13" s="8" t="s">
        <v>250</v>
      </c>
    </row>
    <row r="14" spans="1:20" x14ac:dyDescent="0.25">
      <c r="A14" s="8">
        <v>13</v>
      </c>
      <c r="B14" s="7" t="s">
        <v>149</v>
      </c>
      <c r="C14" s="7" t="s">
        <v>150</v>
      </c>
      <c r="D14" s="8" t="s">
        <v>152</v>
      </c>
      <c r="E14" s="8" t="s">
        <v>261</v>
      </c>
      <c r="F14" s="8" t="s">
        <v>252</v>
      </c>
      <c r="G14" s="8" t="s">
        <v>262</v>
      </c>
      <c r="H14" s="8" t="s">
        <v>263</v>
      </c>
      <c r="I14" s="8" t="s">
        <v>308</v>
      </c>
      <c r="J14" s="8" t="s">
        <v>278</v>
      </c>
      <c r="L14" s="8" t="s">
        <v>267</v>
      </c>
      <c r="M14" s="10" t="s">
        <v>268</v>
      </c>
      <c r="N14" s="8" t="s">
        <v>189</v>
      </c>
      <c r="O14" s="8" t="s">
        <v>161</v>
      </c>
      <c r="P14" s="8" t="s">
        <v>179</v>
      </c>
      <c r="Q14" s="8" t="s">
        <v>264</v>
      </c>
      <c r="R14" s="8" t="s">
        <v>265</v>
      </c>
      <c r="S14" s="12" t="s">
        <v>161</v>
      </c>
      <c r="T14" s="8" t="s">
        <v>266</v>
      </c>
    </row>
    <row r="15" spans="1:20" x14ac:dyDescent="0.25">
      <c r="A15" s="8">
        <v>14</v>
      </c>
      <c r="B15" s="7" t="s">
        <v>149</v>
      </c>
      <c r="C15" s="7" t="s">
        <v>317</v>
      </c>
      <c r="D15" s="8" t="s">
        <v>283</v>
      </c>
      <c r="E15" s="8" t="s">
        <v>291</v>
      </c>
      <c r="F15" s="8" t="s">
        <v>205</v>
      </c>
      <c r="G15" s="8" t="s">
        <v>285</v>
      </c>
      <c r="H15" s="8" t="s">
        <v>286</v>
      </c>
      <c r="I15" s="8" t="s">
        <v>309</v>
      </c>
      <c r="J15" s="8" t="s">
        <v>287</v>
      </c>
      <c r="K15" s="8" t="s">
        <v>210</v>
      </c>
      <c r="L15" s="8" t="s">
        <v>288</v>
      </c>
      <c r="M15" s="10">
        <v>1</v>
      </c>
      <c r="N15" s="8" t="s">
        <v>189</v>
      </c>
      <c r="O15" s="8" t="s">
        <v>161</v>
      </c>
      <c r="P15" s="8" t="s">
        <v>179</v>
      </c>
      <c r="Q15" s="8" t="s">
        <v>189</v>
      </c>
      <c r="R15" s="8" t="s">
        <v>290</v>
      </c>
      <c r="S15" s="8" t="s">
        <v>160</v>
      </c>
      <c r="T15" s="9" t="s">
        <v>289</v>
      </c>
    </row>
    <row r="16" spans="1:20" x14ac:dyDescent="0.25">
      <c r="A16" s="8">
        <v>15</v>
      </c>
      <c r="B16" s="7" t="s">
        <v>149</v>
      </c>
      <c r="C16" s="8" t="s">
        <v>135</v>
      </c>
      <c r="D16" s="8" t="s">
        <v>189</v>
      </c>
      <c r="E16" s="8" t="s">
        <v>272</v>
      </c>
      <c r="F16" s="8" t="s">
        <v>252</v>
      </c>
      <c r="G16" s="8" t="s">
        <v>269</v>
      </c>
      <c r="H16" s="8" t="s">
        <v>273</v>
      </c>
      <c r="I16" s="8" t="s">
        <v>189</v>
      </c>
      <c r="J16" s="8" t="s">
        <v>189</v>
      </c>
      <c r="K16" s="8" t="s">
        <v>179</v>
      </c>
      <c r="L16" s="8" t="s">
        <v>270</v>
      </c>
      <c r="M16" s="10" t="s">
        <v>189</v>
      </c>
      <c r="N16" s="8" t="s">
        <v>189</v>
      </c>
      <c r="O16" s="8" t="s">
        <v>189</v>
      </c>
      <c r="P16" s="8" t="s">
        <v>189</v>
      </c>
      <c r="Q16" s="8" t="s">
        <v>189</v>
      </c>
      <c r="R16" s="8" t="s">
        <v>271</v>
      </c>
      <c r="S16" s="12" t="s">
        <v>161</v>
      </c>
      <c r="T16" s="8" t="s">
        <v>277</v>
      </c>
    </row>
    <row r="17" spans="1:20" x14ac:dyDescent="0.25">
      <c r="A17" s="8">
        <v>16</v>
      </c>
      <c r="B17" s="7" t="s">
        <v>149</v>
      </c>
      <c r="C17" s="8" t="s">
        <v>135</v>
      </c>
      <c r="D17" s="8" t="s">
        <v>189</v>
      </c>
      <c r="E17" s="8" t="s">
        <v>276</v>
      </c>
      <c r="F17" s="8" t="s">
        <v>252</v>
      </c>
      <c r="G17" s="8" t="s">
        <v>189</v>
      </c>
      <c r="H17" s="8" t="s">
        <v>189</v>
      </c>
      <c r="I17" s="8" t="s">
        <v>309</v>
      </c>
      <c r="J17" s="8" t="s">
        <v>284</v>
      </c>
      <c r="K17" s="8" t="s">
        <v>189</v>
      </c>
      <c r="L17" s="8" t="s">
        <v>189</v>
      </c>
      <c r="M17" s="10" t="s">
        <v>189</v>
      </c>
      <c r="N17" s="8" t="s">
        <v>189</v>
      </c>
      <c r="O17" s="8" t="s">
        <v>161</v>
      </c>
      <c r="P17" s="8" t="s">
        <v>179</v>
      </c>
      <c r="Q17" s="8" t="s">
        <v>189</v>
      </c>
      <c r="R17" s="8" t="s">
        <v>310</v>
      </c>
      <c r="S17" s="12" t="s">
        <v>161</v>
      </c>
      <c r="T17" s="8" t="s">
        <v>311</v>
      </c>
    </row>
    <row r="18" spans="1:20" s="13" customFormat="1" x14ac:dyDescent="0.25">
      <c r="M18" s="1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zoomScaleNormal="100" workbookViewId="0">
      <pane xSplit="2" ySplit="1" topLeftCell="C2" activePane="bottomRight" state="frozen"/>
      <selection pane="topRight" activeCell="B1" sqref="B1"/>
      <selection pane="bottomLeft" activeCell="A2" sqref="A2"/>
      <selection pane="bottomRight"/>
    </sheetView>
  </sheetViews>
  <sheetFormatPr baseColWidth="10" defaultColWidth="11" defaultRowHeight="15" customHeight="1" x14ac:dyDescent="0.25"/>
  <cols>
    <col min="1" max="1" width="26.625" style="2" customWidth="1"/>
    <col min="2" max="2" width="21.625" style="2" customWidth="1"/>
    <col min="3" max="3" width="21.5" style="2" customWidth="1"/>
    <col min="4" max="4" width="21.5" style="56" customWidth="1"/>
    <col min="5" max="6" width="21.5" style="2" customWidth="1"/>
    <col min="7" max="7" width="15" style="56" customWidth="1"/>
    <col min="8" max="8" width="13.125" style="56" customWidth="1"/>
    <col min="9" max="16384" width="11" style="2"/>
  </cols>
  <sheetData>
    <row r="1" spans="1:8" ht="15" customHeight="1" x14ac:dyDescent="0.25">
      <c r="A1" s="26" t="s">
        <v>29</v>
      </c>
      <c r="B1" s="26" t="s">
        <v>29</v>
      </c>
      <c r="C1" s="26" t="s">
        <v>561</v>
      </c>
      <c r="D1" s="26" t="s">
        <v>562</v>
      </c>
      <c r="E1" s="26" t="s">
        <v>563</v>
      </c>
      <c r="F1" s="26" t="s">
        <v>564</v>
      </c>
      <c r="G1" s="48" t="s">
        <v>566</v>
      </c>
      <c r="H1" s="48" t="s">
        <v>565</v>
      </c>
    </row>
    <row r="2" spans="1:8" ht="15" customHeight="1" x14ac:dyDescent="0.25">
      <c r="A2" s="29" t="s">
        <v>590</v>
      </c>
      <c r="B2" s="29" t="s">
        <v>134</v>
      </c>
      <c r="C2" s="49">
        <v>54</v>
      </c>
      <c r="D2" s="49">
        <v>64</v>
      </c>
      <c r="E2" s="49">
        <f>D2-C2</f>
        <v>10</v>
      </c>
      <c r="F2" s="50">
        <f>D2/C2*100</f>
        <v>118.5185185185185</v>
      </c>
      <c r="G2" s="49">
        <f>LOG10(C2)</f>
        <v>1.7323937598229686</v>
      </c>
      <c r="H2" s="49">
        <f t="shared" ref="H2:H33" si="0">LOG10(E2)</f>
        <v>1</v>
      </c>
    </row>
    <row r="3" spans="1:8" ht="15" customHeight="1" x14ac:dyDescent="0.25">
      <c r="A3" s="29" t="s">
        <v>560</v>
      </c>
      <c r="B3" s="29" t="s">
        <v>567</v>
      </c>
      <c r="C3" s="51">
        <v>133.6</v>
      </c>
      <c r="D3" s="49">
        <v>160.80000000000001</v>
      </c>
      <c r="E3" s="49">
        <v>27.2</v>
      </c>
      <c r="F3" s="50">
        <f>D3/C3*100</f>
        <v>120.35928143712576</v>
      </c>
      <c r="G3" s="49">
        <f t="shared" ref="G3:G65" si="1">LOG10(C3)</f>
        <v>2.1258064581395271</v>
      </c>
      <c r="H3" s="49">
        <f t="shared" si="0"/>
        <v>1.4345689040341987</v>
      </c>
    </row>
    <row r="4" spans="1:8" ht="15" customHeight="1" x14ac:dyDescent="0.25">
      <c r="A4" s="29" t="s">
        <v>560</v>
      </c>
      <c r="B4" s="29" t="s">
        <v>567</v>
      </c>
      <c r="C4" s="51">
        <v>129.80000000000001</v>
      </c>
      <c r="D4" s="49">
        <v>160.9</v>
      </c>
      <c r="E4" s="49">
        <v>31.1</v>
      </c>
      <c r="F4" s="50">
        <f t="shared" ref="F4:F27" si="2">D4/C4*100</f>
        <v>123.95993836671802</v>
      </c>
      <c r="G4" s="49">
        <f t="shared" si="1"/>
        <v>2.1132746924643504</v>
      </c>
      <c r="H4" s="49">
        <f t="shared" si="0"/>
        <v>1.4927603890268375</v>
      </c>
    </row>
    <row r="5" spans="1:8" ht="15" customHeight="1" x14ac:dyDescent="0.25">
      <c r="A5" s="29" t="s">
        <v>560</v>
      </c>
      <c r="B5" s="29" t="s">
        <v>567</v>
      </c>
      <c r="C5" s="51">
        <v>132.9</v>
      </c>
      <c r="D5" s="49">
        <v>149.19999999999999</v>
      </c>
      <c r="E5" s="49">
        <v>16.3</v>
      </c>
      <c r="F5" s="50">
        <f t="shared" si="2"/>
        <v>112.26486079759216</v>
      </c>
      <c r="G5" s="49">
        <f t="shared" si="1"/>
        <v>2.1235249809427321</v>
      </c>
      <c r="H5" s="49">
        <f t="shared" si="0"/>
        <v>1.2121876044039579</v>
      </c>
    </row>
    <row r="6" spans="1:8" ht="15" customHeight="1" x14ac:dyDescent="0.25">
      <c r="A6" s="29" t="s">
        <v>560</v>
      </c>
      <c r="B6" s="29" t="s">
        <v>567</v>
      </c>
      <c r="C6" s="51">
        <v>141.6</v>
      </c>
      <c r="D6" s="49">
        <v>162.69999999999999</v>
      </c>
      <c r="E6" s="49">
        <v>21.1</v>
      </c>
      <c r="F6" s="50">
        <f t="shared" si="2"/>
        <v>114.90112994350281</v>
      </c>
      <c r="G6" s="49">
        <f t="shared" si="1"/>
        <v>2.1510632533537501</v>
      </c>
      <c r="H6" s="49">
        <f t="shared" si="0"/>
        <v>1.3242824552976926</v>
      </c>
    </row>
    <row r="7" spans="1:8" ht="15" customHeight="1" x14ac:dyDescent="0.25">
      <c r="A7" s="29" t="s">
        <v>560</v>
      </c>
      <c r="B7" s="29" t="s">
        <v>567</v>
      </c>
      <c r="C7" s="51">
        <v>145.4</v>
      </c>
      <c r="D7" s="49">
        <v>160.19999999999999</v>
      </c>
      <c r="E7" s="49">
        <v>14.8</v>
      </c>
      <c r="F7" s="50">
        <f t="shared" si="2"/>
        <v>110.17881705639614</v>
      </c>
      <c r="G7" s="49">
        <f t="shared" si="1"/>
        <v>2.162564406523019</v>
      </c>
      <c r="H7" s="49">
        <f t="shared" si="0"/>
        <v>1.1702617153949575</v>
      </c>
    </row>
    <row r="8" spans="1:8" ht="15" customHeight="1" x14ac:dyDescent="0.25">
      <c r="A8" s="29" t="s">
        <v>560</v>
      </c>
      <c r="B8" s="29" t="s">
        <v>567</v>
      </c>
      <c r="C8" s="51">
        <v>189.4</v>
      </c>
      <c r="D8" s="49">
        <v>228.8</v>
      </c>
      <c r="E8" s="49">
        <v>39.4</v>
      </c>
      <c r="F8" s="50">
        <f t="shared" si="2"/>
        <v>120.80253431890181</v>
      </c>
      <c r="G8" s="49">
        <f t="shared" si="1"/>
        <v>2.2773799746672547</v>
      </c>
      <c r="H8" s="49">
        <f t="shared" si="0"/>
        <v>1.5954962218255742</v>
      </c>
    </row>
    <row r="9" spans="1:8" ht="15" customHeight="1" x14ac:dyDescent="0.25">
      <c r="A9" s="29" t="s">
        <v>560</v>
      </c>
      <c r="B9" s="29" t="s">
        <v>567</v>
      </c>
      <c r="C9" s="51">
        <v>192.6</v>
      </c>
      <c r="D9" s="49">
        <v>231.2</v>
      </c>
      <c r="E9" s="49">
        <v>38.6</v>
      </c>
      <c r="F9" s="50">
        <f t="shared" si="2"/>
        <v>120.04153686396677</v>
      </c>
      <c r="G9" s="49">
        <f t="shared" si="1"/>
        <v>2.2846562827885157</v>
      </c>
      <c r="H9" s="49">
        <f t="shared" si="0"/>
        <v>1.5865873046717549</v>
      </c>
    </row>
    <row r="10" spans="1:8" ht="15" customHeight="1" x14ac:dyDescent="0.25">
      <c r="A10" s="29" t="s">
        <v>560</v>
      </c>
      <c r="B10" s="29" t="s">
        <v>567</v>
      </c>
      <c r="C10" s="51">
        <v>161.1</v>
      </c>
      <c r="D10" s="49">
        <v>182.2</v>
      </c>
      <c r="E10" s="49">
        <v>21.1</v>
      </c>
      <c r="F10" s="50">
        <f t="shared" si="2"/>
        <v>113.09745499689635</v>
      </c>
      <c r="G10" s="49">
        <f t="shared" si="1"/>
        <v>2.2070955404192181</v>
      </c>
      <c r="H10" s="49">
        <f t="shared" si="0"/>
        <v>1.3242824552976926</v>
      </c>
    </row>
    <row r="11" spans="1:8" ht="15" customHeight="1" x14ac:dyDescent="0.25">
      <c r="A11" s="29" t="s">
        <v>560</v>
      </c>
      <c r="B11" s="29" t="s">
        <v>567</v>
      </c>
      <c r="C11" s="51">
        <v>229.9</v>
      </c>
      <c r="D11" s="49">
        <v>255</v>
      </c>
      <c r="E11" s="49">
        <v>25.1</v>
      </c>
      <c r="F11" s="50">
        <f t="shared" si="2"/>
        <v>110.91779034362766</v>
      </c>
      <c r="G11" s="49">
        <f t="shared" si="1"/>
        <v>2.3615389712692791</v>
      </c>
      <c r="H11" s="49">
        <f t="shared" si="0"/>
        <v>1.3996737214810382</v>
      </c>
    </row>
    <row r="12" spans="1:8" ht="15" customHeight="1" x14ac:dyDescent="0.25">
      <c r="A12" s="29" t="s">
        <v>560</v>
      </c>
      <c r="B12" s="29" t="s">
        <v>567</v>
      </c>
      <c r="C12" s="51">
        <v>237.4</v>
      </c>
      <c r="D12" s="49">
        <v>279.89999999999998</v>
      </c>
      <c r="E12" s="49">
        <v>42.5</v>
      </c>
      <c r="F12" s="50">
        <f t="shared" si="2"/>
        <v>117.90227464195449</v>
      </c>
      <c r="G12" s="49">
        <f t="shared" si="1"/>
        <v>2.3754807146185724</v>
      </c>
      <c r="H12" s="49">
        <f t="shared" si="0"/>
        <v>1.6283889300503116</v>
      </c>
    </row>
    <row r="13" spans="1:8" ht="15" customHeight="1" x14ac:dyDescent="0.25">
      <c r="A13" s="29" t="s">
        <v>560</v>
      </c>
      <c r="B13" s="29" t="s">
        <v>567</v>
      </c>
      <c r="C13" s="51">
        <v>125.5</v>
      </c>
      <c r="D13" s="49">
        <v>146.30000000000001</v>
      </c>
      <c r="E13" s="49">
        <v>20.78</v>
      </c>
      <c r="F13" s="50">
        <f t="shared" si="2"/>
        <v>116.57370517928287</v>
      </c>
      <c r="G13" s="49">
        <f t="shared" si="1"/>
        <v>2.0986437258170572</v>
      </c>
      <c r="H13" s="49">
        <f t="shared" si="0"/>
        <v>1.3176455432211587</v>
      </c>
    </row>
    <row r="14" spans="1:8" ht="15" customHeight="1" x14ac:dyDescent="0.25">
      <c r="A14" s="29" t="s">
        <v>560</v>
      </c>
      <c r="B14" s="29" t="s">
        <v>567</v>
      </c>
      <c r="C14" s="51">
        <v>117.1</v>
      </c>
      <c r="D14" s="49">
        <v>127.7</v>
      </c>
      <c r="E14" s="49">
        <v>10.6</v>
      </c>
      <c r="F14" s="50">
        <f t="shared" si="2"/>
        <v>109.05209222886423</v>
      </c>
      <c r="G14" s="49">
        <f t="shared" si="1"/>
        <v>2.068556895072363</v>
      </c>
      <c r="H14" s="49">
        <f t="shared" si="0"/>
        <v>1.0253058652647702</v>
      </c>
    </row>
    <row r="15" spans="1:8" ht="15" customHeight="1" x14ac:dyDescent="0.25">
      <c r="A15" s="29" t="s">
        <v>560</v>
      </c>
      <c r="B15" s="29" t="s">
        <v>567</v>
      </c>
      <c r="C15" s="51">
        <v>237.6</v>
      </c>
      <c r="D15" s="49">
        <v>262.60000000000002</v>
      </c>
      <c r="E15" s="49">
        <v>25</v>
      </c>
      <c r="F15" s="50">
        <f t="shared" si="2"/>
        <v>110.52188552188554</v>
      </c>
      <c r="G15" s="49">
        <f t="shared" si="1"/>
        <v>2.375846436309156</v>
      </c>
      <c r="H15" s="49">
        <f t="shared" si="0"/>
        <v>1.3979400086720377</v>
      </c>
    </row>
    <row r="16" spans="1:8" ht="15" customHeight="1" x14ac:dyDescent="0.25">
      <c r="A16" s="29" t="s">
        <v>560</v>
      </c>
      <c r="B16" s="29" t="s">
        <v>567</v>
      </c>
      <c r="C16" s="51">
        <v>239.2</v>
      </c>
      <c r="D16" s="49">
        <v>287.2</v>
      </c>
      <c r="E16" s="49">
        <v>48</v>
      </c>
      <c r="F16" s="50">
        <f t="shared" si="2"/>
        <v>120.06688963210703</v>
      </c>
      <c r="G16" s="49">
        <f t="shared" si="1"/>
        <v>2.3787611753163733</v>
      </c>
      <c r="H16" s="49">
        <f t="shared" si="0"/>
        <v>1.6812412373755872</v>
      </c>
    </row>
    <row r="17" spans="1:8" ht="15" customHeight="1" x14ac:dyDescent="0.25">
      <c r="A17" s="29" t="s">
        <v>560</v>
      </c>
      <c r="B17" s="29" t="s">
        <v>567</v>
      </c>
      <c r="C17" s="51">
        <v>137.69999999999999</v>
      </c>
      <c r="D17" s="49">
        <v>147.4</v>
      </c>
      <c r="E17" s="49">
        <v>9.6999999999999993</v>
      </c>
      <c r="F17" s="50">
        <f t="shared" si="2"/>
        <v>107.04429920116196</v>
      </c>
      <c r="G17" s="49">
        <f t="shared" si="1"/>
        <v>2.1389339402569236</v>
      </c>
      <c r="H17" s="49">
        <f t="shared" si="0"/>
        <v>0.98677173426624487</v>
      </c>
    </row>
    <row r="18" spans="1:8" ht="15" customHeight="1" x14ac:dyDescent="0.25">
      <c r="A18" s="29" t="s">
        <v>560</v>
      </c>
      <c r="B18" s="29" t="s">
        <v>567</v>
      </c>
      <c r="C18" s="51">
        <v>144.5</v>
      </c>
      <c r="D18" s="49">
        <v>153.19999999999999</v>
      </c>
      <c r="E18" s="49">
        <v>8.6999999999999993</v>
      </c>
      <c r="F18" s="50">
        <f t="shared" si="2"/>
        <v>106.02076124567472</v>
      </c>
      <c r="G18" s="49">
        <f t="shared" si="1"/>
        <v>2.1598678470925665</v>
      </c>
      <c r="H18" s="49">
        <f t="shared" si="0"/>
        <v>0.93951925261861846</v>
      </c>
    </row>
    <row r="19" spans="1:8" ht="15" customHeight="1" x14ac:dyDescent="0.25">
      <c r="A19" s="29" t="s">
        <v>560</v>
      </c>
      <c r="B19" s="29" t="s">
        <v>567</v>
      </c>
      <c r="C19" s="51">
        <v>397.3</v>
      </c>
      <c r="D19" s="49">
        <v>528.4</v>
      </c>
      <c r="E19" s="49">
        <v>131.1</v>
      </c>
      <c r="F19" s="50">
        <f t="shared" si="2"/>
        <v>132.9977347092877</v>
      </c>
      <c r="G19" s="49">
        <f t="shared" si="1"/>
        <v>2.5991185650553628</v>
      </c>
      <c r="H19" s="49">
        <f t="shared" si="0"/>
        <v>2.1176026916900841</v>
      </c>
    </row>
    <row r="20" spans="1:8" ht="15" customHeight="1" x14ac:dyDescent="0.25">
      <c r="A20" s="29" t="s">
        <v>560</v>
      </c>
      <c r="B20" s="29" t="s">
        <v>567</v>
      </c>
      <c r="C20" s="51">
        <v>152.4</v>
      </c>
      <c r="D20" s="49">
        <v>161.4</v>
      </c>
      <c r="E20" s="49">
        <v>9</v>
      </c>
      <c r="F20" s="50">
        <f t="shared" si="2"/>
        <v>105.90551181102362</v>
      </c>
      <c r="G20" s="49">
        <f t="shared" si="1"/>
        <v>2.1829849670035819</v>
      </c>
      <c r="H20" s="49">
        <f t="shared" si="0"/>
        <v>0.95424250943932487</v>
      </c>
    </row>
    <row r="21" spans="1:8" ht="15" customHeight="1" x14ac:dyDescent="0.25">
      <c r="A21" s="29" t="s">
        <v>560</v>
      </c>
      <c r="B21" s="29" t="s">
        <v>567</v>
      </c>
      <c r="C21" s="51">
        <v>151.80000000000001</v>
      </c>
      <c r="D21" s="49">
        <v>165.9</v>
      </c>
      <c r="E21" s="49">
        <v>14.1</v>
      </c>
      <c r="F21" s="50">
        <f t="shared" si="2"/>
        <v>109.28853754940711</v>
      </c>
      <c r="G21" s="49">
        <f t="shared" si="1"/>
        <v>2.1812717715594614</v>
      </c>
      <c r="H21" s="49">
        <f t="shared" si="0"/>
        <v>1.1492191126553799</v>
      </c>
    </row>
    <row r="22" spans="1:8" ht="15" customHeight="1" x14ac:dyDescent="0.25">
      <c r="A22" s="29" t="s">
        <v>560</v>
      </c>
      <c r="B22" s="29" t="s">
        <v>567</v>
      </c>
      <c r="C22" s="51">
        <v>129.69999999999999</v>
      </c>
      <c r="D22" s="49">
        <v>146.9</v>
      </c>
      <c r="E22" s="49">
        <v>17.2</v>
      </c>
      <c r="F22" s="50">
        <f t="shared" si="2"/>
        <v>113.26137239784117</v>
      </c>
      <c r="G22" s="49">
        <f t="shared" si="1"/>
        <v>2.1129399760840801</v>
      </c>
      <c r="H22" s="49">
        <f t="shared" si="0"/>
        <v>1.2355284469075489</v>
      </c>
    </row>
    <row r="23" spans="1:8" ht="15" customHeight="1" x14ac:dyDescent="0.25">
      <c r="A23" s="29" t="s">
        <v>560</v>
      </c>
      <c r="B23" s="29" t="s">
        <v>567</v>
      </c>
      <c r="C23" s="51">
        <v>80.3</v>
      </c>
      <c r="D23" s="49">
        <v>83.2</v>
      </c>
      <c r="E23" s="49">
        <v>2.9</v>
      </c>
      <c r="F23" s="50">
        <f t="shared" si="2"/>
        <v>103.61145703611459</v>
      </c>
      <c r="G23" s="49">
        <f t="shared" si="1"/>
        <v>1.904715545278681</v>
      </c>
      <c r="H23" s="49">
        <f t="shared" si="0"/>
        <v>0.46239799789895608</v>
      </c>
    </row>
    <row r="24" spans="1:8" ht="15" customHeight="1" x14ac:dyDescent="0.25">
      <c r="A24" s="29" t="s">
        <v>560</v>
      </c>
      <c r="B24" s="29" t="s">
        <v>567</v>
      </c>
      <c r="C24" s="51">
        <v>126.1</v>
      </c>
      <c r="D24" s="49">
        <v>131.30000000000001</v>
      </c>
      <c r="E24" s="49">
        <v>5.2</v>
      </c>
      <c r="F24" s="50">
        <f t="shared" si="2"/>
        <v>104.1237113402062</v>
      </c>
      <c r="G24" s="49">
        <f t="shared" si="1"/>
        <v>2.1007150865730817</v>
      </c>
      <c r="H24" s="49">
        <f t="shared" si="0"/>
        <v>0.71600334363479923</v>
      </c>
    </row>
    <row r="25" spans="1:8" ht="15" customHeight="1" x14ac:dyDescent="0.25">
      <c r="A25" s="29" t="s">
        <v>560</v>
      </c>
      <c r="B25" s="29" t="s">
        <v>567</v>
      </c>
      <c r="C25" s="51">
        <v>96.5</v>
      </c>
      <c r="D25" s="49">
        <v>99.8</v>
      </c>
      <c r="E25" s="49">
        <v>3.3</v>
      </c>
      <c r="F25" s="50">
        <f t="shared" si="2"/>
        <v>103.41968911917098</v>
      </c>
      <c r="G25" s="49">
        <f t="shared" si="1"/>
        <v>1.9845273133437926</v>
      </c>
      <c r="H25" s="49">
        <f t="shared" si="0"/>
        <v>0.51851393987788741</v>
      </c>
    </row>
    <row r="26" spans="1:8" ht="15" customHeight="1" x14ac:dyDescent="0.25">
      <c r="A26" s="29" t="s">
        <v>560</v>
      </c>
      <c r="B26" s="29" t="s">
        <v>567</v>
      </c>
      <c r="C26" s="51">
        <v>68</v>
      </c>
      <c r="D26" s="49">
        <v>72.400000000000006</v>
      </c>
      <c r="E26" s="49">
        <v>4.4000000000000004</v>
      </c>
      <c r="F26" s="50">
        <f t="shared" si="2"/>
        <v>106.47058823529412</v>
      </c>
      <c r="G26" s="49">
        <f t="shared" si="1"/>
        <v>1.8325089127062364</v>
      </c>
      <c r="H26" s="49">
        <f t="shared" si="0"/>
        <v>0.64345267648618742</v>
      </c>
    </row>
    <row r="27" spans="1:8" ht="15" customHeight="1" x14ac:dyDescent="0.25">
      <c r="A27" s="29" t="s">
        <v>560</v>
      </c>
      <c r="B27" s="29" t="s">
        <v>567</v>
      </c>
      <c r="C27" s="51">
        <v>52.5</v>
      </c>
      <c r="D27" s="49">
        <v>53.2</v>
      </c>
      <c r="E27" s="49">
        <v>0.7</v>
      </c>
      <c r="F27" s="50">
        <f t="shared" si="2"/>
        <v>101.33333333333334</v>
      </c>
      <c r="G27" s="49">
        <f t="shared" si="1"/>
        <v>1.7201593034059568</v>
      </c>
      <c r="H27" s="49">
        <f t="shared" si="0"/>
        <v>-0.15490195998574319</v>
      </c>
    </row>
    <row r="28" spans="1:8" ht="15" customHeight="1" x14ac:dyDescent="0.25">
      <c r="A28" s="35" t="s">
        <v>339</v>
      </c>
      <c r="B28" s="35" t="s">
        <v>568</v>
      </c>
      <c r="C28" s="37">
        <v>111</v>
      </c>
      <c r="D28" s="37">
        <v>284.7</v>
      </c>
      <c r="E28" s="37">
        <v>173.7</v>
      </c>
      <c r="F28" s="52">
        <f>D28/C28*100</f>
        <v>256.48648648648646</v>
      </c>
      <c r="G28" s="53">
        <f t="shared" si="1"/>
        <v>2.0453229787866576</v>
      </c>
      <c r="H28" s="53">
        <f t="shared" si="0"/>
        <v>2.2397998184470986</v>
      </c>
    </row>
    <row r="29" spans="1:8" ht="15" customHeight="1" x14ac:dyDescent="0.25">
      <c r="A29" s="35" t="s">
        <v>339</v>
      </c>
      <c r="B29" s="35" t="s">
        <v>568</v>
      </c>
      <c r="C29" s="37">
        <v>139.30000000000001</v>
      </c>
      <c r="D29" s="37">
        <v>308.3</v>
      </c>
      <c r="E29" s="37">
        <v>169</v>
      </c>
      <c r="F29" s="52">
        <f t="shared" ref="F29:F91" si="3">D29/C29*100</f>
        <v>221.32089016511128</v>
      </c>
      <c r="G29" s="53">
        <f t="shared" si="1"/>
        <v>2.1439511164239633</v>
      </c>
      <c r="H29" s="53">
        <f t="shared" si="0"/>
        <v>2.2278867046136734</v>
      </c>
    </row>
    <row r="30" spans="1:8" ht="15" customHeight="1" x14ac:dyDescent="0.25">
      <c r="A30" s="35" t="s">
        <v>339</v>
      </c>
      <c r="B30" s="35" t="s">
        <v>568</v>
      </c>
      <c r="C30" s="37">
        <v>148.30000000000001</v>
      </c>
      <c r="D30" s="37">
        <v>360.7</v>
      </c>
      <c r="E30" s="37">
        <v>212.3</v>
      </c>
      <c r="F30" s="52">
        <f t="shared" si="3"/>
        <v>243.2231962238705</v>
      </c>
      <c r="G30" s="53">
        <f t="shared" si="1"/>
        <v>2.1711411510283822</v>
      </c>
      <c r="H30" s="53">
        <f t="shared" si="0"/>
        <v>2.3269499941659988</v>
      </c>
    </row>
    <row r="31" spans="1:8" ht="15" customHeight="1" x14ac:dyDescent="0.25">
      <c r="A31" s="35" t="s">
        <v>344</v>
      </c>
      <c r="B31" s="35" t="s">
        <v>569</v>
      </c>
      <c r="C31" s="37">
        <v>224</v>
      </c>
      <c r="D31" s="37">
        <v>365</v>
      </c>
      <c r="E31" s="37">
        <v>141</v>
      </c>
      <c r="F31" s="52">
        <f t="shared" si="3"/>
        <v>162.94642857142858</v>
      </c>
      <c r="G31" s="53">
        <f t="shared" si="1"/>
        <v>2.3502480183341627</v>
      </c>
      <c r="H31" s="53">
        <f t="shared" si="0"/>
        <v>2.1492191126553797</v>
      </c>
    </row>
    <row r="32" spans="1:8" ht="15" customHeight="1" x14ac:dyDescent="0.25">
      <c r="A32" s="35" t="s">
        <v>344</v>
      </c>
      <c r="B32" s="35" t="s">
        <v>569</v>
      </c>
      <c r="C32" s="37">
        <v>180</v>
      </c>
      <c r="D32" s="37">
        <v>407</v>
      </c>
      <c r="E32" s="37">
        <v>227</v>
      </c>
      <c r="F32" s="52">
        <f t="shared" si="3"/>
        <v>226.11111111111111</v>
      </c>
      <c r="G32" s="53">
        <f t="shared" si="1"/>
        <v>2.255272505103306</v>
      </c>
      <c r="H32" s="53">
        <f t="shared" si="0"/>
        <v>2.3560258571931225</v>
      </c>
    </row>
    <row r="33" spans="1:8" ht="15" customHeight="1" x14ac:dyDescent="0.25">
      <c r="A33" s="35" t="s">
        <v>344</v>
      </c>
      <c r="B33" s="35" t="s">
        <v>569</v>
      </c>
      <c r="C33" s="37">
        <v>169</v>
      </c>
      <c r="D33" s="37">
        <v>355</v>
      </c>
      <c r="E33" s="37">
        <v>187</v>
      </c>
      <c r="F33" s="52">
        <f t="shared" si="3"/>
        <v>210.05917159763311</v>
      </c>
      <c r="G33" s="53">
        <f t="shared" si="1"/>
        <v>2.2278867046136734</v>
      </c>
      <c r="H33" s="53">
        <f t="shared" si="0"/>
        <v>2.271841606536499</v>
      </c>
    </row>
    <row r="34" spans="1:8" ht="15" customHeight="1" x14ac:dyDescent="0.25">
      <c r="A34" s="35" t="s">
        <v>344</v>
      </c>
      <c r="B34" s="35" t="s">
        <v>569</v>
      </c>
      <c r="C34" s="37">
        <v>159</v>
      </c>
      <c r="D34" s="37">
        <v>374</v>
      </c>
      <c r="E34" s="37">
        <v>216</v>
      </c>
      <c r="F34" s="52">
        <f t="shared" si="3"/>
        <v>235.22012578616352</v>
      </c>
      <c r="G34" s="53">
        <f t="shared" si="1"/>
        <v>2.2013971243204513</v>
      </c>
      <c r="H34" s="53">
        <f t="shared" ref="H34:H65" si="4">LOG10(E34)</f>
        <v>2.3344537511509307</v>
      </c>
    </row>
    <row r="35" spans="1:8" ht="15" customHeight="1" x14ac:dyDescent="0.25">
      <c r="A35" s="35" t="s">
        <v>344</v>
      </c>
      <c r="B35" s="35" t="s">
        <v>569</v>
      </c>
      <c r="C35" s="37">
        <v>150</v>
      </c>
      <c r="D35" s="37">
        <v>392</v>
      </c>
      <c r="E35" s="37">
        <v>242</v>
      </c>
      <c r="F35" s="52">
        <f t="shared" si="3"/>
        <v>261.33333333333331</v>
      </c>
      <c r="G35" s="53">
        <f t="shared" si="1"/>
        <v>2.1760912590556813</v>
      </c>
      <c r="H35" s="53">
        <f t="shared" si="4"/>
        <v>2.3838153659804311</v>
      </c>
    </row>
    <row r="36" spans="1:8" ht="15" customHeight="1" x14ac:dyDescent="0.25">
      <c r="A36" s="35" t="s">
        <v>344</v>
      </c>
      <c r="B36" s="35" t="s">
        <v>569</v>
      </c>
      <c r="C36" s="37">
        <v>167</v>
      </c>
      <c r="D36" s="37">
        <v>356</v>
      </c>
      <c r="E36" s="37">
        <v>189</v>
      </c>
      <c r="F36" s="52">
        <f t="shared" si="3"/>
        <v>213.17365269461078</v>
      </c>
      <c r="G36" s="53">
        <f t="shared" si="1"/>
        <v>2.2227164711475833</v>
      </c>
      <c r="H36" s="53">
        <f t="shared" si="4"/>
        <v>2.2764618041732443</v>
      </c>
    </row>
    <row r="37" spans="1:8" ht="15" customHeight="1" x14ac:dyDescent="0.25">
      <c r="A37" s="35" t="s">
        <v>344</v>
      </c>
      <c r="B37" s="35" t="s">
        <v>569</v>
      </c>
      <c r="C37" s="37">
        <v>197</v>
      </c>
      <c r="D37" s="37">
        <v>370</v>
      </c>
      <c r="E37" s="37">
        <v>173</v>
      </c>
      <c r="F37" s="52">
        <f t="shared" si="3"/>
        <v>187.81725888324874</v>
      </c>
      <c r="G37" s="53">
        <f t="shared" si="1"/>
        <v>2.2944662261615929</v>
      </c>
      <c r="H37" s="53">
        <f t="shared" si="4"/>
        <v>2.2380461031287955</v>
      </c>
    </row>
    <row r="38" spans="1:8" ht="15" customHeight="1" x14ac:dyDescent="0.25">
      <c r="A38" s="35" t="s">
        <v>344</v>
      </c>
      <c r="B38" s="35" t="s">
        <v>569</v>
      </c>
      <c r="C38" s="37">
        <v>254</v>
      </c>
      <c r="D38" s="37">
        <v>368</v>
      </c>
      <c r="E38" s="37">
        <v>114</v>
      </c>
      <c r="F38" s="52">
        <f t="shared" si="3"/>
        <v>144.88188976377953</v>
      </c>
      <c r="G38" s="53">
        <f t="shared" si="1"/>
        <v>2.4048337166199381</v>
      </c>
      <c r="H38" s="53">
        <f t="shared" si="4"/>
        <v>2.0569048513364727</v>
      </c>
    </row>
    <row r="39" spans="1:8" ht="15" customHeight="1" x14ac:dyDescent="0.25">
      <c r="A39" s="35" t="s">
        <v>344</v>
      </c>
      <c r="B39" s="35" t="s">
        <v>569</v>
      </c>
      <c r="C39" s="37">
        <v>288</v>
      </c>
      <c r="D39" s="37">
        <v>444</v>
      </c>
      <c r="E39" s="37">
        <v>156</v>
      </c>
      <c r="F39" s="52">
        <f t="shared" si="3"/>
        <v>154.16666666666669</v>
      </c>
      <c r="G39" s="53">
        <f t="shared" si="1"/>
        <v>2.459392487759231</v>
      </c>
      <c r="H39" s="53">
        <f t="shared" si="4"/>
        <v>2.1931245983544616</v>
      </c>
    </row>
    <row r="40" spans="1:8" ht="15" customHeight="1" x14ac:dyDescent="0.25">
      <c r="A40" s="35" t="s">
        <v>344</v>
      </c>
      <c r="B40" s="35" t="s">
        <v>569</v>
      </c>
      <c r="C40" s="37">
        <v>275</v>
      </c>
      <c r="D40" s="37">
        <v>477</v>
      </c>
      <c r="E40" s="37">
        <v>202</v>
      </c>
      <c r="F40" s="52">
        <f t="shared" si="3"/>
        <v>173.45454545454547</v>
      </c>
      <c r="G40" s="53">
        <f t="shared" si="1"/>
        <v>2.4393326938302629</v>
      </c>
      <c r="H40" s="53">
        <f t="shared" si="4"/>
        <v>2.3053513694466239</v>
      </c>
    </row>
    <row r="41" spans="1:8" ht="15" customHeight="1" x14ac:dyDescent="0.25">
      <c r="A41" s="35" t="s">
        <v>344</v>
      </c>
      <c r="B41" s="35" t="s">
        <v>569</v>
      </c>
      <c r="C41" s="37">
        <v>266</v>
      </c>
      <c r="D41" s="37">
        <v>426</v>
      </c>
      <c r="E41" s="37">
        <v>160</v>
      </c>
      <c r="F41" s="52">
        <f t="shared" si="3"/>
        <v>160.15037593984962</v>
      </c>
      <c r="G41" s="53">
        <f t="shared" si="1"/>
        <v>2.424881636631067</v>
      </c>
      <c r="H41" s="53">
        <f t="shared" si="4"/>
        <v>2.2041199826559246</v>
      </c>
    </row>
    <row r="42" spans="1:8" ht="15" customHeight="1" x14ac:dyDescent="0.25">
      <c r="A42" s="35" t="s">
        <v>344</v>
      </c>
      <c r="B42" s="35" t="s">
        <v>569</v>
      </c>
      <c r="C42" s="37">
        <v>276</v>
      </c>
      <c r="D42" s="37">
        <v>530</v>
      </c>
      <c r="E42" s="37">
        <v>254</v>
      </c>
      <c r="F42" s="52">
        <f t="shared" si="3"/>
        <v>192.02898550724638</v>
      </c>
      <c r="G42" s="53">
        <f t="shared" si="1"/>
        <v>2.4409090820652177</v>
      </c>
      <c r="H42" s="53">
        <f t="shared" si="4"/>
        <v>2.4048337166199381</v>
      </c>
    </row>
    <row r="43" spans="1:8" ht="15" customHeight="1" x14ac:dyDescent="0.25">
      <c r="A43" s="35" t="s">
        <v>344</v>
      </c>
      <c r="B43" s="35" t="s">
        <v>569</v>
      </c>
      <c r="C43" s="37">
        <v>248</v>
      </c>
      <c r="D43" s="37">
        <v>439</v>
      </c>
      <c r="E43" s="37">
        <v>191</v>
      </c>
      <c r="F43" s="52">
        <f t="shared" si="3"/>
        <v>177.01612903225808</v>
      </c>
      <c r="G43" s="53">
        <f t="shared" si="1"/>
        <v>2.3944516808262164</v>
      </c>
      <c r="H43" s="53">
        <f t="shared" si="4"/>
        <v>2.2810333672477277</v>
      </c>
    </row>
    <row r="44" spans="1:8" ht="15" customHeight="1" x14ac:dyDescent="0.25">
      <c r="A44" s="35" t="s">
        <v>344</v>
      </c>
      <c r="B44" s="35" t="s">
        <v>569</v>
      </c>
      <c r="C44" s="37">
        <v>261</v>
      </c>
      <c r="D44" s="37">
        <v>448</v>
      </c>
      <c r="E44" s="37">
        <v>187</v>
      </c>
      <c r="F44" s="52">
        <f t="shared" si="3"/>
        <v>171.64750957854406</v>
      </c>
      <c r="G44" s="53">
        <f t="shared" si="1"/>
        <v>2.4166405073382808</v>
      </c>
      <c r="H44" s="53">
        <f t="shared" si="4"/>
        <v>2.271841606536499</v>
      </c>
    </row>
    <row r="45" spans="1:8" ht="15" customHeight="1" x14ac:dyDescent="0.25">
      <c r="A45" s="35" t="s">
        <v>344</v>
      </c>
      <c r="B45" s="35" t="s">
        <v>569</v>
      </c>
      <c r="C45" s="37">
        <v>238</v>
      </c>
      <c r="D45" s="37">
        <v>407</v>
      </c>
      <c r="E45" s="37">
        <v>170</v>
      </c>
      <c r="F45" s="52">
        <f t="shared" si="3"/>
        <v>171.00840336134453</v>
      </c>
      <c r="G45" s="53">
        <f t="shared" si="1"/>
        <v>2.3765769570565118</v>
      </c>
      <c r="H45" s="53">
        <f t="shared" si="4"/>
        <v>2.2304489213782741</v>
      </c>
    </row>
    <row r="46" spans="1:8" ht="15" customHeight="1" x14ac:dyDescent="0.25">
      <c r="A46" s="35" t="s">
        <v>344</v>
      </c>
      <c r="B46" s="35" t="s">
        <v>569</v>
      </c>
      <c r="C46" s="37">
        <v>266</v>
      </c>
      <c r="D46" s="37">
        <v>450</v>
      </c>
      <c r="E46" s="37">
        <v>185</v>
      </c>
      <c r="F46" s="52">
        <f t="shared" si="3"/>
        <v>169.17293233082705</v>
      </c>
      <c r="G46" s="53">
        <f t="shared" si="1"/>
        <v>2.424881636631067</v>
      </c>
      <c r="H46" s="53">
        <f t="shared" si="4"/>
        <v>2.2671717284030137</v>
      </c>
    </row>
    <row r="47" spans="1:8" ht="15" customHeight="1" x14ac:dyDescent="0.25">
      <c r="A47" s="35" t="s">
        <v>344</v>
      </c>
      <c r="B47" s="35" t="s">
        <v>569</v>
      </c>
      <c r="C47" s="37">
        <v>253</v>
      </c>
      <c r="D47" s="37">
        <v>514</v>
      </c>
      <c r="E47" s="37">
        <v>261</v>
      </c>
      <c r="F47" s="52">
        <f t="shared" si="3"/>
        <v>203.16205533596838</v>
      </c>
      <c r="G47" s="53">
        <f t="shared" si="1"/>
        <v>2.403120521175818</v>
      </c>
      <c r="H47" s="53">
        <f t="shared" si="4"/>
        <v>2.4166405073382808</v>
      </c>
    </row>
    <row r="48" spans="1:8" ht="15" customHeight="1" x14ac:dyDescent="0.25">
      <c r="A48" s="35" t="s">
        <v>344</v>
      </c>
      <c r="B48" s="35" t="s">
        <v>569</v>
      </c>
      <c r="C48" s="37">
        <v>182</v>
      </c>
      <c r="D48" s="37">
        <v>324</v>
      </c>
      <c r="E48" s="37">
        <v>142</v>
      </c>
      <c r="F48" s="52">
        <f t="shared" si="3"/>
        <v>178.02197802197801</v>
      </c>
      <c r="G48" s="53">
        <f t="shared" si="1"/>
        <v>2.2600713879850747</v>
      </c>
      <c r="H48" s="53">
        <f t="shared" si="4"/>
        <v>2.1522883443830563</v>
      </c>
    </row>
    <row r="49" spans="1:8" ht="15" customHeight="1" x14ac:dyDescent="0.25">
      <c r="A49" s="35" t="s">
        <v>354</v>
      </c>
      <c r="B49" s="35" t="s">
        <v>570</v>
      </c>
      <c r="C49" s="37">
        <v>173</v>
      </c>
      <c r="D49" s="37">
        <v>297</v>
      </c>
      <c r="E49" s="37">
        <v>124</v>
      </c>
      <c r="F49" s="52">
        <f t="shared" si="3"/>
        <v>171.6763005780347</v>
      </c>
      <c r="G49" s="53">
        <f t="shared" si="1"/>
        <v>2.2380461031287955</v>
      </c>
      <c r="H49" s="53">
        <f t="shared" si="4"/>
        <v>2.0934216851622351</v>
      </c>
    </row>
    <row r="50" spans="1:8" ht="15" customHeight="1" x14ac:dyDescent="0.25">
      <c r="A50" s="35" t="s">
        <v>354</v>
      </c>
      <c r="B50" s="35" t="s">
        <v>570</v>
      </c>
      <c r="C50" s="37">
        <v>191</v>
      </c>
      <c r="D50" s="37">
        <v>319</v>
      </c>
      <c r="E50" s="37">
        <v>128</v>
      </c>
      <c r="F50" s="52">
        <f t="shared" si="3"/>
        <v>167.01570680628274</v>
      </c>
      <c r="G50" s="53">
        <f t="shared" si="1"/>
        <v>2.2810333672477277</v>
      </c>
      <c r="H50" s="53">
        <f t="shared" si="4"/>
        <v>2.1072099696478683</v>
      </c>
    </row>
    <row r="51" spans="1:8" ht="15" customHeight="1" x14ac:dyDescent="0.25">
      <c r="A51" s="35" t="s">
        <v>354</v>
      </c>
      <c r="B51" s="35" t="s">
        <v>570</v>
      </c>
      <c r="C51" s="37">
        <v>257</v>
      </c>
      <c r="D51" s="37">
        <v>420</v>
      </c>
      <c r="E51" s="37">
        <v>163</v>
      </c>
      <c r="F51" s="52">
        <f t="shared" si="3"/>
        <v>163.42412451361866</v>
      </c>
      <c r="G51" s="53">
        <f t="shared" si="1"/>
        <v>2.4099331233312946</v>
      </c>
      <c r="H51" s="53">
        <f t="shared" si="4"/>
        <v>2.2121876044039577</v>
      </c>
    </row>
    <row r="52" spans="1:8" ht="15" customHeight="1" x14ac:dyDescent="0.25">
      <c r="A52" s="35" t="s">
        <v>354</v>
      </c>
      <c r="B52" s="35" t="s">
        <v>570</v>
      </c>
      <c r="C52" s="37">
        <v>266</v>
      </c>
      <c r="D52" s="37">
        <v>429</v>
      </c>
      <c r="E52" s="37">
        <v>163</v>
      </c>
      <c r="F52" s="52">
        <f t="shared" si="3"/>
        <v>161.27819548872179</v>
      </c>
      <c r="G52" s="53">
        <f t="shared" si="1"/>
        <v>2.424881636631067</v>
      </c>
      <c r="H52" s="53">
        <f t="shared" si="4"/>
        <v>2.2121876044039577</v>
      </c>
    </row>
    <row r="53" spans="1:8" ht="15" customHeight="1" x14ac:dyDescent="0.25">
      <c r="A53" s="35" t="s">
        <v>354</v>
      </c>
      <c r="B53" s="35" t="s">
        <v>570</v>
      </c>
      <c r="C53" s="37">
        <v>271</v>
      </c>
      <c r="D53" s="37">
        <v>417</v>
      </c>
      <c r="E53" s="37">
        <v>146</v>
      </c>
      <c r="F53" s="52">
        <f t="shared" si="3"/>
        <v>153.87453874538747</v>
      </c>
      <c r="G53" s="53">
        <f t="shared" si="1"/>
        <v>2.4329692908744058</v>
      </c>
      <c r="H53" s="53">
        <f t="shared" si="4"/>
        <v>2.1643528557844371</v>
      </c>
    </row>
    <row r="54" spans="1:8" ht="15" customHeight="1" x14ac:dyDescent="0.25">
      <c r="A54" s="35" t="s">
        <v>354</v>
      </c>
      <c r="B54" s="35" t="s">
        <v>570</v>
      </c>
      <c r="C54" s="37">
        <v>293</v>
      </c>
      <c r="D54" s="37">
        <v>471</v>
      </c>
      <c r="E54" s="37">
        <v>179</v>
      </c>
      <c r="F54" s="52">
        <f t="shared" si="3"/>
        <v>160.7508532423208</v>
      </c>
      <c r="G54" s="53">
        <f t="shared" si="1"/>
        <v>2.4668676203541096</v>
      </c>
      <c r="H54" s="53">
        <f t="shared" si="4"/>
        <v>2.2528530309798933</v>
      </c>
    </row>
    <row r="55" spans="1:8" ht="15" customHeight="1" x14ac:dyDescent="0.25">
      <c r="A55" s="35" t="s">
        <v>354</v>
      </c>
      <c r="B55" s="35" t="s">
        <v>570</v>
      </c>
      <c r="C55" s="37">
        <v>356</v>
      </c>
      <c r="D55" s="37">
        <v>498</v>
      </c>
      <c r="E55" s="37">
        <v>143</v>
      </c>
      <c r="F55" s="52">
        <f t="shared" si="3"/>
        <v>139.88764044943821</v>
      </c>
      <c r="G55" s="53">
        <f t="shared" si="1"/>
        <v>2.5514499979728753</v>
      </c>
      <c r="H55" s="53">
        <f t="shared" si="4"/>
        <v>2.1553360374650619</v>
      </c>
    </row>
    <row r="56" spans="1:8" ht="15" customHeight="1" x14ac:dyDescent="0.25">
      <c r="A56" s="35" t="s">
        <v>354</v>
      </c>
      <c r="B56" s="35" t="s">
        <v>570</v>
      </c>
      <c r="C56" s="37">
        <v>646</v>
      </c>
      <c r="D56" s="37">
        <v>960</v>
      </c>
      <c r="E56" s="37">
        <v>314</v>
      </c>
      <c r="F56" s="52">
        <f t="shared" si="3"/>
        <v>148.60681114551085</v>
      </c>
      <c r="G56" s="53">
        <f t="shared" si="1"/>
        <v>2.8102325179950842</v>
      </c>
      <c r="H56" s="53">
        <f t="shared" si="4"/>
        <v>2.4969296480732148</v>
      </c>
    </row>
    <row r="57" spans="1:8" ht="15" customHeight="1" x14ac:dyDescent="0.25">
      <c r="A57" s="35" t="s">
        <v>354</v>
      </c>
      <c r="B57" s="35" t="s">
        <v>570</v>
      </c>
      <c r="C57" s="37">
        <v>261</v>
      </c>
      <c r="D57" s="37">
        <v>343</v>
      </c>
      <c r="E57" s="37">
        <v>82</v>
      </c>
      <c r="F57" s="52">
        <f t="shared" si="3"/>
        <v>131.41762452107281</v>
      </c>
      <c r="G57" s="53">
        <f t="shared" si="1"/>
        <v>2.4166405073382808</v>
      </c>
      <c r="H57" s="53">
        <f t="shared" si="4"/>
        <v>1.9138138523837167</v>
      </c>
    </row>
    <row r="58" spans="1:8" ht="15" customHeight="1" x14ac:dyDescent="0.25">
      <c r="A58" s="35" t="s">
        <v>354</v>
      </c>
      <c r="B58" s="35" t="s">
        <v>570</v>
      </c>
      <c r="C58" s="37">
        <v>267</v>
      </c>
      <c r="D58" s="37">
        <v>384</v>
      </c>
      <c r="E58" s="37">
        <v>117</v>
      </c>
      <c r="F58" s="52">
        <f t="shared" si="3"/>
        <v>143.82022471910113</v>
      </c>
      <c r="G58" s="53">
        <f t="shared" si="1"/>
        <v>2.4265112613645754</v>
      </c>
      <c r="H58" s="53">
        <f t="shared" si="4"/>
        <v>2.0681858617461617</v>
      </c>
    </row>
    <row r="59" spans="1:8" ht="15" customHeight="1" x14ac:dyDescent="0.25">
      <c r="A59" s="35" t="s">
        <v>354</v>
      </c>
      <c r="B59" s="35" t="s">
        <v>570</v>
      </c>
      <c r="C59" s="37">
        <v>274</v>
      </c>
      <c r="D59" s="37">
        <v>374</v>
      </c>
      <c r="E59" s="37">
        <v>100</v>
      </c>
      <c r="F59" s="52">
        <f t="shared" si="3"/>
        <v>136.49635036496349</v>
      </c>
      <c r="G59" s="53">
        <f t="shared" si="1"/>
        <v>2.4377505628203879</v>
      </c>
      <c r="H59" s="53">
        <f t="shared" si="4"/>
        <v>2</v>
      </c>
    </row>
    <row r="60" spans="1:8" ht="15" customHeight="1" x14ac:dyDescent="0.25">
      <c r="A60" s="35" t="s">
        <v>354</v>
      </c>
      <c r="B60" s="35" t="s">
        <v>570</v>
      </c>
      <c r="C60" s="37">
        <v>275</v>
      </c>
      <c r="D60" s="37">
        <v>392</v>
      </c>
      <c r="E60" s="37">
        <v>118</v>
      </c>
      <c r="F60" s="52">
        <f t="shared" si="3"/>
        <v>142.54545454545456</v>
      </c>
      <c r="G60" s="53">
        <f t="shared" si="1"/>
        <v>2.4393326938302629</v>
      </c>
      <c r="H60" s="53">
        <f t="shared" si="4"/>
        <v>2.0718820073061255</v>
      </c>
    </row>
    <row r="61" spans="1:8" ht="15" customHeight="1" x14ac:dyDescent="0.25">
      <c r="A61" s="35" t="s">
        <v>354</v>
      </c>
      <c r="B61" s="35" t="s">
        <v>570</v>
      </c>
      <c r="C61" s="37">
        <v>278</v>
      </c>
      <c r="D61" s="37">
        <v>388</v>
      </c>
      <c r="E61" s="37">
        <v>111</v>
      </c>
      <c r="F61" s="52">
        <f t="shared" si="3"/>
        <v>139.568345323741</v>
      </c>
      <c r="G61" s="53">
        <f t="shared" si="1"/>
        <v>2.4440447959180762</v>
      </c>
      <c r="H61" s="53">
        <f t="shared" si="4"/>
        <v>2.0453229787866576</v>
      </c>
    </row>
    <row r="62" spans="1:8" ht="15" customHeight="1" x14ac:dyDescent="0.25">
      <c r="A62" s="35" t="s">
        <v>354</v>
      </c>
      <c r="B62" s="35" t="s">
        <v>570</v>
      </c>
      <c r="C62" s="37">
        <v>283</v>
      </c>
      <c r="D62" s="37">
        <v>379</v>
      </c>
      <c r="E62" s="37">
        <v>96</v>
      </c>
      <c r="F62" s="52">
        <f t="shared" si="3"/>
        <v>133.92226148409893</v>
      </c>
      <c r="G62" s="53">
        <f t="shared" si="1"/>
        <v>2.4517864355242902</v>
      </c>
      <c r="H62" s="53">
        <f t="shared" si="4"/>
        <v>1.9822712330395684</v>
      </c>
    </row>
    <row r="63" spans="1:8" ht="15" customHeight="1" x14ac:dyDescent="0.25">
      <c r="A63" s="35" t="s">
        <v>354</v>
      </c>
      <c r="B63" s="35" t="s">
        <v>570</v>
      </c>
      <c r="C63" s="37">
        <v>339</v>
      </c>
      <c r="D63" s="37">
        <v>403</v>
      </c>
      <c r="E63" s="37">
        <v>64</v>
      </c>
      <c r="F63" s="52">
        <f t="shared" si="3"/>
        <v>118.87905604719764</v>
      </c>
      <c r="G63" s="53">
        <f t="shared" si="1"/>
        <v>2.5301996982030821</v>
      </c>
      <c r="H63" s="53">
        <f t="shared" si="4"/>
        <v>1.8061799739838871</v>
      </c>
    </row>
    <row r="64" spans="1:8" ht="15" customHeight="1" x14ac:dyDescent="0.25">
      <c r="A64" s="35" t="s">
        <v>354</v>
      </c>
      <c r="B64" s="35" t="s">
        <v>570</v>
      </c>
      <c r="C64" s="37">
        <v>366</v>
      </c>
      <c r="D64" s="37">
        <v>464</v>
      </c>
      <c r="E64" s="37">
        <v>98</v>
      </c>
      <c r="F64" s="52">
        <f t="shared" si="3"/>
        <v>126.77595628415301</v>
      </c>
      <c r="G64" s="53">
        <f t="shared" si="1"/>
        <v>2.5634810853944106</v>
      </c>
      <c r="H64" s="53">
        <f t="shared" si="4"/>
        <v>1.9912260756924949</v>
      </c>
    </row>
    <row r="65" spans="1:8" ht="15" customHeight="1" x14ac:dyDescent="0.25">
      <c r="A65" s="35" t="s">
        <v>354</v>
      </c>
      <c r="B65" s="35" t="s">
        <v>570</v>
      </c>
      <c r="C65" s="37">
        <v>427</v>
      </c>
      <c r="D65" s="37">
        <v>519</v>
      </c>
      <c r="E65" s="37">
        <v>92</v>
      </c>
      <c r="F65" s="52">
        <f t="shared" si="3"/>
        <v>121.5456674473068</v>
      </c>
      <c r="G65" s="53">
        <f t="shared" si="1"/>
        <v>2.6304278750250241</v>
      </c>
      <c r="H65" s="53">
        <f t="shared" si="4"/>
        <v>1.9637878273455553</v>
      </c>
    </row>
    <row r="66" spans="1:8" ht="15" customHeight="1" x14ac:dyDescent="0.25">
      <c r="A66" s="35" t="s">
        <v>354</v>
      </c>
      <c r="B66" s="35" t="s">
        <v>570</v>
      </c>
      <c r="C66" s="37">
        <v>445</v>
      </c>
      <c r="D66" s="37">
        <v>556</v>
      </c>
      <c r="E66" s="37">
        <v>111</v>
      </c>
      <c r="F66" s="52">
        <f t="shared" si="3"/>
        <v>124.9438202247191</v>
      </c>
      <c r="G66" s="53">
        <f t="shared" ref="G66:G129" si="5">LOG10(C66)</f>
        <v>2.6483600109809315</v>
      </c>
      <c r="H66" s="53">
        <f t="shared" ref="H66:H97" si="6">LOG10(E66)</f>
        <v>2.0453229787866576</v>
      </c>
    </row>
    <row r="67" spans="1:8" ht="15" customHeight="1" x14ac:dyDescent="0.25">
      <c r="A67" s="35" t="s">
        <v>356</v>
      </c>
      <c r="B67" s="35" t="s">
        <v>571</v>
      </c>
      <c r="C67" s="37">
        <v>570</v>
      </c>
      <c r="D67" s="37">
        <v>930</v>
      </c>
      <c r="E67" s="37">
        <v>360</v>
      </c>
      <c r="F67" s="52">
        <f t="shared" si="3"/>
        <v>163.15789473684211</v>
      </c>
      <c r="G67" s="53">
        <f t="shared" si="5"/>
        <v>2.7558748556724915</v>
      </c>
      <c r="H67" s="53">
        <f t="shared" si="6"/>
        <v>2.5563025007672873</v>
      </c>
    </row>
    <row r="68" spans="1:8" ht="15" customHeight="1" x14ac:dyDescent="0.25">
      <c r="A68" s="35" t="s">
        <v>358</v>
      </c>
      <c r="B68" s="35" t="s">
        <v>571</v>
      </c>
      <c r="C68" s="37">
        <v>377</v>
      </c>
      <c r="D68" s="37">
        <v>1204</v>
      </c>
      <c r="E68" s="37">
        <v>827</v>
      </c>
      <c r="F68" s="52">
        <f t="shared" si="3"/>
        <v>319.36339522546422</v>
      </c>
      <c r="G68" s="53">
        <f t="shared" si="5"/>
        <v>2.576341350205793</v>
      </c>
      <c r="H68" s="53">
        <f t="shared" si="6"/>
        <v>2.9175055095525466</v>
      </c>
    </row>
    <row r="69" spans="1:8" ht="15" customHeight="1" x14ac:dyDescent="0.25">
      <c r="A69" s="35" t="s">
        <v>359</v>
      </c>
      <c r="B69" s="35" t="s">
        <v>572</v>
      </c>
      <c r="C69" s="37">
        <v>72.599999999999994</v>
      </c>
      <c r="D69" s="37">
        <v>164.4</v>
      </c>
      <c r="E69" s="37">
        <v>91.8</v>
      </c>
      <c r="F69" s="52">
        <f t="shared" si="3"/>
        <v>226.44628099173559</v>
      </c>
      <c r="G69" s="53">
        <f t="shared" si="5"/>
        <v>1.8609366207000937</v>
      </c>
      <c r="H69" s="53">
        <f t="shared" si="6"/>
        <v>1.9628426812012425</v>
      </c>
    </row>
    <row r="70" spans="1:8" ht="15" customHeight="1" x14ac:dyDescent="0.25">
      <c r="A70" s="35" t="s">
        <v>360</v>
      </c>
      <c r="B70" s="35" t="s">
        <v>572</v>
      </c>
      <c r="C70" s="37">
        <v>93.6</v>
      </c>
      <c r="D70" s="37">
        <v>221.6</v>
      </c>
      <c r="E70" s="37">
        <v>128</v>
      </c>
      <c r="F70" s="52">
        <f t="shared" si="3"/>
        <v>236.75213675213675</v>
      </c>
      <c r="G70" s="53">
        <f t="shared" si="5"/>
        <v>1.9712758487381052</v>
      </c>
      <c r="H70" s="53">
        <f t="shared" si="6"/>
        <v>2.1072099696478683</v>
      </c>
    </row>
    <row r="71" spans="1:8" ht="15" customHeight="1" x14ac:dyDescent="0.25">
      <c r="A71" s="35" t="s">
        <v>360</v>
      </c>
      <c r="B71" s="35" t="s">
        <v>572</v>
      </c>
      <c r="C71" s="37">
        <v>66.8</v>
      </c>
      <c r="D71" s="37">
        <v>197.3</v>
      </c>
      <c r="E71" s="37">
        <v>130.5</v>
      </c>
      <c r="F71" s="52">
        <f t="shared" si="3"/>
        <v>295.35928143712579</v>
      </c>
      <c r="G71" s="53">
        <f t="shared" si="5"/>
        <v>1.8247764624755456</v>
      </c>
      <c r="H71" s="53">
        <f t="shared" si="6"/>
        <v>2.1156105116742996</v>
      </c>
    </row>
    <row r="72" spans="1:8" ht="15" customHeight="1" x14ac:dyDescent="0.25">
      <c r="A72" s="35" t="s">
        <v>360</v>
      </c>
      <c r="B72" s="35" t="s">
        <v>572</v>
      </c>
      <c r="C72" s="37">
        <v>74</v>
      </c>
      <c r="D72" s="37">
        <v>173.7</v>
      </c>
      <c r="E72" s="37">
        <v>99.7</v>
      </c>
      <c r="F72" s="52">
        <f t="shared" si="3"/>
        <v>234.72972972972971</v>
      </c>
      <c r="G72" s="53">
        <f t="shared" si="5"/>
        <v>1.8692317197309762</v>
      </c>
      <c r="H72" s="53">
        <f t="shared" si="6"/>
        <v>1.9986951583116557</v>
      </c>
    </row>
    <row r="73" spans="1:8" ht="15" customHeight="1" x14ac:dyDescent="0.25">
      <c r="A73" s="35" t="s">
        <v>360</v>
      </c>
      <c r="B73" s="35" t="s">
        <v>572</v>
      </c>
      <c r="C73" s="37">
        <v>68.5</v>
      </c>
      <c r="D73" s="37">
        <v>186.7</v>
      </c>
      <c r="E73" s="37">
        <v>118.2</v>
      </c>
      <c r="F73" s="52">
        <f t="shared" si="3"/>
        <v>272.55474452554745</v>
      </c>
      <c r="G73" s="53">
        <f t="shared" si="5"/>
        <v>1.8356905714924256</v>
      </c>
      <c r="H73" s="53">
        <f t="shared" si="6"/>
        <v>2.0726174765452368</v>
      </c>
    </row>
    <row r="74" spans="1:8" ht="15" customHeight="1" x14ac:dyDescent="0.25">
      <c r="A74" s="35" t="s">
        <v>360</v>
      </c>
      <c r="B74" s="35" t="s">
        <v>572</v>
      </c>
      <c r="C74" s="37">
        <v>68.7</v>
      </c>
      <c r="D74" s="37">
        <v>193.2</v>
      </c>
      <c r="E74" s="37">
        <v>124.5</v>
      </c>
      <c r="F74" s="52">
        <f t="shared" si="3"/>
        <v>281.2227074235808</v>
      </c>
      <c r="G74" s="53">
        <f t="shared" si="5"/>
        <v>1.8369567370595505</v>
      </c>
      <c r="H74" s="53">
        <f t="shared" si="6"/>
        <v>2.0951693514317551</v>
      </c>
    </row>
    <row r="75" spans="1:8" ht="15" customHeight="1" x14ac:dyDescent="0.25">
      <c r="A75" s="35" t="s">
        <v>360</v>
      </c>
      <c r="B75" s="35" t="s">
        <v>572</v>
      </c>
      <c r="C75" s="37">
        <v>75.7</v>
      </c>
      <c r="D75" s="37">
        <v>175</v>
      </c>
      <c r="E75" s="37">
        <v>99.3</v>
      </c>
      <c r="F75" s="52">
        <f t="shared" si="3"/>
        <v>231.17569352708057</v>
      </c>
      <c r="G75" s="53">
        <f t="shared" si="5"/>
        <v>1.8790958795000727</v>
      </c>
      <c r="H75" s="53">
        <f t="shared" si="6"/>
        <v>1.9969492484953812</v>
      </c>
    </row>
    <row r="76" spans="1:8" ht="15" customHeight="1" x14ac:dyDescent="0.25">
      <c r="A76" s="35" t="s">
        <v>360</v>
      </c>
      <c r="B76" s="35" t="s">
        <v>572</v>
      </c>
      <c r="C76" s="37">
        <v>67.8</v>
      </c>
      <c r="D76" s="37">
        <v>179.5</v>
      </c>
      <c r="E76" s="37">
        <v>111.7</v>
      </c>
      <c r="F76" s="52">
        <f t="shared" si="3"/>
        <v>264.74926253687318</v>
      </c>
      <c r="G76" s="53">
        <f t="shared" si="5"/>
        <v>1.8312296938670634</v>
      </c>
      <c r="H76" s="53">
        <f t="shared" si="6"/>
        <v>2.0480531731156089</v>
      </c>
    </row>
    <row r="77" spans="1:8" ht="15" customHeight="1" x14ac:dyDescent="0.25">
      <c r="A77" s="35" t="s">
        <v>360</v>
      </c>
      <c r="B77" s="35" t="s">
        <v>572</v>
      </c>
      <c r="C77" s="37">
        <v>82.5</v>
      </c>
      <c r="D77" s="37">
        <v>196.3</v>
      </c>
      <c r="E77" s="37">
        <v>113.8</v>
      </c>
      <c r="F77" s="52">
        <f t="shared" si="3"/>
        <v>237.93939393939394</v>
      </c>
      <c r="G77" s="53">
        <f t="shared" si="5"/>
        <v>1.916453948549925</v>
      </c>
      <c r="H77" s="53">
        <f t="shared" si="6"/>
        <v>2.0561422620590522</v>
      </c>
    </row>
    <row r="78" spans="1:8" ht="15" customHeight="1" x14ac:dyDescent="0.25">
      <c r="A78" s="35" t="s">
        <v>360</v>
      </c>
      <c r="B78" s="35" t="s">
        <v>572</v>
      </c>
      <c r="C78" s="37">
        <v>82.7</v>
      </c>
      <c r="D78" s="37">
        <v>210.8</v>
      </c>
      <c r="E78" s="37">
        <v>128.19999999999999</v>
      </c>
      <c r="F78" s="52">
        <f t="shared" si="3"/>
        <v>254.89721886336153</v>
      </c>
      <c r="G78" s="53">
        <f t="shared" si="5"/>
        <v>1.9175055095525466</v>
      </c>
      <c r="H78" s="53">
        <f t="shared" si="6"/>
        <v>2.1078880251827985</v>
      </c>
    </row>
    <row r="79" spans="1:8" ht="15" customHeight="1" x14ac:dyDescent="0.25">
      <c r="A79" s="35" t="s">
        <v>360</v>
      </c>
      <c r="B79" s="35" t="s">
        <v>572</v>
      </c>
      <c r="C79" s="37">
        <v>75.2</v>
      </c>
      <c r="D79" s="37">
        <v>191.3</v>
      </c>
      <c r="E79" s="37">
        <v>116.2</v>
      </c>
      <c r="F79" s="52">
        <f t="shared" si="3"/>
        <v>254.38829787234044</v>
      </c>
      <c r="G79" s="53">
        <f t="shared" si="5"/>
        <v>1.8762178405916423</v>
      </c>
      <c r="H79" s="53">
        <f t="shared" si="6"/>
        <v>2.0652061280543119</v>
      </c>
    </row>
    <row r="80" spans="1:8" ht="15" customHeight="1" x14ac:dyDescent="0.25">
      <c r="A80" s="35" t="s">
        <v>360</v>
      </c>
      <c r="B80" s="35" t="s">
        <v>572</v>
      </c>
      <c r="C80" s="37">
        <v>73</v>
      </c>
      <c r="D80" s="37">
        <v>177.7</v>
      </c>
      <c r="E80" s="37">
        <v>104.7</v>
      </c>
      <c r="F80" s="52">
        <f t="shared" si="3"/>
        <v>243.42465753424656</v>
      </c>
      <c r="G80" s="53">
        <f t="shared" si="5"/>
        <v>1.8633228601204559</v>
      </c>
      <c r="H80" s="53">
        <f t="shared" si="6"/>
        <v>2.0199466816788423</v>
      </c>
    </row>
    <row r="81" spans="1:8" ht="15" customHeight="1" x14ac:dyDescent="0.25">
      <c r="A81" s="35" t="s">
        <v>360</v>
      </c>
      <c r="B81" s="35" t="s">
        <v>572</v>
      </c>
      <c r="C81" s="37">
        <v>93</v>
      </c>
      <c r="D81" s="37">
        <v>219.3</v>
      </c>
      <c r="E81" s="37">
        <v>126.3</v>
      </c>
      <c r="F81" s="52">
        <f t="shared" si="3"/>
        <v>235.80645161290326</v>
      </c>
      <c r="G81" s="53">
        <f t="shared" si="5"/>
        <v>1.968482948553935</v>
      </c>
      <c r="H81" s="53">
        <f t="shared" si="6"/>
        <v>2.1014033505553309</v>
      </c>
    </row>
    <row r="82" spans="1:8" ht="15" customHeight="1" x14ac:dyDescent="0.25">
      <c r="A82" s="35" t="s">
        <v>360</v>
      </c>
      <c r="B82" s="35" t="s">
        <v>572</v>
      </c>
      <c r="C82" s="37">
        <v>92.2</v>
      </c>
      <c r="D82" s="37">
        <v>231.5</v>
      </c>
      <c r="E82" s="37">
        <v>139.30000000000001</v>
      </c>
      <c r="F82" s="52">
        <f t="shared" si="3"/>
        <v>251.08459869848156</v>
      </c>
      <c r="G82" s="53">
        <f t="shared" si="5"/>
        <v>1.9647309210536295</v>
      </c>
      <c r="H82" s="53">
        <f t="shared" si="6"/>
        <v>2.1439511164239633</v>
      </c>
    </row>
    <row r="83" spans="1:8" ht="15" customHeight="1" x14ac:dyDescent="0.25">
      <c r="A83" s="35" t="s">
        <v>360</v>
      </c>
      <c r="B83" s="35" t="s">
        <v>572</v>
      </c>
      <c r="C83" s="37">
        <v>86.5</v>
      </c>
      <c r="D83" s="37">
        <v>166.3</v>
      </c>
      <c r="E83" s="37">
        <v>79.8</v>
      </c>
      <c r="F83" s="52">
        <f t="shared" si="3"/>
        <v>192.25433526011562</v>
      </c>
      <c r="G83" s="53">
        <f t="shared" si="5"/>
        <v>1.9370161074648142</v>
      </c>
      <c r="H83" s="53">
        <f t="shared" si="6"/>
        <v>1.9020028913507294</v>
      </c>
    </row>
    <row r="84" spans="1:8" ht="15" customHeight="1" x14ac:dyDescent="0.25">
      <c r="A84" s="35" t="s">
        <v>360</v>
      </c>
      <c r="B84" s="35" t="s">
        <v>572</v>
      </c>
      <c r="C84" s="37">
        <v>82.7</v>
      </c>
      <c r="D84" s="37">
        <v>174.2</v>
      </c>
      <c r="E84" s="37">
        <v>91.5</v>
      </c>
      <c r="F84" s="52">
        <f t="shared" si="3"/>
        <v>210.64087061668681</v>
      </c>
      <c r="G84" s="53">
        <f t="shared" si="5"/>
        <v>1.9175055095525466</v>
      </c>
      <c r="H84" s="53">
        <f t="shared" si="6"/>
        <v>1.9614210940664483</v>
      </c>
    </row>
    <row r="85" spans="1:8" ht="15" customHeight="1" x14ac:dyDescent="0.25">
      <c r="A85" s="35" t="s">
        <v>360</v>
      </c>
      <c r="B85" s="35" t="s">
        <v>572</v>
      </c>
      <c r="C85" s="37">
        <v>90</v>
      </c>
      <c r="D85" s="37">
        <v>194.7</v>
      </c>
      <c r="E85" s="37">
        <v>104.7</v>
      </c>
      <c r="F85" s="52">
        <f t="shared" si="3"/>
        <v>216.33333333333331</v>
      </c>
      <c r="G85" s="53">
        <f t="shared" si="5"/>
        <v>1.954242509439325</v>
      </c>
      <c r="H85" s="53">
        <f t="shared" si="6"/>
        <v>2.0199466816788423</v>
      </c>
    </row>
    <row r="86" spans="1:8" ht="15" customHeight="1" x14ac:dyDescent="0.25">
      <c r="A86" s="35" t="s">
        <v>360</v>
      </c>
      <c r="B86" s="35" t="s">
        <v>572</v>
      </c>
      <c r="C86" s="37">
        <v>84.5</v>
      </c>
      <c r="D86" s="37">
        <v>194.2</v>
      </c>
      <c r="E86" s="37">
        <v>109.7</v>
      </c>
      <c r="F86" s="52">
        <f t="shared" si="3"/>
        <v>229.82248520710056</v>
      </c>
      <c r="G86" s="53">
        <f t="shared" si="5"/>
        <v>1.9268567089496924</v>
      </c>
      <c r="H86" s="53">
        <f t="shared" si="6"/>
        <v>2.0402066275747113</v>
      </c>
    </row>
    <row r="87" spans="1:8" ht="15" customHeight="1" x14ac:dyDescent="0.25">
      <c r="A87" s="35" t="s">
        <v>360</v>
      </c>
      <c r="B87" s="35" t="s">
        <v>572</v>
      </c>
      <c r="C87" s="37">
        <v>60.7</v>
      </c>
      <c r="D87" s="37">
        <v>209.7</v>
      </c>
      <c r="E87" s="37">
        <v>149</v>
      </c>
      <c r="F87" s="52">
        <f t="shared" si="3"/>
        <v>345.46952224052717</v>
      </c>
      <c r="G87" s="53">
        <f t="shared" si="5"/>
        <v>1.7831886910752577</v>
      </c>
      <c r="H87" s="53">
        <f t="shared" si="6"/>
        <v>2.173186268412274</v>
      </c>
    </row>
    <row r="88" spans="1:8" ht="15" customHeight="1" x14ac:dyDescent="0.25">
      <c r="A88" s="35" t="s">
        <v>381</v>
      </c>
      <c r="B88" s="35" t="s">
        <v>573</v>
      </c>
      <c r="C88" s="37">
        <v>228</v>
      </c>
      <c r="D88" s="37">
        <v>740</v>
      </c>
      <c r="E88" s="37">
        <v>512</v>
      </c>
      <c r="F88" s="52">
        <f t="shared" si="3"/>
        <v>324.56140350877195</v>
      </c>
      <c r="G88" s="53">
        <f t="shared" si="5"/>
        <v>2.357934847000454</v>
      </c>
      <c r="H88" s="53">
        <f t="shared" si="6"/>
        <v>2.7092699609758308</v>
      </c>
    </row>
    <row r="89" spans="1:8" ht="15" customHeight="1" x14ac:dyDescent="0.25">
      <c r="A89" s="35" t="s">
        <v>382</v>
      </c>
      <c r="B89" s="35" t="s">
        <v>573</v>
      </c>
      <c r="C89" s="37">
        <v>275</v>
      </c>
      <c r="D89" s="37">
        <v>1110</v>
      </c>
      <c r="E89" s="37">
        <v>835</v>
      </c>
      <c r="F89" s="52">
        <f t="shared" si="3"/>
        <v>403.63636363636363</v>
      </c>
      <c r="G89" s="53">
        <f t="shared" si="5"/>
        <v>2.4393326938302629</v>
      </c>
      <c r="H89" s="53">
        <f t="shared" si="6"/>
        <v>2.9216864754836021</v>
      </c>
    </row>
    <row r="90" spans="1:8" ht="15" customHeight="1" x14ac:dyDescent="0.25">
      <c r="A90" s="35" t="s">
        <v>383</v>
      </c>
      <c r="B90" s="35" t="s">
        <v>573</v>
      </c>
      <c r="C90" s="37">
        <v>404</v>
      </c>
      <c r="D90" s="37">
        <v>1078</v>
      </c>
      <c r="E90" s="37">
        <v>674</v>
      </c>
      <c r="F90" s="52">
        <f t="shared" si="3"/>
        <v>266.83168316831683</v>
      </c>
      <c r="G90" s="53">
        <f t="shared" si="5"/>
        <v>2.6063813651106051</v>
      </c>
      <c r="H90" s="53">
        <f t="shared" si="6"/>
        <v>2.8286598965353198</v>
      </c>
    </row>
    <row r="91" spans="1:8" ht="15" customHeight="1" x14ac:dyDescent="0.25">
      <c r="A91" s="35" t="s">
        <v>384</v>
      </c>
      <c r="B91" s="35" t="s">
        <v>573</v>
      </c>
      <c r="C91" s="37">
        <v>422</v>
      </c>
      <c r="D91" s="37">
        <v>1096</v>
      </c>
      <c r="E91" s="37">
        <v>674</v>
      </c>
      <c r="F91" s="52">
        <f t="shared" si="3"/>
        <v>259.71563981042658</v>
      </c>
      <c r="G91" s="53">
        <f t="shared" si="5"/>
        <v>2.6253124509616739</v>
      </c>
      <c r="H91" s="53">
        <f t="shared" si="6"/>
        <v>2.8286598965353198</v>
      </c>
    </row>
    <row r="92" spans="1:8" ht="15" customHeight="1" x14ac:dyDescent="0.25">
      <c r="A92" s="35" t="s">
        <v>385</v>
      </c>
      <c r="B92" s="35" t="s">
        <v>573</v>
      </c>
      <c r="C92" s="37">
        <v>387.5</v>
      </c>
      <c r="D92" s="37">
        <v>1230</v>
      </c>
      <c r="E92" s="37">
        <v>842.5</v>
      </c>
      <c r="F92" s="52">
        <f>D92/C92*100</f>
        <v>317.41935483870969</v>
      </c>
      <c r="G92" s="53">
        <f t="shared" si="5"/>
        <v>2.5882717068423289</v>
      </c>
      <c r="H92" s="53">
        <f t="shared" si="6"/>
        <v>2.925569909543376</v>
      </c>
    </row>
    <row r="93" spans="1:8" ht="15" customHeight="1" x14ac:dyDescent="0.25">
      <c r="A93" s="43" t="s">
        <v>386</v>
      </c>
      <c r="B93" s="43" t="s">
        <v>574</v>
      </c>
      <c r="C93" s="45">
        <v>6.35</v>
      </c>
      <c r="D93" s="45">
        <v>6.84</v>
      </c>
      <c r="E93" s="45">
        <v>0.49</v>
      </c>
      <c r="F93" s="54">
        <f t="shared" ref="F93:F94" si="7">D93/C93*100</f>
        <v>107.71653543307087</v>
      </c>
      <c r="G93" s="55">
        <f t="shared" si="5"/>
        <v>0.80277372529197566</v>
      </c>
      <c r="H93" s="55">
        <f t="shared" si="6"/>
        <v>-0.30980391997148632</v>
      </c>
    </row>
    <row r="94" spans="1:8" ht="15" customHeight="1" x14ac:dyDescent="0.25">
      <c r="A94" s="43" t="s">
        <v>386</v>
      </c>
      <c r="B94" s="43" t="s">
        <v>574</v>
      </c>
      <c r="C94" s="45">
        <v>6.23</v>
      </c>
      <c r="D94" s="45">
        <v>7.13</v>
      </c>
      <c r="E94" s="45">
        <v>0.9</v>
      </c>
      <c r="F94" s="54">
        <f t="shared" si="7"/>
        <v>114.44622792937398</v>
      </c>
      <c r="G94" s="55">
        <f t="shared" si="5"/>
        <v>0.79448804665916961</v>
      </c>
      <c r="H94" s="55">
        <f t="shared" si="6"/>
        <v>-4.5757490560675115E-2</v>
      </c>
    </row>
    <row r="95" spans="1:8" ht="15" customHeight="1" x14ac:dyDescent="0.25">
      <c r="A95" s="43" t="s">
        <v>386</v>
      </c>
      <c r="B95" s="43" t="s">
        <v>574</v>
      </c>
      <c r="C95" s="45">
        <v>3.32</v>
      </c>
      <c r="D95" s="45">
        <v>3.78</v>
      </c>
      <c r="E95" s="45">
        <v>0.46</v>
      </c>
      <c r="F95" s="54">
        <f t="shared" ref="F95:F135" si="8">D95/C95*100</f>
        <v>113.85542168674698</v>
      </c>
      <c r="G95" s="55">
        <f t="shared" si="5"/>
        <v>0.52113808370403625</v>
      </c>
      <c r="H95" s="55">
        <f t="shared" si="6"/>
        <v>-0.33724216831842591</v>
      </c>
    </row>
    <row r="96" spans="1:8" ht="15" customHeight="1" x14ac:dyDescent="0.25">
      <c r="A96" s="43" t="s">
        <v>386</v>
      </c>
      <c r="B96" s="43" t="s">
        <v>574</v>
      </c>
      <c r="C96" s="45">
        <v>3.51</v>
      </c>
      <c r="D96" s="45">
        <v>3.75</v>
      </c>
      <c r="E96" s="45">
        <v>0.24</v>
      </c>
      <c r="F96" s="54">
        <f t="shared" si="8"/>
        <v>106.83760683760684</v>
      </c>
      <c r="G96" s="55">
        <f t="shared" si="5"/>
        <v>0.54530711646582408</v>
      </c>
      <c r="H96" s="55">
        <f t="shared" si="6"/>
        <v>-0.61978875828839397</v>
      </c>
    </row>
    <row r="97" spans="1:8" ht="15" customHeight="1" x14ac:dyDescent="0.25">
      <c r="A97" s="43" t="s">
        <v>393</v>
      </c>
      <c r="B97" s="43" t="s">
        <v>574</v>
      </c>
      <c r="C97" s="45">
        <v>9.56</v>
      </c>
      <c r="D97" s="45">
        <v>10.23</v>
      </c>
      <c r="E97" s="45">
        <v>0.67</v>
      </c>
      <c r="F97" s="54">
        <f t="shared" si="8"/>
        <v>107.00836820083681</v>
      </c>
      <c r="G97" s="55">
        <f t="shared" si="5"/>
        <v>0.98045789227610014</v>
      </c>
      <c r="H97" s="55">
        <f t="shared" si="6"/>
        <v>-0.17392519729917355</v>
      </c>
    </row>
    <row r="98" spans="1:8" ht="15" customHeight="1" x14ac:dyDescent="0.25">
      <c r="A98" s="43" t="s">
        <v>393</v>
      </c>
      <c r="B98" s="43" t="s">
        <v>574</v>
      </c>
      <c r="C98" s="45">
        <v>2.72</v>
      </c>
      <c r="D98" s="45">
        <v>3.4</v>
      </c>
      <c r="E98" s="45">
        <v>0.68</v>
      </c>
      <c r="F98" s="54">
        <f t="shared" si="8"/>
        <v>124.99999999999997</v>
      </c>
      <c r="G98" s="55">
        <f t="shared" si="5"/>
        <v>0.43456890403419873</v>
      </c>
      <c r="H98" s="55">
        <f t="shared" ref="H98:H129" si="9">LOG10(E98)</f>
        <v>-0.16749108729376366</v>
      </c>
    </row>
    <row r="99" spans="1:8" ht="15" customHeight="1" x14ac:dyDescent="0.25">
      <c r="A99" s="43" t="s">
        <v>393</v>
      </c>
      <c r="B99" s="43" t="s">
        <v>574</v>
      </c>
      <c r="C99" s="45">
        <v>2.77</v>
      </c>
      <c r="D99" s="45">
        <v>3.33</v>
      </c>
      <c r="E99" s="45">
        <v>0.56000000000000005</v>
      </c>
      <c r="F99" s="54">
        <f t="shared" si="8"/>
        <v>120.21660649819495</v>
      </c>
      <c r="G99" s="55">
        <f t="shared" si="5"/>
        <v>0.44247976906444858</v>
      </c>
      <c r="H99" s="55">
        <f t="shared" si="9"/>
        <v>-0.25181197299379954</v>
      </c>
    </row>
    <row r="100" spans="1:8" ht="15" customHeight="1" x14ac:dyDescent="0.25">
      <c r="A100" s="43" t="s">
        <v>396</v>
      </c>
      <c r="B100" s="43" t="s">
        <v>574</v>
      </c>
      <c r="C100" s="45">
        <v>3.69</v>
      </c>
      <c r="D100" s="45">
        <v>4.0999999999999996</v>
      </c>
      <c r="E100" s="45">
        <v>0.41</v>
      </c>
      <c r="F100" s="54">
        <f t="shared" si="8"/>
        <v>111.1111111111111</v>
      </c>
      <c r="G100" s="55">
        <f t="shared" si="5"/>
        <v>0.56702636615906032</v>
      </c>
      <c r="H100" s="55">
        <f t="shared" si="9"/>
        <v>-0.38721614328026455</v>
      </c>
    </row>
    <row r="101" spans="1:8" ht="15" customHeight="1" x14ac:dyDescent="0.25">
      <c r="A101" s="43" t="s">
        <v>396</v>
      </c>
      <c r="B101" s="43" t="s">
        <v>574</v>
      </c>
      <c r="C101" s="45">
        <v>3.84</v>
      </c>
      <c r="D101" s="45">
        <v>4.3499999999999996</v>
      </c>
      <c r="E101" s="45">
        <v>0.51</v>
      </c>
      <c r="F101" s="54">
        <f t="shared" si="8"/>
        <v>113.28125</v>
      </c>
      <c r="G101" s="55">
        <f t="shared" si="5"/>
        <v>0.58433122436753082</v>
      </c>
      <c r="H101" s="55">
        <f t="shared" si="9"/>
        <v>-0.29242982390206362</v>
      </c>
    </row>
    <row r="102" spans="1:8" ht="15" customHeight="1" x14ac:dyDescent="0.25">
      <c r="A102" s="43" t="s">
        <v>396</v>
      </c>
      <c r="B102" s="43" t="s">
        <v>574</v>
      </c>
      <c r="C102" s="45">
        <v>1.64</v>
      </c>
      <c r="D102" s="45">
        <v>2.02</v>
      </c>
      <c r="E102" s="45">
        <v>0.38</v>
      </c>
      <c r="F102" s="54">
        <f t="shared" si="8"/>
        <v>123.17073170731707</v>
      </c>
      <c r="G102" s="55">
        <f t="shared" si="5"/>
        <v>0.21484384804769785</v>
      </c>
      <c r="H102" s="55">
        <f t="shared" si="9"/>
        <v>-0.42021640338318983</v>
      </c>
    </row>
    <row r="103" spans="1:8" ht="15" customHeight="1" x14ac:dyDescent="0.25">
      <c r="A103" s="43" t="s">
        <v>396</v>
      </c>
      <c r="B103" s="43" t="s">
        <v>574</v>
      </c>
      <c r="C103" s="45">
        <v>1.58</v>
      </c>
      <c r="D103" s="45">
        <v>1.76</v>
      </c>
      <c r="E103" s="45">
        <v>0.18</v>
      </c>
      <c r="F103" s="54">
        <f t="shared" si="8"/>
        <v>111.39240506329114</v>
      </c>
      <c r="G103" s="55">
        <f t="shared" si="5"/>
        <v>0.19865708695442263</v>
      </c>
      <c r="H103" s="55">
        <f t="shared" si="9"/>
        <v>-0.74472749489669399</v>
      </c>
    </row>
    <row r="104" spans="1:8" ht="15" customHeight="1" x14ac:dyDescent="0.25">
      <c r="A104" s="43" t="s">
        <v>400</v>
      </c>
      <c r="B104" s="43" t="s">
        <v>574</v>
      </c>
      <c r="C104" s="45">
        <v>3.28</v>
      </c>
      <c r="D104" s="45">
        <v>3.45</v>
      </c>
      <c r="E104" s="45">
        <v>0.17</v>
      </c>
      <c r="F104" s="54">
        <f t="shared" si="8"/>
        <v>105.18292682926831</v>
      </c>
      <c r="G104" s="55">
        <f t="shared" si="5"/>
        <v>0.5158738437116791</v>
      </c>
      <c r="H104" s="55">
        <f t="shared" si="9"/>
        <v>-0.769551078621726</v>
      </c>
    </row>
    <row r="105" spans="1:8" ht="15" customHeight="1" x14ac:dyDescent="0.25">
      <c r="A105" s="43" t="s">
        <v>400</v>
      </c>
      <c r="B105" s="43" t="s">
        <v>574</v>
      </c>
      <c r="C105" s="45">
        <v>3.17</v>
      </c>
      <c r="D105" s="45">
        <v>3.43</v>
      </c>
      <c r="E105" s="45">
        <v>0.26</v>
      </c>
      <c r="F105" s="54">
        <f t="shared" si="8"/>
        <v>108.20189274447951</v>
      </c>
      <c r="G105" s="55">
        <f t="shared" si="5"/>
        <v>0.50105926221775143</v>
      </c>
      <c r="H105" s="55">
        <f t="shared" si="9"/>
        <v>-0.58502665202918203</v>
      </c>
    </row>
    <row r="106" spans="1:8" ht="15" customHeight="1" x14ac:dyDescent="0.25">
      <c r="A106" s="43" t="s">
        <v>404</v>
      </c>
      <c r="B106" s="43" t="s">
        <v>574</v>
      </c>
      <c r="C106" s="45">
        <v>3.18</v>
      </c>
      <c r="D106" s="45">
        <v>3.54</v>
      </c>
      <c r="E106" s="45">
        <v>0.36</v>
      </c>
      <c r="F106" s="54">
        <f t="shared" si="8"/>
        <v>111.32075471698113</v>
      </c>
      <c r="G106" s="55">
        <f t="shared" si="5"/>
        <v>0.50242711998443268</v>
      </c>
      <c r="H106" s="55">
        <f t="shared" si="9"/>
        <v>-0.44369749923271273</v>
      </c>
    </row>
    <row r="107" spans="1:8" ht="15" customHeight="1" x14ac:dyDescent="0.25">
      <c r="A107" s="43" t="s">
        <v>404</v>
      </c>
      <c r="B107" s="43" t="s">
        <v>574</v>
      </c>
      <c r="C107" s="45">
        <v>3.49</v>
      </c>
      <c r="D107" s="45">
        <v>3.69</v>
      </c>
      <c r="E107" s="45">
        <v>0.2</v>
      </c>
      <c r="F107" s="54">
        <f t="shared" si="8"/>
        <v>105.73065902578796</v>
      </c>
      <c r="G107" s="55">
        <f t="shared" si="5"/>
        <v>0.5428254269591799</v>
      </c>
      <c r="H107" s="55">
        <f t="shared" si="9"/>
        <v>-0.69897000433601875</v>
      </c>
    </row>
    <row r="108" spans="1:8" ht="15" customHeight="1" x14ac:dyDescent="0.25">
      <c r="A108" s="43" t="s">
        <v>407</v>
      </c>
      <c r="B108" s="43" t="s">
        <v>574</v>
      </c>
      <c r="C108" s="45">
        <v>3.79</v>
      </c>
      <c r="D108" s="45">
        <v>4.88</v>
      </c>
      <c r="E108" s="45">
        <v>1.0900000000000001</v>
      </c>
      <c r="F108" s="54">
        <f t="shared" si="8"/>
        <v>128.7598944591029</v>
      </c>
      <c r="G108" s="55">
        <f t="shared" si="5"/>
        <v>0.57863920996807239</v>
      </c>
      <c r="H108" s="55">
        <f t="shared" si="9"/>
        <v>3.7426497940623665E-2</v>
      </c>
    </row>
    <row r="109" spans="1:8" ht="15" customHeight="1" x14ac:dyDescent="0.25">
      <c r="A109" s="43" t="s">
        <v>407</v>
      </c>
      <c r="B109" s="43" t="s">
        <v>574</v>
      </c>
      <c r="C109" s="45">
        <v>3.45</v>
      </c>
      <c r="D109" s="45">
        <v>4.2699999999999996</v>
      </c>
      <c r="E109" s="45">
        <v>0.82</v>
      </c>
      <c r="F109" s="54">
        <f t="shared" si="8"/>
        <v>123.76811594202897</v>
      </c>
      <c r="G109" s="55">
        <f t="shared" si="5"/>
        <v>0.53781909507327419</v>
      </c>
      <c r="H109" s="55">
        <f t="shared" si="9"/>
        <v>-8.6186147616283335E-2</v>
      </c>
    </row>
    <row r="110" spans="1:8" ht="15" customHeight="1" x14ac:dyDescent="0.25">
      <c r="A110" s="43" t="s">
        <v>409</v>
      </c>
      <c r="B110" s="43" t="s">
        <v>574</v>
      </c>
      <c r="C110" s="45">
        <v>2.1</v>
      </c>
      <c r="D110" s="45">
        <v>2.56</v>
      </c>
      <c r="E110" s="45">
        <v>0.46</v>
      </c>
      <c r="F110" s="54">
        <f t="shared" si="8"/>
        <v>121.9047619047619</v>
      </c>
      <c r="G110" s="55">
        <f t="shared" si="5"/>
        <v>0.3222192947339193</v>
      </c>
      <c r="H110" s="55">
        <f t="shared" si="9"/>
        <v>-0.33724216831842591</v>
      </c>
    </row>
    <row r="111" spans="1:8" ht="15" customHeight="1" x14ac:dyDescent="0.25">
      <c r="A111" s="43" t="s">
        <v>409</v>
      </c>
      <c r="B111" s="43" t="s">
        <v>574</v>
      </c>
      <c r="C111" s="45">
        <v>3.12</v>
      </c>
      <c r="D111" s="45">
        <v>3.44</v>
      </c>
      <c r="E111" s="45">
        <v>0.32</v>
      </c>
      <c r="F111" s="54">
        <f t="shared" si="8"/>
        <v>110.25641025641025</v>
      </c>
      <c r="G111" s="55">
        <f t="shared" si="5"/>
        <v>0.49415459401844281</v>
      </c>
      <c r="H111" s="55">
        <f t="shared" si="9"/>
        <v>-0.49485002168009401</v>
      </c>
    </row>
    <row r="112" spans="1:8" ht="15" customHeight="1" x14ac:dyDescent="0.25">
      <c r="A112" s="43" t="s">
        <v>411</v>
      </c>
      <c r="B112" s="43" t="s">
        <v>574</v>
      </c>
      <c r="C112" s="45">
        <v>4.9800000000000004</v>
      </c>
      <c r="D112" s="45">
        <v>5.6</v>
      </c>
      <c r="E112" s="45">
        <v>0.62</v>
      </c>
      <c r="F112" s="54">
        <f t="shared" si="8"/>
        <v>112.44979919678713</v>
      </c>
      <c r="G112" s="55">
        <f t="shared" si="5"/>
        <v>0.6972293427597176</v>
      </c>
      <c r="H112" s="55">
        <f t="shared" si="9"/>
        <v>-0.20760831050174613</v>
      </c>
    </row>
    <row r="113" spans="1:8" ht="15" customHeight="1" x14ac:dyDescent="0.25">
      <c r="A113" s="43" t="s">
        <v>411</v>
      </c>
      <c r="B113" s="43" t="s">
        <v>574</v>
      </c>
      <c r="C113" s="45">
        <v>4.74</v>
      </c>
      <c r="D113" s="45">
        <v>5.09</v>
      </c>
      <c r="E113" s="45">
        <v>0.35</v>
      </c>
      <c r="F113" s="54">
        <f t="shared" si="8"/>
        <v>107.38396624472573</v>
      </c>
      <c r="G113" s="55">
        <f t="shared" si="5"/>
        <v>0.67577834167408513</v>
      </c>
      <c r="H113" s="55">
        <f t="shared" si="9"/>
        <v>-0.45593195564972439</v>
      </c>
    </row>
    <row r="114" spans="1:8" ht="15" customHeight="1" x14ac:dyDescent="0.25">
      <c r="A114" s="43" t="s">
        <v>411</v>
      </c>
      <c r="B114" s="43" t="s">
        <v>574</v>
      </c>
      <c r="C114" s="45">
        <v>6.39</v>
      </c>
      <c r="D114" s="45">
        <v>7.37</v>
      </c>
      <c r="E114" s="45">
        <v>0.98</v>
      </c>
      <c r="F114" s="54">
        <f t="shared" si="8"/>
        <v>115.33646322378716</v>
      </c>
      <c r="G114" s="55">
        <f t="shared" si="5"/>
        <v>0.80550085815840011</v>
      </c>
      <c r="H114" s="55">
        <f t="shared" si="9"/>
        <v>-8.7739243075051505E-3</v>
      </c>
    </row>
    <row r="115" spans="1:8" ht="15" customHeight="1" x14ac:dyDescent="0.25">
      <c r="A115" s="43" t="s">
        <v>411</v>
      </c>
      <c r="B115" s="43" t="s">
        <v>574</v>
      </c>
      <c r="C115" s="45">
        <v>6.48</v>
      </c>
      <c r="D115" s="45">
        <v>7.44</v>
      </c>
      <c r="E115" s="45">
        <v>0.96</v>
      </c>
      <c r="F115" s="54">
        <f t="shared" si="8"/>
        <v>114.81481481481481</v>
      </c>
      <c r="G115" s="55">
        <f t="shared" si="5"/>
        <v>0.81157500587059339</v>
      </c>
      <c r="H115" s="55">
        <f t="shared" si="9"/>
        <v>-1.7728766960431602E-2</v>
      </c>
    </row>
    <row r="116" spans="1:8" ht="15" customHeight="1" x14ac:dyDescent="0.25">
      <c r="A116" s="43" t="s">
        <v>415</v>
      </c>
      <c r="B116" s="43" t="s">
        <v>574</v>
      </c>
      <c r="C116" s="45">
        <v>4.26</v>
      </c>
      <c r="D116" s="45">
        <v>5.25</v>
      </c>
      <c r="E116" s="45">
        <v>0.98</v>
      </c>
      <c r="F116" s="54">
        <f t="shared" si="8"/>
        <v>123.23943661971832</v>
      </c>
      <c r="G116" s="55">
        <f t="shared" si="5"/>
        <v>0.62940959910271888</v>
      </c>
      <c r="H116" s="55">
        <f t="shared" si="9"/>
        <v>-8.7739243075051505E-3</v>
      </c>
    </row>
    <row r="117" spans="1:8" ht="15" customHeight="1" x14ac:dyDescent="0.25">
      <c r="A117" s="43" t="s">
        <v>415</v>
      </c>
      <c r="B117" s="43" t="s">
        <v>574</v>
      </c>
      <c r="C117" s="45">
        <v>4.51</v>
      </c>
      <c r="D117" s="45">
        <v>5</v>
      </c>
      <c r="E117" s="45">
        <v>0.49</v>
      </c>
      <c r="F117" s="54">
        <f t="shared" si="8"/>
        <v>110.86474501108647</v>
      </c>
      <c r="G117" s="55">
        <f t="shared" si="5"/>
        <v>0.65417654187796048</v>
      </c>
      <c r="H117" s="55">
        <f t="shared" si="9"/>
        <v>-0.30980391997148632</v>
      </c>
    </row>
    <row r="118" spans="1:8" ht="15" customHeight="1" x14ac:dyDescent="0.25">
      <c r="A118" s="43" t="s">
        <v>415</v>
      </c>
      <c r="B118" s="43" t="s">
        <v>574</v>
      </c>
      <c r="C118" s="45">
        <v>4.51</v>
      </c>
      <c r="D118" s="45">
        <v>5.25</v>
      </c>
      <c r="E118" s="45">
        <v>0.74</v>
      </c>
      <c r="F118" s="54">
        <f t="shared" si="8"/>
        <v>116.4079822616408</v>
      </c>
      <c r="G118" s="55">
        <f t="shared" si="5"/>
        <v>0.65417654187796048</v>
      </c>
      <c r="H118" s="55">
        <f t="shared" si="9"/>
        <v>-0.13076828026902382</v>
      </c>
    </row>
    <row r="119" spans="1:8" ht="15" customHeight="1" x14ac:dyDescent="0.25">
      <c r="A119" s="43" t="s">
        <v>415</v>
      </c>
      <c r="B119" s="43" t="s">
        <v>574</v>
      </c>
      <c r="C119" s="45">
        <v>4.84</v>
      </c>
      <c r="D119" s="45">
        <v>5.74</v>
      </c>
      <c r="E119" s="45">
        <v>0.9</v>
      </c>
      <c r="F119" s="54">
        <f t="shared" si="8"/>
        <v>118.59504132231406</v>
      </c>
      <c r="G119" s="55">
        <f t="shared" si="5"/>
        <v>0.68484536164441245</v>
      </c>
      <c r="H119" s="55">
        <f t="shared" si="9"/>
        <v>-4.5757490560675115E-2</v>
      </c>
    </row>
    <row r="120" spans="1:8" ht="15" customHeight="1" x14ac:dyDescent="0.25">
      <c r="A120" s="43" t="s">
        <v>415</v>
      </c>
      <c r="B120" s="43" t="s">
        <v>574</v>
      </c>
      <c r="C120" s="45">
        <v>4.67</v>
      </c>
      <c r="D120" s="45">
        <v>5.41</v>
      </c>
      <c r="E120" s="45">
        <v>0.74</v>
      </c>
      <c r="F120" s="54">
        <f t="shared" si="8"/>
        <v>115.84582441113491</v>
      </c>
      <c r="G120" s="55">
        <f t="shared" si="5"/>
        <v>0.66931688056611216</v>
      </c>
      <c r="H120" s="55">
        <f t="shared" si="9"/>
        <v>-0.13076828026902382</v>
      </c>
    </row>
    <row r="121" spans="1:8" ht="15" customHeight="1" x14ac:dyDescent="0.25">
      <c r="A121" s="43" t="s">
        <v>415</v>
      </c>
      <c r="B121" s="43" t="s">
        <v>574</v>
      </c>
      <c r="C121" s="45">
        <v>4.43</v>
      </c>
      <c r="D121" s="45">
        <v>5</v>
      </c>
      <c r="E121" s="45">
        <v>0.56999999999999995</v>
      </c>
      <c r="F121" s="54">
        <f t="shared" si="8"/>
        <v>112.86681715575622</v>
      </c>
      <c r="G121" s="55">
        <f t="shared" si="5"/>
        <v>0.64640372622306952</v>
      </c>
      <c r="H121" s="55">
        <f t="shared" si="9"/>
        <v>-0.24412514432750865</v>
      </c>
    </row>
    <row r="122" spans="1:8" ht="15" customHeight="1" x14ac:dyDescent="0.25">
      <c r="A122" s="43" t="s">
        <v>415</v>
      </c>
      <c r="B122" s="43" t="s">
        <v>574</v>
      </c>
      <c r="C122" s="45">
        <v>4.59</v>
      </c>
      <c r="D122" s="45">
        <v>5.41</v>
      </c>
      <c r="E122" s="45">
        <v>0.82</v>
      </c>
      <c r="F122" s="54">
        <f t="shared" si="8"/>
        <v>117.86492374727669</v>
      </c>
      <c r="G122" s="55">
        <f t="shared" si="5"/>
        <v>0.66181268553726125</v>
      </c>
      <c r="H122" s="55">
        <f t="shared" si="9"/>
        <v>-8.6186147616283335E-2</v>
      </c>
    </row>
    <row r="123" spans="1:8" ht="15" customHeight="1" x14ac:dyDescent="0.25">
      <c r="A123" s="43" t="s">
        <v>415</v>
      </c>
      <c r="B123" s="43" t="s">
        <v>574</v>
      </c>
      <c r="C123" s="45">
        <v>5</v>
      </c>
      <c r="D123" s="45">
        <v>5.82</v>
      </c>
      <c r="E123" s="45">
        <v>0.82</v>
      </c>
      <c r="F123" s="54">
        <f t="shared" si="8"/>
        <v>116.40000000000002</v>
      </c>
      <c r="G123" s="55">
        <f t="shared" si="5"/>
        <v>0.69897000433601886</v>
      </c>
      <c r="H123" s="55">
        <f t="shared" si="9"/>
        <v>-8.6186147616283335E-2</v>
      </c>
    </row>
    <row r="124" spans="1:8" ht="15" customHeight="1" x14ac:dyDescent="0.25">
      <c r="A124" s="43" t="s">
        <v>415</v>
      </c>
      <c r="B124" s="43" t="s">
        <v>574</v>
      </c>
      <c r="C124" s="45">
        <v>3.94</v>
      </c>
      <c r="D124" s="45">
        <v>4.51</v>
      </c>
      <c r="E124" s="45">
        <v>0.56999999999999995</v>
      </c>
      <c r="F124" s="54">
        <f t="shared" si="8"/>
        <v>114.46700507614213</v>
      </c>
      <c r="G124" s="55">
        <f t="shared" si="5"/>
        <v>0.59549622182557416</v>
      </c>
      <c r="H124" s="55">
        <f t="shared" si="9"/>
        <v>-0.24412514432750865</v>
      </c>
    </row>
    <row r="125" spans="1:8" ht="15" customHeight="1" x14ac:dyDescent="0.25">
      <c r="A125" s="43" t="s">
        <v>415</v>
      </c>
      <c r="B125" s="43" t="s">
        <v>574</v>
      </c>
      <c r="C125" s="45">
        <v>4.18</v>
      </c>
      <c r="D125" s="45">
        <v>5</v>
      </c>
      <c r="E125" s="45">
        <v>0.82</v>
      </c>
      <c r="F125" s="54">
        <f t="shared" si="8"/>
        <v>119.61722488038278</v>
      </c>
      <c r="G125" s="55">
        <f t="shared" si="5"/>
        <v>0.62117628177503514</v>
      </c>
      <c r="H125" s="55">
        <f t="shared" si="9"/>
        <v>-8.6186147616283335E-2</v>
      </c>
    </row>
    <row r="126" spans="1:8" ht="15" customHeight="1" x14ac:dyDescent="0.25">
      <c r="A126" s="43" t="s">
        <v>415</v>
      </c>
      <c r="B126" s="43" t="s">
        <v>574</v>
      </c>
      <c r="C126" s="45">
        <v>4.43</v>
      </c>
      <c r="D126" s="45">
        <v>4.67</v>
      </c>
      <c r="E126" s="45">
        <v>0.25</v>
      </c>
      <c r="F126" s="54">
        <f t="shared" si="8"/>
        <v>105.41760722347631</v>
      </c>
      <c r="G126" s="55">
        <f t="shared" si="5"/>
        <v>0.64640372622306952</v>
      </c>
      <c r="H126" s="55">
        <f t="shared" si="9"/>
        <v>-0.6020599913279624</v>
      </c>
    </row>
    <row r="127" spans="1:8" ht="15" customHeight="1" x14ac:dyDescent="0.25">
      <c r="A127" s="43" t="s">
        <v>415</v>
      </c>
      <c r="B127" s="43" t="s">
        <v>574</v>
      </c>
      <c r="C127" s="45">
        <v>4.59</v>
      </c>
      <c r="D127" s="45">
        <v>5</v>
      </c>
      <c r="E127" s="45">
        <v>0.41</v>
      </c>
      <c r="F127" s="54">
        <f t="shared" si="8"/>
        <v>108.93246187363835</v>
      </c>
      <c r="G127" s="55">
        <f t="shared" si="5"/>
        <v>0.66181268553726125</v>
      </c>
      <c r="H127" s="55">
        <f t="shared" si="9"/>
        <v>-0.38721614328026455</v>
      </c>
    </row>
    <row r="128" spans="1:8" ht="15" customHeight="1" x14ac:dyDescent="0.25">
      <c r="A128" s="43" t="s">
        <v>415</v>
      </c>
      <c r="B128" s="43" t="s">
        <v>574</v>
      </c>
      <c r="C128" s="45">
        <v>4.0999999999999996</v>
      </c>
      <c r="D128" s="45">
        <v>4.59</v>
      </c>
      <c r="E128" s="45">
        <v>0.49</v>
      </c>
      <c r="F128" s="54">
        <f t="shared" si="8"/>
        <v>111.95121951219514</v>
      </c>
      <c r="G128" s="55">
        <f t="shared" si="5"/>
        <v>0.61278385671973545</v>
      </c>
      <c r="H128" s="55">
        <f t="shared" si="9"/>
        <v>-0.30980391997148632</v>
      </c>
    </row>
    <row r="129" spans="1:8" ht="15" customHeight="1" x14ac:dyDescent="0.25">
      <c r="A129" s="43" t="s">
        <v>415</v>
      </c>
      <c r="B129" s="43" t="s">
        <v>574</v>
      </c>
      <c r="C129" s="45">
        <v>4.76</v>
      </c>
      <c r="D129" s="45">
        <v>5.17</v>
      </c>
      <c r="E129" s="45">
        <v>0.41</v>
      </c>
      <c r="F129" s="54">
        <f t="shared" si="8"/>
        <v>108.61344537815127</v>
      </c>
      <c r="G129" s="55">
        <f t="shared" si="5"/>
        <v>0.67760695272049309</v>
      </c>
      <c r="H129" s="55">
        <f t="shared" si="9"/>
        <v>-0.38721614328026455</v>
      </c>
    </row>
    <row r="130" spans="1:8" ht="15" customHeight="1" x14ac:dyDescent="0.25">
      <c r="A130" s="43" t="s">
        <v>415</v>
      </c>
      <c r="B130" s="43" t="s">
        <v>574</v>
      </c>
      <c r="C130" s="45">
        <v>4.18</v>
      </c>
      <c r="D130" s="45">
        <v>4.59</v>
      </c>
      <c r="E130" s="45">
        <v>0.41</v>
      </c>
      <c r="F130" s="54">
        <f t="shared" si="8"/>
        <v>109.8086124401914</v>
      </c>
      <c r="G130" s="55">
        <f t="shared" ref="G130:G135" si="10">LOG10(C130)</f>
        <v>0.62117628177503514</v>
      </c>
      <c r="H130" s="55">
        <f t="shared" ref="H130:H135" si="11">LOG10(E130)</f>
        <v>-0.38721614328026455</v>
      </c>
    </row>
    <row r="131" spans="1:8" ht="15" customHeight="1" x14ac:dyDescent="0.25">
      <c r="A131" s="43" t="s">
        <v>415</v>
      </c>
      <c r="B131" s="43" t="s">
        <v>574</v>
      </c>
      <c r="C131" s="45">
        <v>5</v>
      </c>
      <c r="D131" s="45">
        <v>5.41</v>
      </c>
      <c r="E131" s="45">
        <v>0.41</v>
      </c>
      <c r="F131" s="54">
        <f t="shared" si="8"/>
        <v>108.2</v>
      </c>
      <c r="G131" s="55">
        <f t="shared" si="10"/>
        <v>0.69897000433601886</v>
      </c>
      <c r="H131" s="55">
        <f t="shared" si="11"/>
        <v>-0.38721614328026455</v>
      </c>
    </row>
    <row r="132" spans="1:8" ht="15" customHeight="1" x14ac:dyDescent="0.25">
      <c r="A132" s="43" t="s">
        <v>427</v>
      </c>
      <c r="B132" s="43" t="s">
        <v>575</v>
      </c>
      <c r="C132" s="45">
        <v>15.31</v>
      </c>
      <c r="D132" s="45">
        <v>25.14</v>
      </c>
      <c r="E132" s="45">
        <v>9.83</v>
      </c>
      <c r="F132" s="54">
        <f t="shared" si="8"/>
        <v>164.20640104506859</v>
      </c>
      <c r="G132" s="55">
        <f t="shared" si="10"/>
        <v>1.1849751906982611</v>
      </c>
      <c r="H132" s="55">
        <f t="shared" si="11"/>
        <v>0.99255351783213563</v>
      </c>
    </row>
    <row r="133" spans="1:8" ht="15" customHeight="1" x14ac:dyDescent="0.25">
      <c r="A133" s="43" t="s">
        <v>427</v>
      </c>
      <c r="B133" s="43" t="s">
        <v>575</v>
      </c>
      <c r="C133" s="45">
        <v>16.22</v>
      </c>
      <c r="D133" s="45">
        <v>30.44</v>
      </c>
      <c r="E133" s="45">
        <v>14.22</v>
      </c>
      <c r="F133" s="54">
        <f t="shared" si="8"/>
        <v>187.66954377311961</v>
      </c>
      <c r="G133" s="55">
        <f t="shared" si="10"/>
        <v>1.2100508498751372</v>
      </c>
      <c r="H133" s="55">
        <f t="shared" si="11"/>
        <v>1.1528995963937476</v>
      </c>
    </row>
    <row r="134" spans="1:8" ht="15" customHeight="1" x14ac:dyDescent="0.25">
      <c r="A134" s="43" t="s">
        <v>427</v>
      </c>
      <c r="B134" s="43" t="s">
        <v>575</v>
      </c>
      <c r="C134" s="45">
        <v>21.54</v>
      </c>
      <c r="D134" s="45">
        <v>31.36</v>
      </c>
      <c r="E134" s="45">
        <v>9.82</v>
      </c>
      <c r="F134" s="54">
        <f t="shared" si="8"/>
        <v>145.58960074280409</v>
      </c>
      <c r="G134" s="55">
        <f t="shared" si="10"/>
        <v>1.3332456989619628</v>
      </c>
      <c r="H134" s="55">
        <f t="shared" si="11"/>
        <v>0.99211148778694969</v>
      </c>
    </row>
    <row r="135" spans="1:8" ht="15" customHeight="1" x14ac:dyDescent="0.25">
      <c r="A135" s="43" t="s">
        <v>427</v>
      </c>
      <c r="B135" s="43" t="s">
        <v>575</v>
      </c>
      <c r="C135" s="45">
        <v>21.67</v>
      </c>
      <c r="D135" s="45">
        <v>30.39</v>
      </c>
      <c r="E135" s="45">
        <v>8.7200000000000006</v>
      </c>
      <c r="F135" s="54">
        <f t="shared" si="8"/>
        <v>140.23996308260266</v>
      </c>
      <c r="G135" s="55">
        <f t="shared" si="10"/>
        <v>1.335858911319818</v>
      </c>
      <c r="H135" s="55">
        <f t="shared" si="11"/>
        <v>0.94051648493256723</v>
      </c>
    </row>
  </sheetData>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9" defaultRowHeight="12.75" x14ac:dyDescent="0.2"/>
  <cols>
    <col min="1" max="1" width="2.5" style="65" customWidth="1"/>
    <col min="2" max="2" width="24.125" style="65" customWidth="1"/>
    <col min="3" max="3" width="17.625" style="65" customWidth="1"/>
    <col min="4" max="4" width="22.625" style="65" customWidth="1"/>
    <col min="5" max="5" width="16.625" style="91" customWidth="1"/>
    <col min="6" max="6" width="9.625" style="66" customWidth="1"/>
    <col min="7" max="7" width="15.625" style="65" customWidth="1"/>
    <col min="8" max="8" width="31.125" style="67" customWidth="1"/>
    <col min="9" max="9" width="16.125" style="87" customWidth="1"/>
    <col min="10" max="10" width="13" style="68" customWidth="1"/>
    <col min="11" max="11" width="18" style="68" hidden="1" customWidth="1"/>
    <col min="12" max="12" width="14.375" style="68" customWidth="1"/>
    <col min="13" max="14" width="8.625" style="65" customWidth="1"/>
    <col min="15" max="15" width="74.875" style="65" customWidth="1"/>
    <col min="16" max="16384" width="9" style="65"/>
  </cols>
  <sheetData>
    <row r="1" spans="1:15" s="61" customFormat="1" ht="30" customHeight="1" x14ac:dyDescent="0.25">
      <c r="B1" s="61" t="s">
        <v>29</v>
      </c>
      <c r="C1" s="61" t="s">
        <v>736</v>
      </c>
      <c r="D1" s="61" t="s">
        <v>338</v>
      </c>
      <c r="E1" s="61" t="s">
        <v>734</v>
      </c>
      <c r="F1" s="62" t="s">
        <v>591</v>
      </c>
      <c r="G1" s="61" t="s">
        <v>592</v>
      </c>
      <c r="H1" s="63" t="s">
        <v>593</v>
      </c>
      <c r="I1" s="63" t="s">
        <v>733</v>
      </c>
      <c r="J1" s="61" t="s">
        <v>594</v>
      </c>
      <c r="K1" s="61" t="s">
        <v>595</v>
      </c>
      <c r="L1" s="61" t="s">
        <v>29</v>
      </c>
      <c r="M1" s="61" t="s">
        <v>596</v>
      </c>
      <c r="N1" s="61" t="s">
        <v>597</v>
      </c>
      <c r="O1" s="61" t="s">
        <v>598</v>
      </c>
    </row>
    <row r="2" spans="1:15" ht="13.5" customHeight="1" x14ac:dyDescent="0.2">
      <c r="A2" s="112" t="s">
        <v>599</v>
      </c>
      <c r="B2" s="64" t="s">
        <v>600</v>
      </c>
      <c r="C2" s="65" t="s">
        <v>601</v>
      </c>
      <c r="D2" s="65" t="s">
        <v>721</v>
      </c>
      <c r="E2" s="91" t="s">
        <v>753</v>
      </c>
      <c r="F2" s="66">
        <v>1641.8291135516299</v>
      </c>
      <c r="G2" s="65" t="s">
        <v>601</v>
      </c>
      <c r="H2" s="67" t="s">
        <v>602</v>
      </c>
      <c r="I2" s="87" t="s">
        <v>740</v>
      </c>
      <c r="J2" s="68">
        <v>13</v>
      </c>
      <c r="K2" s="68">
        <v>3.5</v>
      </c>
      <c r="L2" s="69" t="s">
        <v>600</v>
      </c>
      <c r="M2" s="65">
        <f>LOG10(F2)</f>
        <v>3.2153279524766702</v>
      </c>
      <c r="N2" s="65">
        <f>LOG10(J2)</f>
        <v>1.1139433523068367</v>
      </c>
    </row>
    <row r="3" spans="1:15" ht="13.5" customHeight="1" x14ac:dyDescent="0.2">
      <c r="A3" s="112"/>
      <c r="B3" s="64" t="s">
        <v>603</v>
      </c>
      <c r="C3" s="65" t="s">
        <v>604</v>
      </c>
      <c r="D3" s="65" t="s">
        <v>722</v>
      </c>
      <c r="E3" s="91" t="s">
        <v>754</v>
      </c>
      <c r="F3" s="66">
        <v>121.37066617861578</v>
      </c>
      <c r="G3" s="65" t="s">
        <v>604</v>
      </c>
      <c r="H3" s="67" t="s">
        <v>741</v>
      </c>
      <c r="I3" s="87" t="s">
        <v>742</v>
      </c>
      <c r="J3" s="68">
        <v>3</v>
      </c>
      <c r="L3" s="69" t="s">
        <v>605</v>
      </c>
      <c r="M3" s="65">
        <f t="shared" ref="M3:M43" si="0">LOG10(F3)</f>
        <v>2.0841137357002784</v>
      </c>
      <c r="N3" s="65">
        <f t="shared" ref="N3:N28" si="1">LOG10(J3)</f>
        <v>0.47712125471966244</v>
      </c>
    </row>
    <row r="4" spans="1:15" ht="13.5" customHeight="1" x14ac:dyDescent="0.2">
      <c r="A4" s="112"/>
      <c r="B4" s="64" t="s">
        <v>732</v>
      </c>
      <c r="C4" s="65" t="s">
        <v>606</v>
      </c>
      <c r="D4" s="65" t="s">
        <v>722</v>
      </c>
      <c r="E4" s="91" t="s">
        <v>754</v>
      </c>
      <c r="F4" s="66">
        <v>1995.229364054886</v>
      </c>
      <c r="G4" s="65" t="s">
        <v>606</v>
      </c>
      <c r="H4" s="67" t="s">
        <v>743</v>
      </c>
      <c r="I4" s="87" t="s">
        <v>742</v>
      </c>
      <c r="J4" s="68">
        <v>20</v>
      </c>
      <c r="K4" s="68">
        <v>20</v>
      </c>
      <c r="L4" s="69" t="s">
        <v>607</v>
      </c>
      <c r="M4" s="65">
        <f t="shared" si="0"/>
        <v>3.2999928277509278</v>
      </c>
      <c r="N4" s="65">
        <f t="shared" si="1"/>
        <v>1.3010299956639813</v>
      </c>
    </row>
    <row r="5" spans="1:15" ht="13.5" customHeight="1" x14ac:dyDescent="0.2">
      <c r="A5" s="112"/>
      <c r="B5" s="64" t="s">
        <v>608</v>
      </c>
      <c r="C5" s="65" t="s">
        <v>609</v>
      </c>
      <c r="D5" s="65" t="s">
        <v>722</v>
      </c>
      <c r="E5" s="91" t="s">
        <v>754</v>
      </c>
      <c r="F5" s="66">
        <v>2010.9847766558255</v>
      </c>
      <c r="G5" s="70" t="s">
        <v>610</v>
      </c>
      <c r="H5" s="67" t="s">
        <v>611</v>
      </c>
      <c r="I5" s="87" t="s">
        <v>740</v>
      </c>
      <c r="J5" s="68">
        <v>4</v>
      </c>
      <c r="K5" s="68">
        <v>1.9</v>
      </c>
      <c r="L5" s="69" t="s">
        <v>608</v>
      </c>
      <c r="M5" s="65">
        <f t="shared" si="0"/>
        <v>3.3034087829590515</v>
      </c>
      <c r="N5" s="65">
        <f t="shared" si="1"/>
        <v>0.6020599913279624</v>
      </c>
    </row>
    <row r="6" spans="1:15" ht="13.5" customHeight="1" x14ac:dyDescent="0.2">
      <c r="A6" s="112"/>
      <c r="B6" s="64" t="s">
        <v>612</v>
      </c>
      <c r="C6" s="65" t="s">
        <v>613</v>
      </c>
      <c r="D6" s="65" t="s">
        <v>722</v>
      </c>
      <c r="E6" s="91" t="s">
        <v>754</v>
      </c>
      <c r="F6" s="66">
        <v>2557.7489419422</v>
      </c>
      <c r="G6" s="65" t="s">
        <v>613</v>
      </c>
      <c r="H6" s="67" t="s">
        <v>614</v>
      </c>
      <c r="I6" s="87" t="s">
        <v>740</v>
      </c>
      <c r="J6" s="68">
        <v>3</v>
      </c>
      <c r="K6" s="68">
        <v>3</v>
      </c>
      <c r="L6" s="69" t="s">
        <v>612</v>
      </c>
      <c r="M6" s="65">
        <f t="shared" si="0"/>
        <v>3.4078579136844311</v>
      </c>
      <c r="N6" s="65">
        <f t="shared" si="1"/>
        <v>0.47712125471966244</v>
      </c>
    </row>
    <row r="7" spans="1:15" ht="13.5" customHeight="1" x14ac:dyDescent="0.2">
      <c r="A7" s="112"/>
      <c r="B7" s="64" t="s">
        <v>615</v>
      </c>
      <c r="C7" s="65" t="s">
        <v>616</v>
      </c>
      <c r="D7" s="65" t="s">
        <v>722</v>
      </c>
      <c r="E7" s="91" t="s">
        <v>754</v>
      </c>
      <c r="F7" s="66">
        <v>2487.1666509366501</v>
      </c>
      <c r="G7" s="65" t="s">
        <v>616</v>
      </c>
      <c r="H7" s="67" t="s">
        <v>602</v>
      </c>
      <c r="I7" s="87" t="s">
        <v>740</v>
      </c>
      <c r="J7" s="68">
        <v>4.9000000000000004</v>
      </c>
      <c r="K7" s="68">
        <v>3.6</v>
      </c>
      <c r="L7" s="69" t="s">
        <v>615</v>
      </c>
      <c r="M7" s="65">
        <f t="shared" si="0"/>
        <v>3.3957048858559427</v>
      </c>
      <c r="N7" s="65">
        <f t="shared" si="1"/>
        <v>0.69019608002851374</v>
      </c>
    </row>
    <row r="8" spans="1:15" ht="13.5" customHeight="1" x14ac:dyDescent="0.2">
      <c r="A8" s="112"/>
      <c r="B8" s="64" t="s">
        <v>617</v>
      </c>
      <c r="C8" s="65" t="s">
        <v>618</v>
      </c>
      <c r="D8" s="65" t="s">
        <v>722</v>
      </c>
      <c r="E8" s="91" t="s">
        <v>754</v>
      </c>
      <c r="F8" s="66">
        <v>2575.16846748632</v>
      </c>
      <c r="G8" s="65" t="s">
        <v>618</v>
      </c>
      <c r="H8" s="67" t="s">
        <v>619</v>
      </c>
      <c r="I8" s="87" t="s">
        <v>740</v>
      </c>
      <c r="J8" s="68">
        <v>2.9</v>
      </c>
      <c r="K8" s="68">
        <v>2</v>
      </c>
      <c r="L8" s="69" t="s">
        <v>617</v>
      </c>
      <c r="M8" s="67">
        <f t="shared" si="0"/>
        <v>3.4108056458457248</v>
      </c>
      <c r="N8" s="67">
        <f t="shared" si="1"/>
        <v>0.46239799789895608</v>
      </c>
    </row>
    <row r="9" spans="1:15" ht="13.5" customHeight="1" x14ac:dyDescent="0.2">
      <c r="A9" s="112"/>
      <c r="B9" s="64" t="s">
        <v>620</v>
      </c>
      <c r="C9" s="65" t="s">
        <v>621</v>
      </c>
      <c r="D9" s="65" t="s">
        <v>722</v>
      </c>
      <c r="E9" s="91" t="s">
        <v>754</v>
      </c>
      <c r="F9" s="66">
        <v>5185.8638624573196</v>
      </c>
      <c r="G9" s="65" t="s">
        <v>621</v>
      </c>
      <c r="H9" s="67" t="s">
        <v>622</v>
      </c>
      <c r="I9" s="87" t="s">
        <v>740</v>
      </c>
      <c r="J9" s="68">
        <v>1</v>
      </c>
      <c r="K9" s="68">
        <v>1</v>
      </c>
      <c r="L9" s="69" t="s">
        <v>620</v>
      </c>
      <c r="M9" s="67">
        <f t="shared" si="0"/>
        <v>3.7148211116312484</v>
      </c>
      <c r="N9" s="67">
        <f t="shared" si="1"/>
        <v>0</v>
      </c>
    </row>
    <row r="10" spans="1:15" ht="13.5" customHeight="1" x14ac:dyDescent="0.2">
      <c r="A10" s="112"/>
      <c r="B10" s="64" t="s">
        <v>623</v>
      </c>
      <c r="C10" s="85" t="s">
        <v>624</v>
      </c>
      <c r="D10" s="85" t="s">
        <v>756</v>
      </c>
      <c r="E10" s="85" t="s">
        <v>755</v>
      </c>
      <c r="F10" s="86">
        <v>0.67158293164542082</v>
      </c>
      <c r="G10" s="85" t="s">
        <v>625</v>
      </c>
      <c r="H10" s="67" t="s">
        <v>626</v>
      </c>
      <c r="I10" s="87" t="s">
        <v>740</v>
      </c>
      <c r="J10" s="68">
        <v>1.5</v>
      </c>
      <c r="K10" s="68">
        <v>1.5</v>
      </c>
      <c r="L10" s="69" t="s">
        <v>623</v>
      </c>
      <c r="M10" s="67">
        <f t="shared" si="0"/>
        <v>-0.17290035003608131</v>
      </c>
      <c r="N10" s="67">
        <f t="shared" si="1"/>
        <v>0.17609125905568124</v>
      </c>
    </row>
    <row r="11" spans="1:15" ht="13.5" customHeight="1" x14ac:dyDescent="0.2">
      <c r="A11" s="113" t="s">
        <v>627</v>
      </c>
      <c r="B11" s="71" t="s">
        <v>628</v>
      </c>
      <c r="C11" s="65" t="s">
        <v>629</v>
      </c>
      <c r="D11" s="65" t="s">
        <v>726</v>
      </c>
      <c r="E11" s="91" t="s">
        <v>757</v>
      </c>
      <c r="F11" s="66">
        <v>6240.44209551118</v>
      </c>
      <c r="G11" s="65" t="s">
        <v>629</v>
      </c>
      <c r="H11" s="67" t="s">
        <v>602</v>
      </c>
      <c r="I11" s="87" t="s">
        <v>740</v>
      </c>
      <c r="J11" s="68">
        <v>15</v>
      </c>
      <c r="L11" s="69" t="s">
        <v>628</v>
      </c>
      <c r="M11" s="67">
        <f t="shared" si="0"/>
        <v>3.7952153577657324</v>
      </c>
      <c r="N11" s="67">
        <f t="shared" si="1"/>
        <v>1.1760912590556813</v>
      </c>
    </row>
    <row r="12" spans="1:15" ht="13.5" customHeight="1" x14ac:dyDescent="0.2">
      <c r="A12" s="113"/>
      <c r="B12" s="71" t="s">
        <v>720</v>
      </c>
      <c r="C12" s="65" t="s">
        <v>719</v>
      </c>
      <c r="D12" s="65" t="s">
        <v>738</v>
      </c>
      <c r="E12" s="91" t="s">
        <v>762</v>
      </c>
      <c r="F12" s="72">
        <v>14982</v>
      </c>
      <c r="G12" s="70" t="s">
        <v>631</v>
      </c>
      <c r="H12" s="67" t="s">
        <v>712</v>
      </c>
      <c r="I12" s="87" t="s">
        <v>740</v>
      </c>
      <c r="J12" s="68">
        <v>35</v>
      </c>
      <c r="L12" s="69" t="s">
        <v>630</v>
      </c>
      <c r="M12" s="67">
        <f t="shared" si="0"/>
        <v>4.1755697927349917</v>
      </c>
      <c r="N12" s="67">
        <f t="shared" si="1"/>
        <v>1.5440680443502757</v>
      </c>
      <c r="O12" s="73" t="s">
        <v>735</v>
      </c>
    </row>
    <row r="13" spans="1:15" ht="13.5" customHeight="1" x14ac:dyDescent="0.2">
      <c r="A13" s="113"/>
      <c r="B13" s="71" t="s">
        <v>720</v>
      </c>
      <c r="C13" s="65" t="s">
        <v>714</v>
      </c>
      <c r="D13" s="65" t="s">
        <v>723</v>
      </c>
      <c r="E13" s="91" t="s">
        <v>758</v>
      </c>
      <c r="F13" s="72">
        <v>14982</v>
      </c>
      <c r="G13" s="70" t="s">
        <v>631</v>
      </c>
      <c r="H13" s="67" t="s">
        <v>712</v>
      </c>
      <c r="I13" s="87" t="s">
        <v>740</v>
      </c>
      <c r="J13" s="68">
        <v>10</v>
      </c>
      <c r="L13" s="69" t="s">
        <v>630</v>
      </c>
      <c r="M13" s="67">
        <f t="shared" ref="M13:M14" si="2">LOG10(F13)</f>
        <v>4.1755697927349917</v>
      </c>
      <c r="N13" s="67">
        <f t="shared" ref="N13:N14" si="3">LOG10(J13)</f>
        <v>1</v>
      </c>
      <c r="O13" s="73" t="s">
        <v>735</v>
      </c>
    </row>
    <row r="14" spans="1:15" ht="13.5" customHeight="1" x14ac:dyDescent="0.2">
      <c r="A14" s="113"/>
      <c r="B14" s="71" t="s">
        <v>709</v>
      </c>
      <c r="C14" s="67" t="s">
        <v>713</v>
      </c>
      <c r="D14" s="67" t="s">
        <v>724</v>
      </c>
      <c r="E14" s="92" t="s">
        <v>759</v>
      </c>
      <c r="F14" s="81">
        <v>11006.78</v>
      </c>
      <c r="G14" s="67" t="s">
        <v>710</v>
      </c>
      <c r="H14" s="67" t="s">
        <v>711</v>
      </c>
      <c r="I14" s="87" t="s">
        <v>740</v>
      </c>
      <c r="J14" s="80">
        <v>10</v>
      </c>
      <c r="K14" s="80"/>
      <c r="L14" s="82" t="s">
        <v>709</v>
      </c>
      <c r="M14" s="67">
        <f t="shared" si="2"/>
        <v>4.0416602860230917</v>
      </c>
      <c r="N14" s="67">
        <f t="shared" si="3"/>
        <v>1</v>
      </c>
      <c r="O14" s="67"/>
    </row>
    <row r="15" spans="1:15" ht="13.5" customHeight="1" x14ac:dyDescent="0.2">
      <c r="A15" s="113"/>
      <c r="B15" s="71" t="s">
        <v>632</v>
      </c>
      <c r="C15" s="65" t="s">
        <v>633</v>
      </c>
      <c r="D15" s="65" t="s">
        <v>725</v>
      </c>
      <c r="E15" s="91" t="s">
        <v>761</v>
      </c>
      <c r="F15" s="66">
        <v>41268.718712234397</v>
      </c>
      <c r="G15" s="65" t="s">
        <v>633</v>
      </c>
      <c r="H15" s="67" t="s">
        <v>602</v>
      </c>
      <c r="I15" s="87" t="s">
        <v>740</v>
      </c>
      <c r="J15" s="68">
        <v>20</v>
      </c>
      <c r="L15" s="69" t="s">
        <v>632</v>
      </c>
      <c r="M15" s="67">
        <f t="shared" si="0"/>
        <v>4.615620985358043</v>
      </c>
      <c r="N15" s="67">
        <f t="shared" si="1"/>
        <v>1.3010299956639813</v>
      </c>
    </row>
    <row r="16" spans="1:15" ht="13.5" customHeight="1" x14ac:dyDescent="0.2">
      <c r="A16" s="113"/>
      <c r="B16" s="71" t="s">
        <v>634</v>
      </c>
      <c r="C16" s="65" t="s">
        <v>635</v>
      </c>
      <c r="D16" s="65" t="s">
        <v>731</v>
      </c>
      <c r="E16" s="91" t="s">
        <v>760</v>
      </c>
      <c r="F16" s="66">
        <v>2761.1781905460789</v>
      </c>
      <c r="G16" s="65" t="s">
        <v>636</v>
      </c>
      <c r="H16" s="67" t="s">
        <v>637</v>
      </c>
      <c r="I16" s="87" t="s">
        <v>747</v>
      </c>
      <c r="J16" s="68">
        <v>25</v>
      </c>
      <c r="L16" s="69" t="s">
        <v>634</v>
      </c>
      <c r="M16" s="67">
        <f t="shared" si="0"/>
        <v>3.4410944344095546</v>
      </c>
      <c r="N16" s="67">
        <f t="shared" si="1"/>
        <v>1.3979400086720377</v>
      </c>
    </row>
    <row r="17" spans="1:15" ht="13.5" customHeight="1" x14ac:dyDescent="0.2">
      <c r="A17" s="74" t="s">
        <v>638</v>
      </c>
      <c r="B17" s="75" t="s">
        <v>639</v>
      </c>
      <c r="C17" s="65" t="s">
        <v>727</v>
      </c>
      <c r="D17" s="65" t="s">
        <v>750</v>
      </c>
      <c r="E17" s="91" t="s">
        <v>763</v>
      </c>
      <c r="F17" s="66">
        <v>2</v>
      </c>
      <c r="G17" s="76" t="s">
        <v>640</v>
      </c>
      <c r="H17" s="67" t="s">
        <v>641</v>
      </c>
      <c r="I17" s="87" t="s">
        <v>740</v>
      </c>
      <c r="J17" s="68">
        <v>5</v>
      </c>
      <c r="L17" s="69" t="s">
        <v>642</v>
      </c>
      <c r="M17" s="67">
        <f t="shared" si="0"/>
        <v>0.3010299956639812</v>
      </c>
      <c r="N17" s="67">
        <f t="shared" si="1"/>
        <v>0.69897000433601886</v>
      </c>
    </row>
    <row r="18" spans="1:15" ht="13.5" customHeight="1" x14ac:dyDescent="0.2">
      <c r="A18" s="114" t="s">
        <v>643</v>
      </c>
      <c r="B18" s="77" t="s">
        <v>134</v>
      </c>
      <c r="C18" s="65" t="s">
        <v>644</v>
      </c>
      <c r="D18" s="65" t="s">
        <v>739</v>
      </c>
      <c r="E18" s="91" t="s">
        <v>762</v>
      </c>
      <c r="F18" s="66">
        <v>24.221</v>
      </c>
      <c r="G18" s="65" t="s">
        <v>644</v>
      </c>
      <c r="H18" s="67" t="s">
        <v>645</v>
      </c>
      <c r="I18" s="87" t="s">
        <v>740</v>
      </c>
      <c r="J18" s="68">
        <v>6.8</v>
      </c>
      <c r="L18" s="69" t="s">
        <v>134</v>
      </c>
      <c r="M18" s="67">
        <f>LOG10(F18)</f>
        <v>1.3841920696706393</v>
      </c>
      <c r="N18" s="67">
        <f>LOG10(J18)</f>
        <v>0.83250891270623628</v>
      </c>
    </row>
    <row r="19" spans="1:15" ht="13.5" customHeight="1" x14ac:dyDescent="0.2">
      <c r="A19" s="114"/>
      <c r="B19" s="77" t="s">
        <v>142</v>
      </c>
      <c r="C19" s="65" t="s">
        <v>797</v>
      </c>
      <c r="D19" s="65" t="s">
        <v>738</v>
      </c>
      <c r="E19" s="91" t="s">
        <v>762</v>
      </c>
      <c r="F19" s="66">
        <v>2492.6359141917201</v>
      </c>
      <c r="G19" s="70" t="s">
        <v>487</v>
      </c>
      <c r="H19" s="67" t="s">
        <v>646</v>
      </c>
      <c r="I19" s="87" t="s">
        <v>740</v>
      </c>
      <c r="J19" s="78">
        <v>10</v>
      </c>
      <c r="L19" s="69" t="s">
        <v>142</v>
      </c>
      <c r="M19" s="67">
        <f t="shared" si="0"/>
        <v>3.3966588480967088</v>
      </c>
      <c r="N19" s="67">
        <f t="shared" si="1"/>
        <v>1</v>
      </c>
      <c r="O19" s="73" t="s">
        <v>647</v>
      </c>
    </row>
    <row r="20" spans="1:15" ht="13.5" customHeight="1" x14ac:dyDescent="0.2">
      <c r="A20" s="114"/>
      <c r="B20" s="77" t="s">
        <v>148</v>
      </c>
      <c r="C20" s="65" t="s">
        <v>648</v>
      </c>
      <c r="D20" s="65" t="s">
        <v>729</v>
      </c>
      <c r="E20" s="91" t="s">
        <v>764</v>
      </c>
      <c r="F20" s="66">
        <v>3256.52</v>
      </c>
      <c r="G20" s="70" t="s">
        <v>649</v>
      </c>
      <c r="H20" s="67" t="s">
        <v>650</v>
      </c>
      <c r="I20" s="87" t="s">
        <v>740</v>
      </c>
      <c r="J20" s="68">
        <v>25</v>
      </c>
      <c r="L20" s="69" t="s">
        <v>148</v>
      </c>
      <c r="M20" s="67">
        <f t="shared" si="0"/>
        <v>3.5127537497488439</v>
      </c>
      <c r="N20" s="67">
        <f t="shared" si="1"/>
        <v>1.3979400086720377</v>
      </c>
    </row>
    <row r="21" spans="1:15" ht="13.5" customHeight="1" x14ac:dyDescent="0.2">
      <c r="A21" s="114"/>
      <c r="B21" s="77" t="s">
        <v>147</v>
      </c>
      <c r="C21" s="65" t="s">
        <v>151</v>
      </c>
      <c r="D21" s="65" t="s">
        <v>728</v>
      </c>
      <c r="E21" s="93" t="s">
        <v>765</v>
      </c>
      <c r="F21" s="66">
        <v>1500</v>
      </c>
      <c r="G21" s="76" t="s">
        <v>640</v>
      </c>
      <c r="H21" s="67" t="s">
        <v>641</v>
      </c>
      <c r="I21" s="87" t="s">
        <v>744</v>
      </c>
      <c r="J21" s="78">
        <v>20</v>
      </c>
      <c r="L21" s="69" t="s">
        <v>147</v>
      </c>
      <c r="M21" s="67">
        <f t="shared" si="0"/>
        <v>3.1760912590556813</v>
      </c>
      <c r="N21" s="67">
        <f t="shared" si="1"/>
        <v>1.3010299956639813</v>
      </c>
      <c r="O21" s="73" t="s">
        <v>796</v>
      </c>
    </row>
    <row r="22" spans="1:15" ht="13.5" customHeight="1" x14ac:dyDescent="0.2">
      <c r="A22" s="114"/>
      <c r="B22" s="77" t="s">
        <v>149</v>
      </c>
      <c r="C22" s="65" t="s">
        <v>152</v>
      </c>
      <c r="D22" s="65" t="s">
        <v>738</v>
      </c>
      <c r="E22" s="91" t="s">
        <v>762</v>
      </c>
      <c r="F22" s="66">
        <v>13536.1207452006</v>
      </c>
      <c r="G22" s="70" t="s">
        <v>651</v>
      </c>
      <c r="H22" s="67" t="s">
        <v>602</v>
      </c>
      <c r="I22" s="87" t="s">
        <v>740</v>
      </c>
      <c r="J22" s="68">
        <v>90</v>
      </c>
      <c r="L22" s="69" t="s">
        <v>149</v>
      </c>
      <c r="M22" s="67">
        <f t="shared" si="0"/>
        <v>4.1314942197153721</v>
      </c>
      <c r="N22" s="67">
        <f>LOG10(J22)</f>
        <v>1.954242509439325</v>
      </c>
    </row>
    <row r="23" spans="1:15" ht="13.5" customHeight="1" x14ac:dyDescent="0.2">
      <c r="A23" s="115" t="s">
        <v>652</v>
      </c>
      <c r="B23" s="79" t="s">
        <v>653</v>
      </c>
      <c r="C23" s="65" t="s">
        <v>654</v>
      </c>
      <c r="D23" s="65" t="s">
        <v>766</v>
      </c>
      <c r="E23" s="91" t="s">
        <v>767</v>
      </c>
      <c r="F23" s="72">
        <v>270</v>
      </c>
      <c r="G23" s="76" t="s">
        <v>640</v>
      </c>
      <c r="H23" s="67" t="s">
        <v>641</v>
      </c>
      <c r="I23" s="87" t="s">
        <v>744</v>
      </c>
      <c r="J23" s="80">
        <v>4</v>
      </c>
      <c r="L23" s="69" t="s">
        <v>653</v>
      </c>
      <c r="M23" s="67">
        <f t="shared" si="0"/>
        <v>2.4313637641589874</v>
      </c>
      <c r="N23" s="67">
        <f t="shared" si="1"/>
        <v>0.6020599913279624</v>
      </c>
      <c r="O23" s="73" t="s">
        <v>655</v>
      </c>
    </row>
    <row r="24" spans="1:15" ht="13.5" customHeight="1" x14ac:dyDescent="0.2">
      <c r="A24" s="115"/>
      <c r="B24" s="79" t="s">
        <v>656</v>
      </c>
      <c r="C24" s="65" t="s">
        <v>657</v>
      </c>
      <c r="D24" s="65" t="s">
        <v>768</v>
      </c>
      <c r="E24" s="91" t="s">
        <v>769</v>
      </c>
      <c r="F24" s="72">
        <v>3500</v>
      </c>
      <c r="G24" s="76" t="s">
        <v>640</v>
      </c>
      <c r="H24" s="67" t="s">
        <v>641</v>
      </c>
      <c r="I24" s="87" t="s">
        <v>744</v>
      </c>
      <c r="J24" s="80">
        <v>5</v>
      </c>
      <c r="L24" s="69" t="s">
        <v>656</v>
      </c>
      <c r="M24" s="67">
        <f t="shared" si="0"/>
        <v>3.5440680443502757</v>
      </c>
      <c r="N24" s="67">
        <f t="shared" si="1"/>
        <v>0.69897000433601886</v>
      </c>
      <c r="O24" s="73" t="s">
        <v>658</v>
      </c>
    </row>
    <row r="25" spans="1:15" ht="13.5" customHeight="1" x14ac:dyDescent="0.2">
      <c r="A25" s="115"/>
      <c r="B25" s="79" t="s">
        <v>659</v>
      </c>
      <c r="C25" s="65" t="s">
        <v>660</v>
      </c>
      <c r="D25" s="65" t="s">
        <v>770</v>
      </c>
      <c r="E25" s="90" t="s">
        <v>771</v>
      </c>
      <c r="F25" s="66">
        <v>2220.86195150903</v>
      </c>
      <c r="G25" s="65" t="s">
        <v>660</v>
      </c>
      <c r="H25" s="67" t="s">
        <v>602</v>
      </c>
      <c r="I25" s="87" t="s">
        <v>740</v>
      </c>
      <c r="J25" s="80">
        <v>9.1999999999999993</v>
      </c>
      <c r="L25" s="69" t="s">
        <v>659</v>
      </c>
      <c r="M25" s="67">
        <f t="shared" si="0"/>
        <v>3.3465215636987748</v>
      </c>
      <c r="N25" s="65">
        <f t="shared" si="1"/>
        <v>0.96378782734555524</v>
      </c>
    </row>
    <row r="26" spans="1:15" ht="13.5" customHeight="1" x14ac:dyDescent="0.2">
      <c r="A26" s="115"/>
      <c r="B26" s="79" t="s">
        <v>661</v>
      </c>
      <c r="C26" s="65" t="s">
        <v>662</v>
      </c>
      <c r="D26" s="65" t="s">
        <v>772</v>
      </c>
      <c r="E26" s="90" t="s">
        <v>773</v>
      </c>
      <c r="F26" s="81">
        <v>0.32</v>
      </c>
      <c r="G26" s="65" t="s">
        <v>662</v>
      </c>
      <c r="H26" s="67" t="s">
        <v>663</v>
      </c>
      <c r="I26" s="87" t="s">
        <v>746</v>
      </c>
      <c r="J26" s="80">
        <v>0.7</v>
      </c>
      <c r="L26" s="69" t="s">
        <v>661</v>
      </c>
      <c r="M26" s="67">
        <f t="shared" si="0"/>
        <v>-0.49485002168009401</v>
      </c>
      <c r="N26" s="67">
        <f t="shared" si="1"/>
        <v>-0.15490195998574319</v>
      </c>
      <c r="O26" s="67"/>
    </row>
    <row r="27" spans="1:15" ht="13.5" customHeight="1" x14ac:dyDescent="0.2">
      <c r="A27" s="115"/>
      <c r="B27" s="79" t="s">
        <v>664</v>
      </c>
      <c r="C27" s="65" t="s">
        <v>665</v>
      </c>
      <c r="D27" s="65" t="s">
        <v>775</v>
      </c>
      <c r="E27" s="90" t="s">
        <v>774</v>
      </c>
      <c r="F27" s="72">
        <v>1882</v>
      </c>
      <c r="G27" s="65" t="s">
        <v>665</v>
      </c>
      <c r="H27" s="67" t="s">
        <v>666</v>
      </c>
      <c r="I27" s="87" t="s">
        <v>746</v>
      </c>
      <c r="J27" s="80">
        <v>18</v>
      </c>
      <c r="K27" s="80"/>
      <c r="L27" s="82" t="s">
        <v>664</v>
      </c>
      <c r="M27" s="67">
        <f t="shared" si="0"/>
        <v>3.2746196190912382</v>
      </c>
      <c r="N27" s="67">
        <f t="shared" si="1"/>
        <v>1.255272505103306</v>
      </c>
      <c r="O27" s="73" t="s">
        <v>667</v>
      </c>
    </row>
    <row r="28" spans="1:15" ht="13.5" customHeight="1" x14ac:dyDescent="0.2">
      <c r="A28" s="115"/>
      <c r="B28" s="79" t="s">
        <v>668</v>
      </c>
      <c r="C28" s="65" t="s">
        <v>669</v>
      </c>
      <c r="D28" s="65" t="s">
        <v>775</v>
      </c>
      <c r="E28" s="90" t="s">
        <v>774</v>
      </c>
      <c r="F28" s="66">
        <v>2329.6322280374902</v>
      </c>
      <c r="G28" s="70" t="s">
        <v>670</v>
      </c>
      <c r="H28" s="67" t="s">
        <v>602</v>
      </c>
      <c r="I28" s="87" t="s">
        <v>740</v>
      </c>
      <c r="J28" s="80">
        <v>50</v>
      </c>
      <c r="L28" s="69" t="s">
        <v>668</v>
      </c>
      <c r="M28" s="67">
        <f t="shared" si="0"/>
        <v>3.3672873656866997</v>
      </c>
      <c r="N28" s="67">
        <f t="shared" si="1"/>
        <v>1.6989700043360187</v>
      </c>
    </row>
    <row r="29" spans="1:15" s="67" customFormat="1" ht="13.5" customHeight="1" x14ac:dyDescent="0.2">
      <c r="A29" s="115"/>
      <c r="B29" s="79" t="s">
        <v>671</v>
      </c>
      <c r="C29" s="67" t="s">
        <v>672</v>
      </c>
      <c r="D29" s="65" t="s">
        <v>776</v>
      </c>
      <c r="E29" s="91" t="s">
        <v>777</v>
      </c>
      <c r="F29" s="72">
        <v>2131</v>
      </c>
      <c r="G29" s="67" t="s">
        <v>672</v>
      </c>
      <c r="H29" s="67" t="s">
        <v>748</v>
      </c>
      <c r="I29" s="87" t="s">
        <v>749</v>
      </c>
      <c r="J29" s="80">
        <v>80</v>
      </c>
      <c r="K29" s="80"/>
      <c r="L29" s="82" t="s">
        <v>671</v>
      </c>
      <c r="M29" s="67">
        <f>LOG10(F29)</f>
        <v>3.3285834497142019</v>
      </c>
      <c r="N29" s="67">
        <f>LOG10(J29)</f>
        <v>1.9030899869919435</v>
      </c>
      <c r="O29" s="73" t="s">
        <v>673</v>
      </c>
    </row>
    <row r="30" spans="1:15" ht="13.5" customHeight="1" x14ac:dyDescent="0.2">
      <c r="A30" s="115"/>
      <c r="B30" s="79" t="s">
        <v>567</v>
      </c>
      <c r="C30" s="65" t="s">
        <v>674</v>
      </c>
      <c r="D30" s="65" t="s">
        <v>778</v>
      </c>
      <c r="E30" s="91" t="s">
        <v>779</v>
      </c>
      <c r="F30" s="66">
        <v>1300</v>
      </c>
      <c r="G30" s="65" t="s">
        <v>674</v>
      </c>
      <c r="H30" s="67" t="s">
        <v>675</v>
      </c>
      <c r="I30" s="87" t="s">
        <v>745</v>
      </c>
      <c r="J30" s="80">
        <v>80</v>
      </c>
      <c r="L30" s="69" t="s">
        <v>567</v>
      </c>
      <c r="M30" s="67">
        <f t="shared" si="0"/>
        <v>3.1139433523068369</v>
      </c>
      <c r="N30" s="67">
        <f t="shared" ref="N30:N40" si="4">LOG10(J30)</f>
        <v>1.9030899869919435</v>
      </c>
    </row>
    <row r="31" spans="1:15" ht="13.5" customHeight="1" x14ac:dyDescent="0.2">
      <c r="A31" s="116" t="s">
        <v>676</v>
      </c>
      <c r="B31" s="83" t="s">
        <v>716</v>
      </c>
      <c r="C31" s="65" t="s">
        <v>717</v>
      </c>
      <c r="D31" s="65" t="s">
        <v>730</v>
      </c>
      <c r="E31" s="91" t="s">
        <v>780</v>
      </c>
      <c r="F31" s="66">
        <v>1429.13045882456</v>
      </c>
      <c r="G31" s="70" t="s">
        <v>718</v>
      </c>
      <c r="H31" s="67" t="s">
        <v>602</v>
      </c>
      <c r="I31" s="87" t="s">
        <v>740</v>
      </c>
      <c r="J31" s="80">
        <v>22</v>
      </c>
      <c r="L31" s="69" t="s">
        <v>715</v>
      </c>
      <c r="M31" s="67">
        <f t="shared" si="0"/>
        <v>3.1550718753700733</v>
      </c>
      <c r="N31" s="65">
        <f t="shared" si="4"/>
        <v>1.3424226808222062</v>
      </c>
    </row>
    <row r="32" spans="1:15" ht="13.5" customHeight="1" x14ac:dyDescent="0.2">
      <c r="A32" s="116"/>
      <c r="B32" s="83" t="s">
        <v>677</v>
      </c>
      <c r="C32" s="65" t="s">
        <v>678</v>
      </c>
      <c r="D32" s="65" t="s">
        <v>781</v>
      </c>
      <c r="E32" s="91" t="s">
        <v>782</v>
      </c>
      <c r="F32" s="66">
        <v>4458.3604881660503</v>
      </c>
      <c r="G32" s="70" t="s">
        <v>679</v>
      </c>
      <c r="H32" s="67" t="s">
        <v>602</v>
      </c>
      <c r="I32" s="87" t="s">
        <v>740</v>
      </c>
      <c r="J32" s="80">
        <v>10</v>
      </c>
      <c r="L32" s="69" t="s">
        <v>680</v>
      </c>
      <c r="M32" s="67">
        <f t="shared" ref="M32" si="5">LOG10(F32)</f>
        <v>3.6491751811679416</v>
      </c>
      <c r="N32" s="65">
        <f t="shared" ref="N32" si="6">LOG10(J32)</f>
        <v>1</v>
      </c>
    </row>
    <row r="33" spans="1:15" ht="13.5" customHeight="1" x14ac:dyDescent="0.2">
      <c r="A33" s="116"/>
      <c r="B33" s="83" t="s">
        <v>681</v>
      </c>
      <c r="C33" s="65" t="s">
        <v>682</v>
      </c>
      <c r="D33" s="65" t="s">
        <v>781</v>
      </c>
      <c r="E33" s="91" t="s">
        <v>782</v>
      </c>
      <c r="F33" s="66">
        <v>6610.0793595620198</v>
      </c>
      <c r="G33" s="70" t="s">
        <v>683</v>
      </c>
      <c r="H33" s="67" t="s">
        <v>602</v>
      </c>
      <c r="I33" s="87" t="s">
        <v>740</v>
      </c>
      <c r="J33" s="80">
        <v>10</v>
      </c>
      <c r="L33" s="69" t="s">
        <v>681</v>
      </c>
      <c r="M33" s="67">
        <f t="shared" si="0"/>
        <v>3.8202066735874523</v>
      </c>
      <c r="N33" s="65">
        <f t="shared" si="4"/>
        <v>1</v>
      </c>
    </row>
    <row r="34" spans="1:15" ht="13.5" customHeight="1" x14ac:dyDescent="0.2">
      <c r="A34" s="116"/>
      <c r="B34" s="83" t="s">
        <v>684</v>
      </c>
      <c r="C34" s="65" t="s">
        <v>685</v>
      </c>
      <c r="D34" s="65" t="s">
        <v>781</v>
      </c>
      <c r="E34" s="91" t="s">
        <v>782</v>
      </c>
      <c r="F34" s="66">
        <v>7586.4998655897798</v>
      </c>
      <c r="G34" s="70" t="s">
        <v>686</v>
      </c>
      <c r="H34" s="67" t="s">
        <v>687</v>
      </c>
      <c r="I34" s="87" t="s">
        <v>740</v>
      </c>
      <c r="J34" s="80">
        <v>9</v>
      </c>
      <c r="L34" s="69" t="s">
        <v>684</v>
      </c>
      <c r="M34" s="65">
        <f t="shared" si="0"/>
        <v>3.8800414544642292</v>
      </c>
      <c r="N34" s="65">
        <f t="shared" si="4"/>
        <v>0.95424250943932487</v>
      </c>
    </row>
    <row r="35" spans="1:15" ht="13.5" customHeight="1" x14ac:dyDescent="0.2">
      <c r="A35" s="116"/>
      <c r="B35" s="83" t="s">
        <v>688</v>
      </c>
      <c r="C35" s="65" t="s">
        <v>689</v>
      </c>
      <c r="D35" s="65" t="s">
        <v>783</v>
      </c>
      <c r="E35" s="91" t="s">
        <v>784</v>
      </c>
      <c r="F35" s="66">
        <v>4311.5769937851001</v>
      </c>
      <c r="G35" s="70" t="s">
        <v>690</v>
      </c>
      <c r="H35" s="67" t="s">
        <v>602</v>
      </c>
      <c r="I35" s="87" t="s">
        <v>740</v>
      </c>
      <c r="J35" s="80">
        <v>5</v>
      </c>
      <c r="L35" s="69" t="s">
        <v>691</v>
      </c>
      <c r="M35" s="65">
        <f t="shared" si="0"/>
        <v>3.634636145899357</v>
      </c>
      <c r="N35" s="65">
        <f t="shared" si="4"/>
        <v>0.69897000433601886</v>
      </c>
    </row>
    <row r="36" spans="1:15" ht="13.5" customHeight="1" x14ac:dyDescent="0.2">
      <c r="A36" s="116"/>
      <c r="B36" s="83" t="s">
        <v>692</v>
      </c>
      <c r="C36" s="65" t="s">
        <v>693</v>
      </c>
      <c r="D36" s="65" t="s">
        <v>781</v>
      </c>
      <c r="E36" s="91" t="s">
        <v>782</v>
      </c>
      <c r="F36" s="66">
        <v>3656.3674187301099</v>
      </c>
      <c r="G36" s="65" t="s">
        <v>693</v>
      </c>
      <c r="H36" s="67" t="s">
        <v>602</v>
      </c>
      <c r="I36" s="87" t="s">
        <v>740</v>
      </c>
      <c r="J36" s="80">
        <v>10</v>
      </c>
      <c r="L36" s="69" t="s">
        <v>694</v>
      </c>
      <c r="M36" s="65">
        <f t="shared" si="0"/>
        <v>3.5630498303630755</v>
      </c>
      <c r="N36" s="65">
        <f t="shared" si="4"/>
        <v>1</v>
      </c>
    </row>
    <row r="37" spans="1:15" ht="13.5" customHeight="1" x14ac:dyDescent="0.2">
      <c r="A37" s="116"/>
      <c r="B37" s="83" t="s">
        <v>695</v>
      </c>
      <c r="C37" s="65" t="s">
        <v>696</v>
      </c>
      <c r="D37" s="65" t="s">
        <v>781</v>
      </c>
      <c r="E37" s="91" t="s">
        <v>782</v>
      </c>
      <c r="F37" s="66">
        <v>6638.7076835114503</v>
      </c>
      <c r="G37" s="65" t="s">
        <v>696</v>
      </c>
      <c r="H37" s="67" t="s">
        <v>602</v>
      </c>
      <c r="I37" s="87" t="s">
        <v>740</v>
      </c>
      <c r="J37" s="80">
        <v>11</v>
      </c>
      <c r="L37" s="69" t="s">
        <v>697</v>
      </c>
      <c r="M37" s="65">
        <f t="shared" si="0"/>
        <v>3.8220835461536415</v>
      </c>
      <c r="N37" s="65">
        <f t="shared" si="4"/>
        <v>1.0413926851582251</v>
      </c>
    </row>
    <row r="38" spans="1:15" ht="13.5" customHeight="1" x14ac:dyDescent="0.2">
      <c r="A38" s="116"/>
      <c r="B38" s="83" t="s">
        <v>698</v>
      </c>
      <c r="C38" s="65" t="s">
        <v>699</v>
      </c>
      <c r="D38" s="65" t="s">
        <v>781</v>
      </c>
      <c r="E38" s="91" t="s">
        <v>782</v>
      </c>
      <c r="F38" s="66">
        <v>3455.6634757995498</v>
      </c>
      <c r="G38" s="70" t="s">
        <v>700</v>
      </c>
      <c r="H38" s="67" t="s">
        <v>602</v>
      </c>
      <c r="I38" s="87" t="s">
        <v>740</v>
      </c>
      <c r="J38" s="68">
        <v>18</v>
      </c>
      <c r="L38" s="69" t="s">
        <v>701</v>
      </c>
      <c r="M38" s="65">
        <f t="shared" si="0"/>
        <v>3.5385314428000929</v>
      </c>
      <c r="N38" s="65">
        <f t="shared" si="4"/>
        <v>1.255272505103306</v>
      </c>
    </row>
    <row r="39" spans="1:15" ht="13.5" customHeight="1" x14ac:dyDescent="0.2">
      <c r="A39" s="116"/>
      <c r="B39" s="83" t="s">
        <v>702</v>
      </c>
      <c r="C39" s="65" t="s">
        <v>703</v>
      </c>
      <c r="D39" s="65" t="s">
        <v>781</v>
      </c>
      <c r="E39" s="91" t="s">
        <v>782</v>
      </c>
      <c r="F39" s="66">
        <v>3300.25618653843</v>
      </c>
      <c r="G39" s="65" t="s">
        <v>703</v>
      </c>
      <c r="H39" s="67" t="s">
        <v>602</v>
      </c>
      <c r="I39" s="87" t="s">
        <v>740</v>
      </c>
      <c r="J39" s="68">
        <v>9</v>
      </c>
      <c r="L39" s="69" t="s">
        <v>702</v>
      </c>
      <c r="M39" s="65">
        <f t="shared" si="0"/>
        <v>3.5185476538419791</v>
      </c>
      <c r="N39" s="65">
        <f t="shared" si="4"/>
        <v>0.95424250943932487</v>
      </c>
    </row>
    <row r="40" spans="1:15" ht="13.5" customHeight="1" x14ac:dyDescent="0.2">
      <c r="A40" s="116"/>
      <c r="B40" s="83" t="s">
        <v>704</v>
      </c>
      <c r="C40" s="65" t="s">
        <v>705</v>
      </c>
      <c r="D40" s="65" t="s">
        <v>781</v>
      </c>
      <c r="E40" s="91" t="s">
        <v>782</v>
      </c>
      <c r="F40" s="66">
        <v>3300.25618653843</v>
      </c>
      <c r="G40" s="70" t="s">
        <v>703</v>
      </c>
      <c r="H40" s="67" t="s">
        <v>706</v>
      </c>
      <c r="I40" s="87" t="s">
        <v>740</v>
      </c>
      <c r="J40" s="68">
        <v>5</v>
      </c>
      <c r="L40" s="69" t="s">
        <v>704</v>
      </c>
      <c r="M40" s="65">
        <f t="shared" si="0"/>
        <v>3.5185476538419791</v>
      </c>
      <c r="N40" s="65">
        <f t="shared" si="4"/>
        <v>0.69897000433601886</v>
      </c>
    </row>
    <row r="41" spans="1:15" s="67" customFormat="1" ht="13.5" customHeight="1" x14ac:dyDescent="0.2">
      <c r="A41" s="84"/>
      <c r="B41" s="82"/>
      <c r="E41" s="92"/>
      <c r="F41" s="81"/>
      <c r="I41" s="87"/>
      <c r="J41" s="80"/>
      <c r="K41" s="80"/>
      <c r="L41" s="82"/>
    </row>
    <row r="42" spans="1:15" x14ac:dyDescent="0.2">
      <c r="L42" s="65"/>
    </row>
    <row r="43" spans="1:15" s="94" customFormat="1" x14ac:dyDescent="0.2">
      <c r="B43" s="95" t="s">
        <v>707</v>
      </c>
      <c r="C43" s="94" t="s">
        <v>708</v>
      </c>
      <c r="D43" s="94" t="s">
        <v>738</v>
      </c>
      <c r="E43" s="96" t="s">
        <v>762</v>
      </c>
      <c r="F43" s="97">
        <v>669.213499395859</v>
      </c>
      <c r="G43" s="94" t="s">
        <v>708</v>
      </c>
      <c r="H43" s="98" t="s">
        <v>602</v>
      </c>
      <c r="I43" s="99" t="s">
        <v>740</v>
      </c>
      <c r="J43" s="100">
        <v>17</v>
      </c>
      <c r="K43" s="101">
        <v>5</v>
      </c>
      <c r="L43" s="95" t="s">
        <v>707</v>
      </c>
      <c r="M43" s="94">
        <f t="shared" si="0"/>
        <v>2.8255646929807314</v>
      </c>
      <c r="O43" s="102" t="s">
        <v>737</v>
      </c>
    </row>
  </sheetData>
  <mergeCells count="5">
    <mergeCell ref="A2:A10"/>
    <mergeCell ref="A11:A16"/>
    <mergeCell ref="A18:A22"/>
    <mergeCell ref="A23:A30"/>
    <mergeCell ref="A31:A4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Scale diameter</vt:lpstr>
      <vt:lpstr>Cloacal morphology</vt:lpstr>
      <vt:lpstr>Horn dimensions</vt:lpstr>
      <vt:lpstr>Skin in Ceratopsia</vt:lpstr>
      <vt:lpstr>Graph</vt:lpstr>
      <vt:lpstr>Skin vs. body mass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Bell</dc:creator>
  <cp:lastModifiedBy>Christophe Hendrickx</cp:lastModifiedBy>
  <cp:lastPrinted>2021-12-11T00:23:01Z</cp:lastPrinted>
  <dcterms:created xsi:type="dcterms:W3CDTF">2020-06-04T03:15:23Z</dcterms:created>
  <dcterms:modified xsi:type="dcterms:W3CDTF">2022-02-18T21:42:04Z</dcterms:modified>
</cp:coreProperties>
</file>