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/Documents/Doktorarbeit/VIT Teil 2 (original)/Manuskript/SciRep/"/>
    </mc:Choice>
  </mc:AlternateContent>
  <xr:revisionPtr revIDLastSave="0" documentId="8_{12714DBE-5C45-A147-B5FB-72361886304B}" xr6:coauthVersionLast="47" xr6:coauthVersionMax="47" xr10:uidLastSave="{00000000-0000-0000-0000-000000000000}"/>
  <bookViews>
    <workbookView xWindow="780" yWindow="1000" windowWidth="27640" windowHeight="16400" xr2:uid="{88283808-5904-2549-B223-2CB6477EDF60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C69" i="1" l="1"/>
  <c r="EZ69" i="1"/>
  <c r="FA69" i="1" s="1"/>
  <c r="EY69" i="1"/>
  <c r="EV69" i="1"/>
  <c r="EW69" i="1" s="1"/>
  <c r="EU69" i="1"/>
  <c r="EQ69" i="1"/>
  <c r="EM69" i="1"/>
  <c r="EN69" i="1" s="1"/>
  <c r="EO69" i="1" s="1"/>
  <c r="EF69" i="1"/>
  <c r="FD69" i="1" s="1"/>
  <c r="FE69" i="1" s="1"/>
  <c r="ED69" i="1"/>
  <c r="EB69" i="1"/>
  <c r="DZ69" i="1"/>
  <c r="ER69" i="1" s="1"/>
  <c r="ES69" i="1" s="1"/>
  <c r="DX69" i="1"/>
  <c r="DO69" i="1"/>
  <c r="DP69" i="1" s="1"/>
  <c r="DQ69" i="1" s="1"/>
  <c r="DK69" i="1"/>
  <c r="DG69" i="1"/>
  <c r="DC69" i="1"/>
  <c r="CY69" i="1"/>
  <c r="CR69" i="1"/>
  <c r="CP69" i="1"/>
  <c r="DL69" i="1" s="1"/>
  <c r="DM69" i="1" s="1"/>
  <c r="CN69" i="1"/>
  <c r="DH69" i="1" s="1"/>
  <c r="DI69" i="1" s="1"/>
  <c r="CL69" i="1"/>
  <c r="DD69" i="1" s="1"/>
  <c r="DE69" i="1" s="1"/>
  <c r="CJ69" i="1"/>
  <c r="CZ69" i="1" s="1"/>
  <c r="DA69" i="1" s="1"/>
  <c r="CB69" i="1"/>
  <c r="BA69" i="1"/>
  <c r="AE69" i="1"/>
  <c r="AD69" i="1"/>
  <c r="AA69" i="1"/>
  <c r="Y69" i="1"/>
  <c r="W69" i="1"/>
  <c r="FE68" i="1"/>
  <c r="FD68" i="1"/>
  <c r="FC68" i="1"/>
  <c r="EZ68" i="1"/>
  <c r="FA68" i="1" s="1"/>
  <c r="EY68" i="1"/>
  <c r="EV68" i="1"/>
  <c r="EW68" i="1" s="1"/>
  <c r="EU68" i="1"/>
  <c r="EQ68" i="1"/>
  <c r="EN68" i="1"/>
  <c r="EO68" i="1" s="1"/>
  <c r="EM68" i="1"/>
  <c r="EF68" i="1"/>
  <c r="ED68" i="1"/>
  <c r="EB68" i="1"/>
  <c r="DZ68" i="1"/>
  <c r="ER68" i="1" s="1"/>
  <c r="ES68" i="1" s="1"/>
  <c r="DX68" i="1"/>
  <c r="CB68" i="1"/>
  <c r="AE68" i="1"/>
  <c r="AD68" i="1"/>
  <c r="AA68" i="1"/>
  <c r="W68" i="1"/>
  <c r="FD67" i="1"/>
  <c r="FE67" i="1" s="1"/>
  <c r="FC67" i="1"/>
  <c r="EZ67" i="1"/>
  <c r="FA67" i="1" s="1"/>
  <c r="EY67" i="1"/>
  <c r="EV67" i="1"/>
  <c r="EW67" i="1" s="1"/>
  <c r="EU67" i="1"/>
  <c r="EQ67" i="1"/>
  <c r="EM67" i="1"/>
  <c r="EF67" i="1"/>
  <c r="ED67" i="1"/>
  <c r="EB67" i="1"/>
  <c r="DZ67" i="1"/>
  <c r="ER67" i="1" s="1"/>
  <c r="ES67" i="1" s="1"/>
  <c r="DX67" i="1"/>
  <c r="EN67" i="1" s="1"/>
  <c r="EO67" i="1" s="1"/>
  <c r="CB67" i="1"/>
  <c r="AE67" i="1"/>
  <c r="AD67" i="1"/>
  <c r="AA67" i="1"/>
  <c r="W67" i="1"/>
  <c r="FC66" i="1"/>
  <c r="FD66" i="1" s="1"/>
  <c r="FE66" i="1" s="1"/>
  <c r="EY66" i="1"/>
  <c r="EZ66" i="1" s="1"/>
  <c r="FA66" i="1" s="1"/>
  <c r="EU66" i="1"/>
  <c r="EQ66" i="1"/>
  <c r="EM66" i="1"/>
  <c r="EF66" i="1"/>
  <c r="ED66" i="1"/>
  <c r="EB66" i="1"/>
  <c r="EV66" i="1" s="1"/>
  <c r="EW66" i="1" s="1"/>
  <c r="DZ66" i="1"/>
  <c r="ER66" i="1" s="1"/>
  <c r="ES66" i="1" s="1"/>
  <c r="DX66" i="1"/>
  <c r="EN66" i="1" s="1"/>
  <c r="EO66" i="1" s="1"/>
  <c r="DO66" i="1"/>
  <c r="DK66" i="1"/>
  <c r="DH66" i="1"/>
  <c r="DI66" i="1" s="1"/>
  <c r="DG66" i="1"/>
  <c r="DC66" i="1"/>
  <c r="CY66" i="1"/>
  <c r="CZ66" i="1" s="1"/>
  <c r="DA66" i="1" s="1"/>
  <c r="CR66" i="1"/>
  <c r="DP66" i="1" s="1"/>
  <c r="DQ66" i="1" s="1"/>
  <c r="CP66" i="1"/>
  <c r="DL66" i="1" s="1"/>
  <c r="DM66" i="1" s="1"/>
  <c r="CN66" i="1"/>
  <c r="CL66" i="1"/>
  <c r="DD66" i="1" s="1"/>
  <c r="DE66" i="1" s="1"/>
  <c r="CJ66" i="1"/>
  <c r="CB66" i="1"/>
  <c r="BA66" i="1"/>
  <c r="AE66" i="1"/>
  <c r="AD66" i="1"/>
  <c r="AA66" i="1"/>
  <c r="Y66" i="1"/>
  <c r="W66" i="1"/>
  <c r="EF65" i="1"/>
  <c r="ED65" i="1"/>
  <c r="EB65" i="1"/>
  <c r="DZ65" i="1"/>
  <c r="DX65" i="1"/>
  <c r="DO65" i="1"/>
  <c r="DK65" i="1"/>
  <c r="DH65" i="1"/>
  <c r="DI65" i="1" s="1"/>
  <c r="DG65" i="1"/>
  <c r="DC65" i="1"/>
  <c r="CY65" i="1"/>
  <c r="CZ65" i="1" s="1"/>
  <c r="DA65" i="1" s="1"/>
  <c r="CR65" i="1"/>
  <c r="DP65" i="1" s="1"/>
  <c r="DQ65" i="1" s="1"/>
  <c r="CP65" i="1"/>
  <c r="DL65" i="1" s="1"/>
  <c r="DM65" i="1" s="1"/>
  <c r="CN65" i="1"/>
  <c r="CL65" i="1"/>
  <c r="DD65" i="1" s="1"/>
  <c r="DE65" i="1" s="1"/>
  <c r="CJ65" i="1"/>
  <c r="CB65" i="1"/>
  <c r="BA65" i="1"/>
  <c r="AE65" i="1"/>
  <c r="AD65" i="1"/>
  <c r="AA65" i="1"/>
  <c r="Y65" i="1"/>
  <c r="W65" i="1"/>
  <c r="FC64" i="1"/>
  <c r="EZ64" i="1"/>
  <c r="FA64" i="1" s="1"/>
  <c r="EY64" i="1"/>
  <c r="EV64" i="1"/>
  <c r="EW64" i="1" s="1"/>
  <c r="EU64" i="1"/>
  <c r="EQ64" i="1"/>
  <c r="EM64" i="1"/>
  <c r="EF64" i="1"/>
  <c r="FD64" i="1" s="1"/>
  <c r="FE64" i="1" s="1"/>
  <c r="ED64" i="1"/>
  <c r="EB64" i="1"/>
  <c r="DZ64" i="1"/>
  <c r="ER64" i="1" s="1"/>
  <c r="ES64" i="1" s="1"/>
  <c r="DX64" i="1"/>
  <c r="EN64" i="1" s="1"/>
  <c r="EO64" i="1" s="1"/>
  <c r="DO64" i="1"/>
  <c r="DK64" i="1"/>
  <c r="DG64" i="1"/>
  <c r="DH64" i="1" s="1"/>
  <c r="DI64" i="1" s="1"/>
  <c r="DC64" i="1"/>
  <c r="CY64" i="1"/>
  <c r="CR64" i="1"/>
  <c r="DP64" i="1" s="1"/>
  <c r="DQ64" i="1" s="1"/>
  <c r="CP64" i="1"/>
  <c r="DL64" i="1" s="1"/>
  <c r="DM64" i="1" s="1"/>
  <c r="CN64" i="1"/>
  <c r="CL64" i="1"/>
  <c r="DD64" i="1" s="1"/>
  <c r="DE64" i="1" s="1"/>
  <c r="CJ64" i="1"/>
  <c r="CZ64" i="1" s="1"/>
  <c r="DA64" i="1" s="1"/>
  <c r="CB64" i="1"/>
  <c r="BA64" i="1"/>
  <c r="AE64" i="1"/>
  <c r="AD64" i="1"/>
  <c r="AA64" i="1"/>
  <c r="Y64" i="1"/>
  <c r="W64" i="1"/>
  <c r="CR63" i="1"/>
  <c r="CP63" i="1"/>
  <c r="CN63" i="1"/>
  <c r="CL63" i="1"/>
  <c r="CJ63" i="1"/>
  <c r="AE63" i="1"/>
  <c r="AD63" i="1"/>
  <c r="AA63" i="1"/>
  <c r="Y63" i="1"/>
  <c r="W63" i="1"/>
  <c r="FC62" i="1"/>
  <c r="FD62" i="1" s="1"/>
  <c r="FE62" i="1" s="1"/>
  <c r="EY62" i="1"/>
  <c r="EZ62" i="1" s="1"/>
  <c r="FA62" i="1" s="1"/>
  <c r="EU62" i="1"/>
  <c r="EQ62" i="1"/>
  <c r="EM62" i="1"/>
  <c r="EF62" i="1"/>
  <c r="ED62" i="1"/>
  <c r="EB62" i="1"/>
  <c r="EV62" i="1" s="1"/>
  <c r="EW62" i="1" s="1"/>
  <c r="DZ62" i="1"/>
  <c r="ER62" i="1" s="1"/>
  <c r="ES62" i="1" s="1"/>
  <c r="DX62" i="1"/>
  <c r="EN62" i="1" s="1"/>
  <c r="EO62" i="1" s="1"/>
  <c r="DO62" i="1"/>
  <c r="DK62" i="1"/>
  <c r="DH62" i="1"/>
  <c r="DI62" i="1" s="1"/>
  <c r="DG62" i="1"/>
  <c r="DC62" i="1"/>
  <c r="CY62" i="1"/>
  <c r="CZ62" i="1" s="1"/>
  <c r="DA62" i="1" s="1"/>
  <c r="CR62" i="1"/>
  <c r="DP62" i="1" s="1"/>
  <c r="DQ62" i="1" s="1"/>
  <c r="CP62" i="1"/>
  <c r="DL62" i="1" s="1"/>
  <c r="DM62" i="1" s="1"/>
  <c r="CN62" i="1"/>
  <c r="CL62" i="1"/>
  <c r="DD62" i="1" s="1"/>
  <c r="DE62" i="1" s="1"/>
  <c r="CJ62" i="1"/>
  <c r="CB62" i="1"/>
  <c r="BA62" i="1"/>
  <c r="AE62" i="1"/>
  <c r="AD62" i="1"/>
  <c r="AA62" i="1"/>
  <c r="Y62" i="1"/>
  <c r="W62" i="1"/>
  <c r="CR61" i="1"/>
  <c r="CP61" i="1"/>
  <c r="CN61" i="1"/>
  <c r="CL61" i="1"/>
  <c r="CJ61" i="1"/>
  <c r="AE61" i="1"/>
  <c r="AD61" i="1"/>
  <c r="AA61" i="1"/>
  <c r="Y61" i="1"/>
  <c r="W61" i="1"/>
  <c r="FC60" i="1"/>
  <c r="FD60" i="1" s="1"/>
  <c r="FE60" i="1" s="1"/>
  <c r="EY60" i="1"/>
  <c r="EZ60" i="1" s="1"/>
  <c r="FA60" i="1" s="1"/>
  <c r="EU60" i="1"/>
  <c r="EQ60" i="1"/>
  <c r="EN60" i="1"/>
  <c r="EO60" i="1" s="1"/>
  <c r="EM60" i="1"/>
  <c r="EF60" i="1"/>
  <c r="ED60" i="1"/>
  <c r="EB60" i="1"/>
  <c r="EV60" i="1" s="1"/>
  <c r="EW60" i="1" s="1"/>
  <c r="DZ60" i="1"/>
  <c r="ER60" i="1" s="1"/>
  <c r="ES60" i="1" s="1"/>
  <c r="DX60" i="1"/>
  <c r="DP60" i="1"/>
  <c r="DQ60" i="1" s="1"/>
  <c r="DO60" i="1"/>
  <c r="DK60" i="1"/>
  <c r="DG60" i="1"/>
  <c r="DC60" i="1"/>
  <c r="CY60" i="1"/>
  <c r="CZ60" i="1" s="1"/>
  <c r="DA60" i="1" s="1"/>
  <c r="CR60" i="1"/>
  <c r="CP60" i="1"/>
  <c r="DL60" i="1" s="1"/>
  <c r="DM60" i="1" s="1"/>
  <c r="CN60" i="1"/>
  <c r="DH60" i="1" s="1"/>
  <c r="DI60" i="1" s="1"/>
  <c r="CL60" i="1"/>
  <c r="DD60" i="1" s="1"/>
  <c r="DE60" i="1" s="1"/>
  <c r="CJ60" i="1"/>
  <c r="CB60" i="1"/>
  <c r="BA60" i="1"/>
  <c r="AE60" i="1"/>
  <c r="AD60" i="1"/>
  <c r="AA60" i="1"/>
  <c r="Y60" i="1"/>
  <c r="W60" i="1"/>
  <c r="EF59" i="1"/>
  <c r="ED59" i="1"/>
  <c r="EB59" i="1"/>
  <c r="DZ59" i="1"/>
  <c r="DX59" i="1"/>
  <c r="DP59" i="1"/>
  <c r="DQ59" i="1" s="1"/>
  <c r="DO59" i="1"/>
  <c r="DK59" i="1"/>
  <c r="DG59" i="1"/>
  <c r="DC59" i="1"/>
  <c r="CY59" i="1"/>
  <c r="CZ59" i="1" s="1"/>
  <c r="DA59" i="1" s="1"/>
  <c r="CR59" i="1"/>
  <c r="CP59" i="1"/>
  <c r="DL59" i="1" s="1"/>
  <c r="DM59" i="1" s="1"/>
  <c r="CN59" i="1"/>
  <c r="DH59" i="1" s="1"/>
  <c r="DI59" i="1" s="1"/>
  <c r="CL59" i="1"/>
  <c r="DD59" i="1" s="1"/>
  <c r="DE59" i="1" s="1"/>
  <c r="CJ59" i="1"/>
  <c r="BA59" i="1"/>
  <c r="AE59" i="1"/>
  <c r="AD59" i="1"/>
  <c r="AA59" i="1"/>
  <c r="Y59" i="1"/>
  <c r="W59" i="1"/>
  <c r="FC58" i="1"/>
  <c r="EZ58" i="1"/>
  <c r="FA58" i="1" s="1"/>
  <c r="EY58" i="1"/>
  <c r="EV58" i="1"/>
  <c r="EW58" i="1" s="1"/>
  <c r="EU58" i="1"/>
  <c r="EQ58" i="1"/>
  <c r="EM58" i="1"/>
  <c r="EF58" i="1"/>
  <c r="FD58" i="1" s="1"/>
  <c r="FE58" i="1" s="1"/>
  <c r="ED58" i="1"/>
  <c r="EB58" i="1"/>
  <c r="DZ58" i="1"/>
  <c r="ER58" i="1" s="1"/>
  <c r="ES58" i="1" s="1"/>
  <c r="DX58" i="1"/>
  <c r="EN58" i="1" s="1"/>
  <c r="EO58" i="1" s="1"/>
  <c r="DO58" i="1"/>
  <c r="DK58" i="1"/>
  <c r="DG58" i="1"/>
  <c r="DH58" i="1" s="1"/>
  <c r="DI58" i="1" s="1"/>
  <c r="DC58" i="1"/>
  <c r="CY58" i="1"/>
  <c r="CR58" i="1"/>
  <c r="DP58" i="1" s="1"/>
  <c r="DQ58" i="1" s="1"/>
  <c r="CP58" i="1"/>
  <c r="DL58" i="1" s="1"/>
  <c r="DM58" i="1" s="1"/>
  <c r="CN58" i="1"/>
  <c r="CL58" i="1"/>
  <c r="DD58" i="1" s="1"/>
  <c r="DE58" i="1" s="1"/>
  <c r="CJ58" i="1"/>
  <c r="CZ58" i="1" s="1"/>
  <c r="DA58" i="1" s="1"/>
  <c r="CB58" i="1"/>
  <c r="BA58" i="1"/>
  <c r="AE58" i="1"/>
  <c r="AD58" i="1"/>
  <c r="AA58" i="1"/>
  <c r="Y58" i="1"/>
  <c r="W58" i="1"/>
  <c r="FC57" i="1"/>
  <c r="EY57" i="1"/>
  <c r="EZ57" i="1" s="1"/>
  <c r="FA57" i="1" s="1"/>
  <c r="EU57" i="1"/>
  <c r="EV57" i="1" s="1"/>
  <c r="EW57" i="1" s="1"/>
  <c r="EQ57" i="1"/>
  <c r="EN57" i="1"/>
  <c r="EO57" i="1" s="1"/>
  <c r="EM57" i="1"/>
  <c r="EF57" i="1"/>
  <c r="FD57" i="1" s="1"/>
  <c r="FE57" i="1" s="1"/>
  <c r="ED57" i="1"/>
  <c r="EB57" i="1"/>
  <c r="DZ57" i="1"/>
  <c r="ER57" i="1" s="1"/>
  <c r="ES57" i="1" s="1"/>
  <c r="DX57" i="1"/>
  <c r="DP57" i="1"/>
  <c r="DQ57" i="1" s="1"/>
  <c r="DO57" i="1"/>
  <c r="DK57" i="1"/>
  <c r="DG57" i="1"/>
  <c r="DC57" i="1"/>
  <c r="CY57" i="1"/>
  <c r="CR57" i="1"/>
  <c r="CP57" i="1"/>
  <c r="DL57" i="1" s="1"/>
  <c r="DM57" i="1" s="1"/>
  <c r="CN57" i="1"/>
  <c r="DH57" i="1" s="1"/>
  <c r="DI57" i="1" s="1"/>
  <c r="CL57" i="1"/>
  <c r="DD57" i="1" s="1"/>
  <c r="DE57" i="1" s="1"/>
  <c r="CJ57" i="1"/>
  <c r="CZ57" i="1" s="1"/>
  <c r="DA57" i="1" s="1"/>
  <c r="CB57" i="1"/>
  <c r="BA57" i="1"/>
  <c r="AE57" i="1"/>
  <c r="AD57" i="1"/>
  <c r="AA57" i="1"/>
  <c r="Y57" i="1"/>
  <c r="W57" i="1"/>
  <c r="FD56" i="1"/>
  <c r="FE56" i="1" s="1"/>
  <c r="FC56" i="1"/>
  <c r="EY56" i="1"/>
  <c r="EU56" i="1"/>
  <c r="EQ56" i="1"/>
  <c r="EM56" i="1"/>
  <c r="EN56" i="1" s="1"/>
  <c r="EO56" i="1" s="1"/>
  <c r="EF56" i="1"/>
  <c r="ED56" i="1"/>
  <c r="EZ56" i="1" s="1"/>
  <c r="FA56" i="1" s="1"/>
  <c r="EB56" i="1"/>
  <c r="EV56" i="1" s="1"/>
  <c r="EW56" i="1" s="1"/>
  <c r="DZ56" i="1"/>
  <c r="ER56" i="1" s="1"/>
  <c r="ES56" i="1" s="1"/>
  <c r="DX56" i="1"/>
  <c r="DO56" i="1"/>
  <c r="DP56" i="1" s="1"/>
  <c r="DQ56" i="1" s="1"/>
  <c r="DK56" i="1"/>
  <c r="DL56" i="1" s="1"/>
  <c r="DM56" i="1" s="1"/>
  <c r="DG56" i="1"/>
  <c r="DC56" i="1"/>
  <c r="CZ56" i="1"/>
  <c r="DA56" i="1" s="1"/>
  <c r="CY56" i="1"/>
  <c r="CR56" i="1"/>
  <c r="CP56" i="1"/>
  <c r="CN56" i="1"/>
  <c r="DH56" i="1" s="1"/>
  <c r="DI56" i="1" s="1"/>
  <c r="CL56" i="1"/>
  <c r="DD56" i="1" s="1"/>
  <c r="DE56" i="1" s="1"/>
  <c r="CJ56" i="1"/>
  <c r="CB56" i="1"/>
  <c r="BA56" i="1"/>
  <c r="AE56" i="1"/>
  <c r="AD56" i="1"/>
  <c r="AA56" i="1"/>
  <c r="Y56" i="1"/>
  <c r="W56" i="1"/>
  <c r="FC55" i="1"/>
  <c r="EY55" i="1"/>
  <c r="EV55" i="1"/>
  <c r="EW55" i="1" s="1"/>
  <c r="EU55" i="1"/>
  <c r="EQ55" i="1"/>
  <c r="EM55" i="1"/>
  <c r="EN55" i="1" s="1"/>
  <c r="EO55" i="1" s="1"/>
  <c r="EF55" i="1"/>
  <c r="FD55" i="1" s="1"/>
  <c r="FE55" i="1" s="1"/>
  <c r="ED55" i="1"/>
  <c r="EZ55" i="1" s="1"/>
  <c r="FA55" i="1" s="1"/>
  <c r="EB55" i="1"/>
  <c r="DZ55" i="1"/>
  <c r="ER55" i="1" s="1"/>
  <c r="ES55" i="1" s="1"/>
  <c r="DX55" i="1"/>
  <c r="DO55" i="1"/>
  <c r="DP55" i="1" s="1"/>
  <c r="DQ55" i="1" s="1"/>
  <c r="DK55" i="1"/>
  <c r="DL55" i="1" s="1"/>
  <c r="DM55" i="1" s="1"/>
  <c r="DG55" i="1"/>
  <c r="DC55" i="1"/>
  <c r="CY55" i="1"/>
  <c r="CR55" i="1"/>
  <c r="CP55" i="1"/>
  <c r="CN55" i="1"/>
  <c r="DH55" i="1" s="1"/>
  <c r="DI55" i="1" s="1"/>
  <c r="CL55" i="1"/>
  <c r="DD55" i="1" s="1"/>
  <c r="DE55" i="1" s="1"/>
  <c r="CJ55" i="1"/>
  <c r="CZ55" i="1" s="1"/>
  <c r="DA55" i="1" s="1"/>
  <c r="CB55" i="1"/>
  <c r="BA55" i="1"/>
  <c r="AE55" i="1"/>
  <c r="AD55" i="1"/>
  <c r="AA55" i="1"/>
  <c r="Y55" i="1"/>
  <c r="W55" i="1"/>
  <c r="FC54" i="1"/>
  <c r="EY54" i="1"/>
  <c r="EU54" i="1"/>
  <c r="EV54" i="1" s="1"/>
  <c r="EW54" i="1" s="1"/>
  <c r="EQ54" i="1"/>
  <c r="EM54" i="1"/>
  <c r="EF54" i="1"/>
  <c r="FD54" i="1" s="1"/>
  <c r="FE54" i="1" s="1"/>
  <c r="ED54" i="1"/>
  <c r="EZ54" i="1" s="1"/>
  <c r="FA54" i="1" s="1"/>
  <c r="EB54" i="1"/>
  <c r="DZ54" i="1"/>
  <c r="ER54" i="1" s="1"/>
  <c r="ES54" i="1" s="1"/>
  <c r="DX54" i="1"/>
  <c r="EN54" i="1" s="1"/>
  <c r="EO54" i="1" s="1"/>
  <c r="DO54" i="1"/>
  <c r="DL54" i="1"/>
  <c r="DM54" i="1" s="1"/>
  <c r="DK54" i="1"/>
  <c r="DH54" i="1"/>
  <c r="DI54" i="1" s="1"/>
  <c r="DG54" i="1"/>
  <c r="DC54" i="1"/>
  <c r="CY54" i="1"/>
  <c r="CR54" i="1"/>
  <c r="DP54" i="1" s="1"/>
  <c r="DQ54" i="1" s="1"/>
  <c r="CP54" i="1"/>
  <c r="CN54" i="1"/>
  <c r="CL54" i="1"/>
  <c r="DD54" i="1" s="1"/>
  <c r="DE54" i="1" s="1"/>
  <c r="CJ54" i="1"/>
  <c r="CZ54" i="1" s="1"/>
  <c r="DA54" i="1" s="1"/>
  <c r="CB54" i="1"/>
  <c r="BA54" i="1"/>
  <c r="AE54" i="1"/>
  <c r="AD54" i="1"/>
  <c r="AA54" i="1"/>
  <c r="Y54" i="1"/>
  <c r="W54" i="1"/>
  <c r="FD53" i="1"/>
  <c r="FE53" i="1" s="1"/>
  <c r="FC53" i="1"/>
  <c r="EY53" i="1"/>
  <c r="EU53" i="1"/>
  <c r="EQ53" i="1"/>
  <c r="EM53" i="1"/>
  <c r="EF53" i="1"/>
  <c r="ED53" i="1"/>
  <c r="EZ53" i="1" s="1"/>
  <c r="FA53" i="1" s="1"/>
  <c r="EB53" i="1"/>
  <c r="EV53" i="1" s="1"/>
  <c r="EW53" i="1" s="1"/>
  <c r="DZ53" i="1"/>
  <c r="ER53" i="1" s="1"/>
  <c r="ES53" i="1" s="1"/>
  <c r="DX53" i="1"/>
  <c r="EN53" i="1" s="1"/>
  <c r="EO53" i="1" s="1"/>
  <c r="DO53" i="1"/>
  <c r="DK53" i="1"/>
  <c r="DL53" i="1" s="1"/>
  <c r="DM53" i="1" s="1"/>
  <c r="DG53" i="1"/>
  <c r="DH53" i="1" s="1"/>
  <c r="DI53" i="1" s="1"/>
  <c r="DC53" i="1"/>
  <c r="CZ53" i="1"/>
  <c r="DA53" i="1" s="1"/>
  <c r="CY53" i="1"/>
  <c r="CR53" i="1"/>
  <c r="DP53" i="1" s="1"/>
  <c r="DQ53" i="1" s="1"/>
  <c r="CP53" i="1"/>
  <c r="CN53" i="1"/>
  <c r="CL53" i="1"/>
  <c r="DD53" i="1" s="1"/>
  <c r="DE53" i="1" s="1"/>
  <c r="CJ53" i="1"/>
  <c r="CB53" i="1"/>
  <c r="BA53" i="1"/>
  <c r="AE53" i="1"/>
  <c r="AD53" i="1"/>
  <c r="AA53" i="1"/>
  <c r="Y53" i="1"/>
  <c r="W53" i="1"/>
  <c r="FC52" i="1"/>
  <c r="FD52" i="1" s="1"/>
  <c r="FE52" i="1" s="1"/>
  <c r="EY52" i="1"/>
  <c r="EZ52" i="1" s="1"/>
  <c r="FA52" i="1" s="1"/>
  <c r="EU52" i="1"/>
  <c r="EQ52" i="1"/>
  <c r="EN52" i="1"/>
  <c r="EO52" i="1" s="1"/>
  <c r="EM52" i="1"/>
  <c r="EF52" i="1"/>
  <c r="ED52" i="1"/>
  <c r="EB52" i="1"/>
  <c r="EV52" i="1" s="1"/>
  <c r="EW52" i="1" s="1"/>
  <c r="DZ52" i="1"/>
  <c r="ER52" i="1" s="1"/>
  <c r="ES52" i="1" s="1"/>
  <c r="DX52" i="1"/>
  <c r="DP52" i="1"/>
  <c r="DQ52" i="1" s="1"/>
  <c r="DO52" i="1"/>
  <c r="DK52" i="1"/>
  <c r="DG52" i="1"/>
  <c r="DC52" i="1"/>
  <c r="CY52" i="1"/>
  <c r="CZ52" i="1" s="1"/>
  <c r="DA52" i="1" s="1"/>
  <c r="CR52" i="1"/>
  <c r="CP52" i="1"/>
  <c r="DL52" i="1" s="1"/>
  <c r="DM52" i="1" s="1"/>
  <c r="CN52" i="1"/>
  <c r="DH52" i="1" s="1"/>
  <c r="DI52" i="1" s="1"/>
  <c r="CL52" i="1"/>
  <c r="DD52" i="1" s="1"/>
  <c r="DE52" i="1" s="1"/>
  <c r="CJ52" i="1"/>
  <c r="CB52" i="1"/>
  <c r="BA52" i="1"/>
  <c r="AE52" i="1"/>
  <c r="AD52" i="1"/>
  <c r="AA52" i="1"/>
  <c r="Y52" i="1"/>
  <c r="W52" i="1"/>
  <c r="EF51" i="1"/>
  <c r="ED51" i="1"/>
  <c r="EB51" i="1"/>
  <c r="DZ51" i="1"/>
  <c r="DX51" i="1"/>
  <c r="DP51" i="1"/>
  <c r="DQ51" i="1" s="1"/>
  <c r="DO51" i="1"/>
  <c r="DK51" i="1"/>
  <c r="DG51" i="1"/>
  <c r="DC51" i="1"/>
  <c r="CY51" i="1"/>
  <c r="CZ51" i="1" s="1"/>
  <c r="DA51" i="1" s="1"/>
  <c r="CR51" i="1"/>
  <c r="CP51" i="1"/>
  <c r="DL51" i="1" s="1"/>
  <c r="DM51" i="1" s="1"/>
  <c r="CN51" i="1"/>
  <c r="DH51" i="1" s="1"/>
  <c r="DI51" i="1" s="1"/>
  <c r="CL51" i="1"/>
  <c r="DD51" i="1" s="1"/>
  <c r="DE51" i="1" s="1"/>
  <c r="CJ51" i="1"/>
  <c r="BA51" i="1"/>
  <c r="AE51" i="1"/>
  <c r="AD51" i="1"/>
  <c r="AA51" i="1"/>
  <c r="Y51" i="1"/>
  <c r="W51" i="1"/>
  <c r="FC50" i="1"/>
  <c r="EZ50" i="1"/>
  <c r="FA50" i="1" s="1"/>
  <c r="EY50" i="1"/>
  <c r="EV50" i="1"/>
  <c r="EW50" i="1" s="1"/>
  <c r="EU50" i="1"/>
  <c r="EQ50" i="1"/>
  <c r="EM50" i="1"/>
  <c r="EF50" i="1"/>
  <c r="FD50" i="1" s="1"/>
  <c r="FE50" i="1" s="1"/>
  <c r="ED50" i="1"/>
  <c r="EB50" i="1"/>
  <c r="DZ50" i="1"/>
  <c r="ER50" i="1" s="1"/>
  <c r="ES50" i="1" s="1"/>
  <c r="DX50" i="1"/>
  <c r="EN50" i="1" s="1"/>
  <c r="EO50" i="1" s="1"/>
  <c r="DO50" i="1"/>
  <c r="DK50" i="1"/>
  <c r="DG50" i="1"/>
  <c r="DH50" i="1" s="1"/>
  <c r="DI50" i="1" s="1"/>
  <c r="DC50" i="1"/>
  <c r="CY50" i="1"/>
  <c r="CR50" i="1"/>
  <c r="DP50" i="1" s="1"/>
  <c r="DQ50" i="1" s="1"/>
  <c r="CP50" i="1"/>
  <c r="DL50" i="1" s="1"/>
  <c r="DM50" i="1" s="1"/>
  <c r="CN50" i="1"/>
  <c r="CL50" i="1"/>
  <c r="DD50" i="1" s="1"/>
  <c r="DE50" i="1" s="1"/>
  <c r="CJ50" i="1"/>
  <c r="CZ50" i="1" s="1"/>
  <c r="DA50" i="1" s="1"/>
  <c r="CB50" i="1"/>
  <c r="BA50" i="1"/>
  <c r="AE50" i="1"/>
  <c r="AD50" i="1"/>
  <c r="AA50" i="1"/>
  <c r="Y50" i="1"/>
  <c r="W50" i="1"/>
  <c r="EF49" i="1"/>
  <c r="ED49" i="1"/>
  <c r="EB49" i="1"/>
  <c r="DZ49" i="1"/>
  <c r="DX49" i="1"/>
  <c r="DO49" i="1"/>
  <c r="DK49" i="1"/>
  <c r="DG49" i="1"/>
  <c r="DH49" i="1" s="1"/>
  <c r="DI49" i="1" s="1"/>
  <c r="DC49" i="1"/>
  <c r="CY49" i="1"/>
  <c r="CR49" i="1"/>
  <c r="DP49" i="1" s="1"/>
  <c r="DQ49" i="1" s="1"/>
  <c r="CP49" i="1"/>
  <c r="DL49" i="1" s="1"/>
  <c r="DM49" i="1" s="1"/>
  <c r="CN49" i="1"/>
  <c r="CL49" i="1"/>
  <c r="DD49" i="1" s="1"/>
  <c r="DE49" i="1" s="1"/>
  <c r="CJ49" i="1"/>
  <c r="CZ49" i="1" s="1"/>
  <c r="DA49" i="1" s="1"/>
  <c r="BA49" i="1"/>
  <c r="AE49" i="1"/>
  <c r="AD49" i="1"/>
  <c r="AA49" i="1"/>
  <c r="Y49" i="1"/>
  <c r="W49" i="1"/>
  <c r="FD48" i="1"/>
  <c r="FE48" i="1" s="1"/>
  <c r="FC48" i="1"/>
  <c r="EY48" i="1"/>
  <c r="EU48" i="1"/>
  <c r="EQ48" i="1"/>
  <c r="EM48" i="1"/>
  <c r="EN48" i="1" s="1"/>
  <c r="EO48" i="1" s="1"/>
  <c r="EF48" i="1"/>
  <c r="ED48" i="1"/>
  <c r="EZ48" i="1" s="1"/>
  <c r="FA48" i="1" s="1"/>
  <c r="EB48" i="1"/>
  <c r="EV48" i="1" s="1"/>
  <c r="EW48" i="1" s="1"/>
  <c r="DZ48" i="1"/>
  <c r="ER48" i="1" s="1"/>
  <c r="ES48" i="1" s="1"/>
  <c r="DX48" i="1"/>
  <c r="DO48" i="1"/>
  <c r="DP48" i="1" s="1"/>
  <c r="DQ48" i="1" s="1"/>
  <c r="DK48" i="1"/>
  <c r="DL48" i="1" s="1"/>
  <c r="DM48" i="1" s="1"/>
  <c r="DG48" i="1"/>
  <c r="DC48" i="1"/>
  <c r="CZ48" i="1"/>
  <c r="DA48" i="1" s="1"/>
  <c r="CY48" i="1"/>
  <c r="CR48" i="1"/>
  <c r="CP48" i="1"/>
  <c r="CN48" i="1"/>
  <c r="DH48" i="1" s="1"/>
  <c r="DI48" i="1" s="1"/>
  <c r="CL48" i="1"/>
  <c r="DD48" i="1" s="1"/>
  <c r="DE48" i="1" s="1"/>
  <c r="CJ48" i="1"/>
  <c r="CB48" i="1"/>
  <c r="BA48" i="1"/>
  <c r="AE48" i="1"/>
  <c r="AD48" i="1"/>
  <c r="AA48" i="1"/>
  <c r="Y48" i="1"/>
  <c r="W48" i="1"/>
  <c r="FC47" i="1"/>
  <c r="EY47" i="1"/>
  <c r="EV47" i="1"/>
  <c r="EW47" i="1" s="1"/>
  <c r="EU47" i="1"/>
  <c r="EQ47" i="1"/>
  <c r="EM47" i="1"/>
  <c r="EN47" i="1" s="1"/>
  <c r="EO47" i="1" s="1"/>
  <c r="EF47" i="1"/>
  <c r="FD47" i="1" s="1"/>
  <c r="FE47" i="1" s="1"/>
  <c r="ED47" i="1"/>
  <c r="EZ47" i="1" s="1"/>
  <c r="FA47" i="1" s="1"/>
  <c r="EB47" i="1"/>
  <c r="DZ47" i="1"/>
  <c r="ER47" i="1" s="1"/>
  <c r="ES47" i="1" s="1"/>
  <c r="DX47" i="1"/>
  <c r="DO47" i="1"/>
  <c r="DP47" i="1" s="1"/>
  <c r="DQ47" i="1" s="1"/>
  <c r="DK47" i="1"/>
  <c r="DL47" i="1" s="1"/>
  <c r="DM47" i="1" s="1"/>
  <c r="DG47" i="1"/>
  <c r="DC47" i="1"/>
  <c r="CY47" i="1"/>
  <c r="CR47" i="1"/>
  <c r="CP47" i="1"/>
  <c r="CN47" i="1"/>
  <c r="DH47" i="1" s="1"/>
  <c r="DI47" i="1" s="1"/>
  <c r="CL47" i="1"/>
  <c r="DD47" i="1" s="1"/>
  <c r="DE47" i="1" s="1"/>
  <c r="CJ47" i="1"/>
  <c r="CZ47" i="1" s="1"/>
  <c r="DA47" i="1" s="1"/>
  <c r="CB47" i="1"/>
  <c r="BA47" i="1"/>
  <c r="AE47" i="1"/>
  <c r="AD47" i="1"/>
  <c r="AA47" i="1"/>
  <c r="Y47" i="1"/>
  <c r="W47" i="1"/>
  <c r="CR46" i="1"/>
  <c r="CP46" i="1"/>
  <c r="CN46" i="1"/>
  <c r="CL46" i="1"/>
  <c r="CJ46" i="1"/>
  <c r="AE46" i="1"/>
  <c r="AD46" i="1"/>
  <c r="AA46" i="1"/>
  <c r="Y46" i="1"/>
  <c r="W46" i="1"/>
  <c r="FD45" i="1"/>
  <c r="FE45" i="1" s="1"/>
  <c r="FC45" i="1"/>
  <c r="EY45" i="1"/>
  <c r="EU45" i="1"/>
  <c r="EQ45" i="1"/>
  <c r="EM45" i="1"/>
  <c r="EN45" i="1" s="1"/>
  <c r="EO45" i="1" s="1"/>
  <c r="EF45" i="1"/>
  <c r="ED45" i="1"/>
  <c r="EZ45" i="1" s="1"/>
  <c r="FA45" i="1" s="1"/>
  <c r="EB45" i="1"/>
  <c r="EV45" i="1" s="1"/>
  <c r="EW45" i="1" s="1"/>
  <c r="DZ45" i="1"/>
  <c r="ER45" i="1" s="1"/>
  <c r="ES45" i="1" s="1"/>
  <c r="DX45" i="1"/>
  <c r="DO45" i="1"/>
  <c r="DP45" i="1" s="1"/>
  <c r="DQ45" i="1" s="1"/>
  <c r="DK45" i="1"/>
  <c r="DL45" i="1" s="1"/>
  <c r="DM45" i="1" s="1"/>
  <c r="DG45" i="1"/>
  <c r="DC45" i="1"/>
  <c r="CZ45" i="1"/>
  <c r="DA45" i="1" s="1"/>
  <c r="CY45" i="1"/>
  <c r="CR45" i="1"/>
  <c r="CP45" i="1"/>
  <c r="CN45" i="1"/>
  <c r="DH45" i="1" s="1"/>
  <c r="DI45" i="1" s="1"/>
  <c r="CL45" i="1"/>
  <c r="DD45" i="1" s="1"/>
  <c r="DE45" i="1" s="1"/>
  <c r="CJ45" i="1"/>
  <c r="CB45" i="1"/>
  <c r="BA45" i="1"/>
  <c r="AE45" i="1"/>
  <c r="AD45" i="1"/>
  <c r="AA45" i="1"/>
  <c r="Y45" i="1"/>
  <c r="W45" i="1"/>
  <c r="FC44" i="1"/>
  <c r="EY44" i="1"/>
  <c r="EV44" i="1"/>
  <c r="EW44" i="1" s="1"/>
  <c r="EU44" i="1"/>
  <c r="EQ44" i="1"/>
  <c r="EM44" i="1"/>
  <c r="EN44" i="1" s="1"/>
  <c r="EO44" i="1" s="1"/>
  <c r="EF44" i="1"/>
  <c r="FD44" i="1" s="1"/>
  <c r="FE44" i="1" s="1"/>
  <c r="ED44" i="1"/>
  <c r="EZ44" i="1" s="1"/>
  <c r="FA44" i="1" s="1"/>
  <c r="EB44" i="1"/>
  <c r="DZ44" i="1"/>
  <c r="ER44" i="1" s="1"/>
  <c r="ES44" i="1" s="1"/>
  <c r="DX44" i="1"/>
  <c r="DO44" i="1"/>
  <c r="DP44" i="1" s="1"/>
  <c r="DQ44" i="1" s="1"/>
  <c r="DK44" i="1"/>
  <c r="DL44" i="1" s="1"/>
  <c r="DM44" i="1" s="1"/>
  <c r="DG44" i="1"/>
  <c r="DC44" i="1"/>
  <c r="CY44" i="1"/>
  <c r="CR44" i="1"/>
  <c r="CP44" i="1"/>
  <c r="CN44" i="1"/>
  <c r="DH44" i="1" s="1"/>
  <c r="DI44" i="1" s="1"/>
  <c r="CL44" i="1"/>
  <c r="DD44" i="1" s="1"/>
  <c r="DE44" i="1" s="1"/>
  <c r="CJ44" i="1"/>
  <c r="CZ44" i="1" s="1"/>
  <c r="DA44" i="1" s="1"/>
  <c r="CB44" i="1"/>
  <c r="BA44" i="1"/>
  <c r="AE44" i="1"/>
  <c r="AD44" i="1"/>
  <c r="AA44" i="1"/>
  <c r="Y44" i="1"/>
  <c r="W44" i="1"/>
  <c r="FC43" i="1"/>
  <c r="EY43" i="1"/>
  <c r="EW43" i="1"/>
  <c r="EV43" i="1"/>
  <c r="EU43" i="1"/>
  <c r="EQ43" i="1"/>
  <c r="EM43" i="1"/>
  <c r="EN43" i="1" s="1"/>
  <c r="EO43" i="1" s="1"/>
  <c r="EF43" i="1"/>
  <c r="FD43" i="1" s="1"/>
  <c r="FE43" i="1" s="1"/>
  <c r="ED43" i="1"/>
  <c r="EZ43" i="1" s="1"/>
  <c r="FA43" i="1" s="1"/>
  <c r="EB43" i="1"/>
  <c r="DZ43" i="1"/>
  <c r="ER43" i="1" s="1"/>
  <c r="ES43" i="1" s="1"/>
  <c r="DX43" i="1"/>
  <c r="DO43" i="1"/>
  <c r="DP43" i="1" s="1"/>
  <c r="DQ43" i="1" s="1"/>
  <c r="DM43" i="1"/>
  <c r="DL43" i="1"/>
  <c r="DK43" i="1"/>
  <c r="DG43" i="1"/>
  <c r="DC43" i="1"/>
  <c r="CY43" i="1"/>
  <c r="CR43" i="1"/>
  <c r="CP43" i="1"/>
  <c r="CN43" i="1"/>
  <c r="DH43" i="1" s="1"/>
  <c r="DI43" i="1" s="1"/>
  <c r="CL43" i="1"/>
  <c r="DD43" i="1" s="1"/>
  <c r="DE43" i="1" s="1"/>
  <c r="CJ43" i="1"/>
  <c r="CZ43" i="1" s="1"/>
  <c r="DA43" i="1" s="1"/>
  <c r="CB43" i="1"/>
  <c r="BA43" i="1"/>
  <c r="AE43" i="1"/>
  <c r="AD43" i="1"/>
  <c r="AA43" i="1"/>
  <c r="Y43" i="1"/>
  <c r="W43" i="1"/>
  <c r="CR42" i="1"/>
  <c r="CP42" i="1"/>
  <c r="CN42" i="1"/>
  <c r="CL42" i="1"/>
  <c r="CJ42" i="1"/>
  <c r="AE42" i="1"/>
  <c r="W42" i="1"/>
  <c r="AE41" i="1"/>
  <c r="AD41" i="1"/>
  <c r="AA41" i="1"/>
  <c r="Y41" i="1"/>
  <c r="W41" i="1"/>
  <c r="FC40" i="1"/>
  <c r="EZ40" i="1"/>
  <c r="FA40" i="1" s="1"/>
  <c r="EY40" i="1"/>
  <c r="EW40" i="1"/>
  <c r="EV40" i="1"/>
  <c r="EU40" i="1"/>
  <c r="EQ40" i="1"/>
  <c r="EN40" i="1"/>
  <c r="EO40" i="1" s="1"/>
  <c r="EM40" i="1"/>
  <c r="EF40" i="1"/>
  <c r="ED40" i="1"/>
  <c r="EB40" i="1"/>
  <c r="DZ40" i="1"/>
  <c r="ER40" i="1" s="1"/>
  <c r="ES40" i="1" s="1"/>
  <c r="DX40" i="1"/>
  <c r="DP40" i="1"/>
  <c r="DQ40" i="1" s="1"/>
  <c r="DO40" i="1"/>
  <c r="DM40" i="1"/>
  <c r="DK40" i="1"/>
  <c r="DG40" i="1"/>
  <c r="DD40" i="1"/>
  <c r="DE40" i="1" s="1"/>
  <c r="DC40" i="1"/>
  <c r="CY40" i="1"/>
  <c r="CR40" i="1"/>
  <c r="CP40" i="1"/>
  <c r="DL40" i="1" s="1"/>
  <c r="CN40" i="1"/>
  <c r="DH40" i="1" s="1"/>
  <c r="DI40" i="1" s="1"/>
  <c r="CL40" i="1"/>
  <c r="CJ40" i="1"/>
  <c r="CZ40" i="1" s="1"/>
  <c r="DA40" i="1" s="1"/>
  <c r="CB40" i="1"/>
  <c r="BA40" i="1"/>
  <c r="AE40" i="1"/>
  <c r="AD40" i="1"/>
  <c r="AA40" i="1"/>
  <c r="Y40" i="1"/>
  <c r="W40" i="1"/>
  <c r="FE39" i="1"/>
  <c r="FC39" i="1"/>
  <c r="FA39" i="1"/>
  <c r="EZ39" i="1"/>
  <c r="EY39" i="1"/>
  <c r="EU39" i="1"/>
  <c r="EV39" i="1" s="1"/>
  <c r="EW39" i="1" s="1"/>
  <c r="EQ39" i="1"/>
  <c r="EO39" i="1"/>
  <c r="EN39" i="1"/>
  <c r="EM39" i="1"/>
  <c r="EF39" i="1"/>
  <c r="FD39" i="1" s="1"/>
  <c r="ED39" i="1"/>
  <c r="EB39" i="1"/>
  <c r="DZ39" i="1"/>
  <c r="ER39" i="1" s="1"/>
  <c r="ES39" i="1" s="1"/>
  <c r="DX39" i="1"/>
  <c r="DQ39" i="1"/>
  <c r="DP39" i="1"/>
  <c r="DO39" i="1"/>
  <c r="DK39" i="1"/>
  <c r="DH39" i="1"/>
  <c r="DG39" i="1"/>
  <c r="DC39" i="1"/>
  <c r="CY39" i="1"/>
  <c r="CR39" i="1"/>
  <c r="CP39" i="1"/>
  <c r="DL39" i="1" s="1"/>
  <c r="DM39" i="1" s="1"/>
  <c r="CN39" i="1"/>
  <c r="CL39" i="1"/>
  <c r="DD39" i="1" s="1"/>
  <c r="DE39" i="1" s="1"/>
  <c r="CJ39" i="1"/>
  <c r="CZ39" i="1" s="1"/>
  <c r="DA39" i="1" s="1"/>
  <c r="CB39" i="1"/>
  <c r="BA39" i="1"/>
  <c r="AE39" i="1"/>
  <c r="AD39" i="1"/>
  <c r="AA39" i="1"/>
  <c r="Y39" i="1"/>
  <c r="W39" i="1"/>
  <c r="EF38" i="1"/>
  <c r="ED38" i="1"/>
  <c r="EB38" i="1"/>
  <c r="DZ38" i="1"/>
  <c r="DX38" i="1"/>
  <c r="DO38" i="1"/>
  <c r="DP38" i="1" s="1"/>
  <c r="DQ38" i="1" s="1"/>
  <c r="DM38" i="1"/>
  <c r="DL38" i="1"/>
  <c r="DK38" i="1"/>
  <c r="DG38" i="1"/>
  <c r="DC38" i="1"/>
  <c r="DA38" i="1"/>
  <c r="CY38" i="1"/>
  <c r="CR38" i="1"/>
  <c r="CP38" i="1"/>
  <c r="CN38" i="1"/>
  <c r="DH38" i="1" s="1"/>
  <c r="DI38" i="1" s="1"/>
  <c r="CL38" i="1"/>
  <c r="DD38" i="1" s="1"/>
  <c r="DE38" i="1" s="1"/>
  <c r="CJ38" i="1"/>
  <c r="CZ38" i="1" s="1"/>
  <c r="BA38" i="1"/>
  <c r="AE38" i="1"/>
  <c r="AD38" i="1"/>
  <c r="AA38" i="1"/>
  <c r="Y38" i="1"/>
  <c r="W38" i="1"/>
  <c r="CR37" i="1"/>
  <c r="CP37" i="1"/>
  <c r="CN37" i="1"/>
  <c r="CL37" i="1"/>
  <c r="CJ37" i="1"/>
  <c r="AE37" i="1"/>
  <c r="W37" i="1"/>
  <c r="CR36" i="1"/>
  <c r="CP36" i="1"/>
  <c r="CN36" i="1"/>
  <c r="CL36" i="1"/>
  <c r="CJ36" i="1"/>
  <c r="AE36" i="1"/>
  <c r="AD36" i="1"/>
  <c r="AA36" i="1"/>
  <c r="Y36" i="1"/>
  <c r="W36" i="1"/>
  <c r="EF35" i="1"/>
  <c r="ED35" i="1"/>
  <c r="EB35" i="1"/>
  <c r="DZ35" i="1"/>
  <c r="DX35" i="1"/>
  <c r="CB35" i="1"/>
  <c r="AE35" i="1"/>
  <c r="AK35" i="1" s="1"/>
  <c r="AD35" i="1"/>
  <c r="AA35" i="1"/>
  <c r="W35" i="1"/>
  <c r="FD34" i="1"/>
  <c r="FC34" i="1"/>
  <c r="EZ34" i="1"/>
  <c r="FA34" i="1" s="1"/>
  <c r="EY34" i="1"/>
  <c r="EV34" i="1"/>
  <c r="EW34" i="1" s="1"/>
  <c r="EU34" i="1"/>
  <c r="EQ34" i="1"/>
  <c r="EM34" i="1"/>
  <c r="EN34" i="1" s="1"/>
  <c r="EO34" i="1" s="1"/>
  <c r="EF34" i="1"/>
  <c r="ED34" i="1"/>
  <c r="EB34" i="1"/>
  <c r="DZ34" i="1"/>
  <c r="ER34" i="1" s="1"/>
  <c r="ES34" i="1" s="1"/>
  <c r="DX34" i="1"/>
  <c r="AE34" i="1"/>
  <c r="AK34" i="1" s="1"/>
  <c r="AD34" i="1"/>
  <c r="AA34" i="1"/>
  <c r="W34" i="1"/>
  <c r="FE33" i="1"/>
  <c r="FD33" i="1"/>
  <c r="FC33" i="1"/>
  <c r="EZ33" i="1"/>
  <c r="FA33" i="1" s="1"/>
  <c r="EY33" i="1"/>
  <c r="EW33" i="1"/>
  <c r="EV33" i="1"/>
  <c r="EU33" i="1"/>
  <c r="EQ33" i="1"/>
  <c r="EM33" i="1"/>
  <c r="EN33" i="1" s="1"/>
  <c r="EO33" i="1" s="1"/>
  <c r="EF33" i="1"/>
  <c r="ED33" i="1"/>
  <c r="EB33" i="1"/>
  <c r="DZ33" i="1"/>
  <c r="ER33" i="1" s="1"/>
  <c r="ES33" i="1" s="1"/>
  <c r="DX33" i="1"/>
  <c r="CB33" i="1"/>
  <c r="AE33" i="1"/>
  <c r="AK33" i="1" s="1"/>
  <c r="AD33" i="1"/>
  <c r="AA33" i="1"/>
  <c r="W33" i="1"/>
  <c r="FC32" i="1"/>
  <c r="EZ32" i="1"/>
  <c r="FA32" i="1" s="1"/>
  <c r="EY32" i="1"/>
  <c r="EU32" i="1"/>
  <c r="EQ32" i="1"/>
  <c r="ER32" i="1" s="1"/>
  <c r="ES32" i="1" s="1"/>
  <c r="EO32" i="1"/>
  <c r="EM32" i="1"/>
  <c r="EF32" i="1"/>
  <c r="FD32" i="1" s="1"/>
  <c r="FE32" i="1" s="1"/>
  <c r="ED32" i="1"/>
  <c r="EB32" i="1"/>
  <c r="EV32" i="1" s="1"/>
  <c r="EW32" i="1" s="1"/>
  <c r="DZ32" i="1"/>
  <c r="DX32" i="1"/>
  <c r="EN32" i="1" s="1"/>
  <c r="DO32" i="1"/>
  <c r="DL32" i="1"/>
  <c r="DK32" i="1"/>
  <c r="DG32" i="1"/>
  <c r="DH32" i="1" s="1"/>
  <c r="DI32" i="1" s="1"/>
  <c r="DC32" i="1"/>
  <c r="CY32" i="1"/>
  <c r="CR32" i="1"/>
  <c r="CP32" i="1"/>
  <c r="CN32" i="1"/>
  <c r="CL32" i="1"/>
  <c r="DD32" i="1" s="1"/>
  <c r="DE32" i="1" s="1"/>
  <c r="CJ32" i="1"/>
  <c r="CZ32" i="1" s="1"/>
  <c r="DA32" i="1" s="1"/>
  <c r="CB32" i="1"/>
  <c r="BA32" i="1"/>
  <c r="AE32" i="1"/>
  <c r="AK32" i="1" s="1"/>
  <c r="AD32" i="1"/>
  <c r="AA32" i="1"/>
  <c r="AM32" i="1" s="1"/>
  <c r="Y32" i="1"/>
  <c r="W32" i="1"/>
  <c r="FC31" i="1"/>
  <c r="EY31" i="1"/>
  <c r="EV31" i="1"/>
  <c r="EW31" i="1" s="1"/>
  <c r="EU31" i="1"/>
  <c r="EQ31" i="1"/>
  <c r="EM31" i="1"/>
  <c r="EN31" i="1" s="1"/>
  <c r="EO31" i="1" s="1"/>
  <c r="EF31" i="1"/>
  <c r="FD31" i="1" s="1"/>
  <c r="FE31" i="1" s="1"/>
  <c r="ED31" i="1"/>
  <c r="EZ31" i="1" s="1"/>
  <c r="FA31" i="1" s="1"/>
  <c r="EB31" i="1"/>
  <c r="DZ31" i="1"/>
  <c r="ER31" i="1" s="1"/>
  <c r="ES31" i="1" s="1"/>
  <c r="DX31" i="1"/>
  <c r="DO31" i="1"/>
  <c r="DK31" i="1"/>
  <c r="DL31" i="1" s="1"/>
  <c r="DM31" i="1" s="1"/>
  <c r="DG31" i="1"/>
  <c r="DC31" i="1"/>
  <c r="CZ31" i="1"/>
  <c r="DA31" i="1" s="1"/>
  <c r="CY31" i="1"/>
  <c r="CR31" i="1"/>
  <c r="DP31" i="1" s="1"/>
  <c r="DQ31" i="1" s="1"/>
  <c r="CP31" i="1"/>
  <c r="CN31" i="1"/>
  <c r="DH31" i="1" s="1"/>
  <c r="DI31" i="1" s="1"/>
  <c r="CL31" i="1"/>
  <c r="DD31" i="1" s="1"/>
  <c r="DE31" i="1" s="1"/>
  <c r="CJ31" i="1"/>
  <c r="CB31" i="1"/>
  <c r="BA31" i="1"/>
  <c r="AM31" i="1"/>
  <c r="AK31" i="1"/>
  <c r="AE31" i="1"/>
  <c r="AD31" i="1"/>
  <c r="AA31" i="1"/>
  <c r="Y31" i="1"/>
  <c r="W31" i="1"/>
  <c r="EF30" i="1"/>
  <c r="ED30" i="1"/>
  <c r="EB30" i="1"/>
  <c r="DZ30" i="1"/>
  <c r="DX30" i="1"/>
  <c r="DO30" i="1"/>
  <c r="DP30" i="1" s="1"/>
  <c r="DQ30" i="1" s="1"/>
  <c r="DM30" i="1"/>
  <c r="DL30" i="1"/>
  <c r="DK30" i="1"/>
  <c r="DG30" i="1"/>
  <c r="DC30" i="1"/>
  <c r="CY30" i="1"/>
  <c r="CR30" i="1"/>
  <c r="CP30" i="1"/>
  <c r="CN30" i="1"/>
  <c r="DH30" i="1" s="1"/>
  <c r="DI30" i="1" s="1"/>
  <c r="CL30" i="1"/>
  <c r="DD30" i="1" s="1"/>
  <c r="DE30" i="1" s="1"/>
  <c r="CJ30" i="1"/>
  <c r="CZ30" i="1" s="1"/>
  <c r="DA30" i="1" s="1"/>
  <c r="BA30" i="1"/>
  <c r="AM30" i="1"/>
  <c r="AE30" i="1"/>
  <c r="AK30" i="1" s="1"/>
  <c r="AD30" i="1"/>
  <c r="AA30" i="1"/>
  <c r="Y30" i="1"/>
  <c r="W30" i="1"/>
  <c r="FD29" i="1"/>
  <c r="FE29" i="1" s="1"/>
  <c r="FC29" i="1"/>
  <c r="EY29" i="1"/>
  <c r="EU29" i="1"/>
  <c r="EQ29" i="1"/>
  <c r="EM29" i="1"/>
  <c r="EF29" i="1"/>
  <c r="ED29" i="1"/>
  <c r="EZ29" i="1" s="1"/>
  <c r="FA29" i="1" s="1"/>
  <c r="EB29" i="1"/>
  <c r="EV29" i="1" s="1"/>
  <c r="EW29" i="1" s="1"/>
  <c r="DZ29" i="1"/>
  <c r="ER29" i="1" s="1"/>
  <c r="ES29" i="1" s="1"/>
  <c r="DX29" i="1"/>
  <c r="EN29" i="1" s="1"/>
  <c r="EO29" i="1" s="1"/>
  <c r="DO29" i="1"/>
  <c r="DK29" i="1"/>
  <c r="DH29" i="1"/>
  <c r="DI29" i="1" s="1"/>
  <c r="DG29" i="1"/>
  <c r="DC29" i="1"/>
  <c r="CZ29" i="1"/>
  <c r="DA29" i="1" s="1"/>
  <c r="CY29" i="1"/>
  <c r="CR29" i="1"/>
  <c r="DP29" i="1" s="1"/>
  <c r="DQ29" i="1" s="1"/>
  <c r="CP29" i="1"/>
  <c r="DL29" i="1" s="1"/>
  <c r="DM29" i="1" s="1"/>
  <c r="CN29" i="1"/>
  <c r="CL29" i="1"/>
  <c r="DD29" i="1" s="1"/>
  <c r="DE29" i="1" s="1"/>
  <c r="CJ29" i="1"/>
  <c r="CB29" i="1"/>
  <c r="BA29" i="1"/>
  <c r="AE29" i="1"/>
  <c r="AK29" i="1" s="1"/>
  <c r="AD29" i="1"/>
  <c r="AA29" i="1"/>
  <c r="AM29" i="1" s="1"/>
  <c r="Y29" i="1"/>
  <c r="W29" i="1"/>
  <c r="FC28" i="1"/>
  <c r="EZ28" i="1"/>
  <c r="FA28" i="1" s="1"/>
  <c r="EY28" i="1"/>
  <c r="EU28" i="1"/>
  <c r="EV28" i="1" s="1"/>
  <c r="EW28" i="1" s="1"/>
  <c r="EQ28" i="1"/>
  <c r="EN28" i="1"/>
  <c r="EO28" i="1" s="1"/>
  <c r="EM28" i="1"/>
  <c r="EF28" i="1"/>
  <c r="ED28" i="1"/>
  <c r="EB28" i="1"/>
  <c r="DZ28" i="1"/>
  <c r="ER28" i="1" s="1"/>
  <c r="ES28" i="1" s="1"/>
  <c r="DX28" i="1"/>
  <c r="DP28" i="1"/>
  <c r="DQ28" i="1" s="1"/>
  <c r="DO28" i="1"/>
  <c r="DK28" i="1"/>
  <c r="DG28" i="1"/>
  <c r="DC28" i="1"/>
  <c r="CY28" i="1"/>
  <c r="CR28" i="1"/>
  <c r="CP28" i="1"/>
  <c r="DL28" i="1" s="1"/>
  <c r="DM28" i="1" s="1"/>
  <c r="CN28" i="1"/>
  <c r="DH28" i="1" s="1"/>
  <c r="DI28" i="1" s="1"/>
  <c r="CL28" i="1"/>
  <c r="DD28" i="1" s="1"/>
  <c r="DE28" i="1" s="1"/>
  <c r="CJ28" i="1"/>
  <c r="CZ28" i="1" s="1"/>
  <c r="DA28" i="1" s="1"/>
  <c r="CB28" i="1"/>
  <c r="BA28" i="1"/>
  <c r="AL28" i="1"/>
  <c r="AM28" i="1" s="1"/>
  <c r="AJ28" i="1"/>
  <c r="AK28" i="1" s="1"/>
  <c r="AE28" i="1"/>
  <c r="AD28" i="1"/>
  <c r="AA28" i="1"/>
  <c r="Y28" i="1"/>
  <c r="W28" i="1"/>
  <c r="FC27" i="1"/>
  <c r="FD27" i="1" s="1"/>
  <c r="FE27" i="1" s="1"/>
  <c r="EZ27" i="1"/>
  <c r="EY27" i="1"/>
  <c r="EU27" i="1"/>
  <c r="EQ27" i="1"/>
  <c r="EN27" i="1"/>
  <c r="EM27" i="1"/>
  <c r="EF27" i="1"/>
  <c r="ED27" i="1"/>
  <c r="EB27" i="1"/>
  <c r="EV27" i="1" s="1"/>
  <c r="EW27" i="1" s="1"/>
  <c r="DZ27" i="1"/>
  <c r="ER27" i="1" s="1"/>
  <c r="ES27" i="1" s="1"/>
  <c r="DX27" i="1"/>
  <c r="DQ27" i="1"/>
  <c r="DP27" i="1"/>
  <c r="DO27" i="1"/>
  <c r="DK27" i="1"/>
  <c r="DG27" i="1"/>
  <c r="DC27" i="1"/>
  <c r="CY27" i="1"/>
  <c r="CR27" i="1"/>
  <c r="CP27" i="1"/>
  <c r="DL27" i="1" s="1"/>
  <c r="DM27" i="1" s="1"/>
  <c r="CN27" i="1"/>
  <c r="DH27" i="1" s="1"/>
  <c r="DI27" i="1" s="1"/>
  <c r="CL27" i="1"/>
  <c r="DD27" i="1" s="1"/>
  <c r="DE27" i="1" s="1"/>
  <c r="CJ27" i="1"/>
  <c r="CZ27" i="1" s="1"/>
  <c r="DA27" i="1" s="1"/>
  <c r="CB27" i="1"/>
  <c r="BA27" i="1"/>
  <c r="AM27" i="1"/>
  <c r="AE27" i="1"/>
  <c r="AK27" i="1" s="1"/>
  <c r="AD27" i="1"/>
  <c r="FA27" i="1" s="1"/>
  <c r="AA27" i="1"/>
  <c r="Y27" i="1"/>
  <c r="W27" i="1"/>
  <c r="FC26" i="1"/>
  <c r="EZ26" i="1"/>
  <c r="FA26" i="1" s="1"/>
  <c r="EY26" i="1"/>
  <c r="EU26" i="1"/>
  <c r="EQ26" i="1"/>
  <c r="ER26" i="1" s="1"/>
  <c r="ES26" i="1" s="1"/>
  <c r="EM26" i="1"/>
  <c r="EF26" i="1"/>
  <c r="FD26" i="1" s="1"/>
  <c r="FE26" i="1" s="1"/>
  <c r="ED26" i="1"/>
  <c r="EB26" i="1"/>
  <c r="EV26" i="1" s="1"/>
  <c r="EW26" i="1" s="1"/>
  <c r="DZ26" i="1"/>
  <c r="DX26" i="1"/>
  <c r="DO26" i="1"/>
  <c r="DL26" i="1"/>
  <c r="DK26" i="1"/>
  <c r="DG26" i="1"/>
  <c r="DH26" i="1" s="1"/>
  <c r="DI26" i="1" s="1"/>
  <c r="DC26" i="1"/>
  <c r="CY26" i="1"/>
  <c r="CR26" i="1"/>
  <c r="CP26" i="1"/>
  <c r="CN26" i="1"/>
  <c r="CL26" i="1"/>
  <c r="DD26" i="1" s="1"/>
  <c r="DE26" i="1" s="1"/>
  <c r="CJ26" i="1"/>
  <c r="CZ26" i="1" s="1"/>
  <c r="DA26" i="1" s="1"/>
  <c r="CB26" i="1"/>
  <c r="BA26" i="1"/>
  <c r="AE26" i="1"/>
  <c r="AK26" i="1" s="1"/>
  <c r="AD26" i="1"/>
  <c r="AA26" i="1"/>
  <c r="AM26" i="1" s="1"/>
  <c r="Y26" i="1"/>
  <c r="W26" i="1"/>
  <c r="FC25" i="1"/>
  <c r="EY25" i="1"/>
  <c r="EV25" i="1"/>
  <c r="EW25" i="1" s="1"/>
  <c r="EU25" i="1"/>
  <c r="EQ25" i="1"/>
  <c r="EM25" i="1"/>
  <c r="EN25" i="1" s="1"/>
  <c r="EO25" i="1" s="1"/>
  <c r="EF25" i="1"/>
  <c r="FD25" i="1" s="1"/>
  <c r="FE25" i="1" s="1"/>
  <c r="ED25" i="1"/>
  <c r="EZ25" i="1" s="1"/>
  <c r="FA25" i="1" s="1"/>
  <c r="EB25" i="1"/>
  <c r="DZ25" i="1"/>
  <c r="ER25" i="1" s="1"/>
  <c r="ES25" i="1" s="1"/>
  <c r="DX25" i="1"/>
  <c r="DO25" i="1"/>
  <c r="DK25" i="1"/>
  <c r="DL25" i="1" s="1"/>
  <c r="DM25" i="1" s="1"/>
  <c r="DI25" i="1"/>
  <c r="DH25" i="1"/>
  <c r="DG25" i="1"/>
  <c r="DC25" i="1"/>
  <c r="CZ25" i="1"/>
  <c r="DA25" i="1" s="1"/>
  <c r="CY25" i="1"/>
  <c r="CR25" i="1"/>
  <c r="DP25" i="1" s="1"/>
  <c r="DQ25" i="1" s="1"/>
  <c r="CP25" i="1"/>
  <c r="CN25" i="1"/>
  <c r="CL25" i="1"/>
  <c r="DD25" i="1" s="1"/>
  <c r="DE25" i="1" s="1"/>
  <c r="CJ25" i="1"/>
  <c r="CB25" i="1"/>
  <c r="BA25" i="1"/>
  <c r="AM25" i="1"/>
  <c r="AL25" i="1"/>
  <c r="AJ25" i="1"/>
  <c r="AE25" i="1"/>
  <c r="AD25" i="1"/>
  <c r="AA25" i="1"/>
  <c r="Y25" i="1"/>
  <c r="W25" i="1"/>
  <c r="EF24" i="1"/>
  <c r="ED24" i="1"/>
  <c r="EB24" i="1"/>
  <c r="DZ24" i="1"/>
  <c r="DX24" i="1"/>
  <c r="DO24" i="1"/>
  <c r="DP24" i="1" s="1"/>
  <c r="DQ24" i="1" s="1"/>
  <c r="DM24" i="1"/>
  <c r="DK24" i="1"/>
  <c r="DG24" i="1"/>
  <c r="DC24" i="1"/>
  <c r="DD24" i="1" s="1"/>
  <c r="DE24" i="1" s="1"/>
  <c r="CY24" i="1"/>
  <c r="CR24" i="1"/>
  <c r="CP24" i="1"/>
  <c r="DL24" i="1" s="1"/>
  <c r="CN24" i="1"/>
  <c r="DH24" i="1" s="1"/>
  <c r="DI24" i="1" s="1"/>
  <c r="CL24" i="1"/>
  <c r="CJ24" i="1"/>
  <c r="CZ24" i="1" s="1"/>
  <c r="DA24" i="1" s="1"/>
  <c r="BA24" i="1"/>
  <c r="AM24" i="1"/>
  <c r="AK24" i="1"/>
  <c r="AE24" i="1"/>
  <c r="AD24" i="1"/>
  <c r="AA24" i="1"/>
  <c r="Y24" i="1"/>
  <c r="W24" i="1"/>
  <c r="FD23" i="1"/>
  <c r="FE23" i="1" s="1"/>
  <c r="FC23" i="1"/>
  <c r="EY23" i="1"/>
  <c r="EZ23" i="1" s="1"/>
  <c r="FA23" i="1" s="1"/>
  <c r="EU23" i="1"/>
  <c r="EQ23" i="1"/>
  <c r="EM23" i="1"/>
  <c r="EN23" i="1" s="1"/>
  <c r="EO23" i="1" s="1"/>
  <c r="EF23" i="1"/>
  <c r="ED23" i="1"/>
  <c r="EB23" i="1"/>
  <c r="EV23" i="1" s="1"/>
  <c r="EW23" i="1" s="1"/>
  <c r="DZ23" i="1"/>
  <c r="ER23" i="1" s="1"/>
  <c r="ES23" i="1" s="1"/>
  <c r="DX23" i="1"/>
  <c r="DO23" i="1"/>
  <c r="DK23" i="1"/>
  <c r="DI23" i="1"/>
  <c r="DH23" i="1"/>
  <c r="DG23" i="1"/>
  <c r="DC23" i="1"/>
  <c r="CY23" i="1"/>
  <c r="CZ23" i="1" s="1"/>
  <c r="DA23" i="1" s="1"/>
  <c r="CR23" i="1"/>
  <c r="DP23" i="1" s="1"/>
  <c r="DQ23" i="1" s="1"/>
  <c r="CP23" i="1"/>
  <c r="CN23" i="1"/>
  <c r="CL23" i="1"/>
  <c r="DD23" i="1" s="1"/>
  <c r="DE23" i="1" s="1"/>
  <c r="CJ23" i="1"/>
  <c r="CB23" i="1"/>
  <c r="BA23" i="1"/>
  <c r="AM23" i="1"/>
  <c r="AK23" i="1"/>
  <c r="AE23" i="1"/>
  <c r="AD23" i="1"/>
  <c r="AA23" i="1"/>
  <c r="Y23" i="1"/>
  <c r="W23" i="1"/>
  <c r="EF22" i="1"/>
  <c r="ED22" i="1"/>
  <c r="EB22" i="1"/>
  <c r="DZ22" i="1"/>
  <c r="DX22" i="1"/>
  <c r="DO22" i="1"/>
  <c r="DP22" i="1" s="1"/>
  <c r="DQ22" i="1" s="1"/>
  <c r="DL22" i="1"/>
  <c r="DM22" i="1" s="1"/>
  <c r="DK22" i="1"/>
  <c r="DG22" i="1"/>
  <c r="DC22" i="1"/>
  <c r="CY22" i="1"/>
  <c r="CR22" i="1"/>
  <c r="CP22" i="1"/>
  <c r="CN22" i="1"/>
  <c r="DH22" i="1" s="1"/>
  <c r="DI22" i="1" s="1"/>
  <c r="CL22" i="1"/>
  <c r="DD22" i="1" s="1"/>
  <c r="DE22" i="1" s="1"/>
  <c r="CJ22" i="1"/>
  <c r="CZ22" i="1" s="1"/>
  <c r="DA22" i="1" s="1"/>
  <c r="BA22" i="1"/>
  <c r="AM22" i="1"/>
  <c r="AK22" i="1"/>
  <c r="AE22" i="1"/>
  <c r="AD22" i="1"/>
  <c r="AA22" i="1"/>
  <c r="Y22" i="1"/>
  <c r="W22" i="1"/>
  <c r="DO21" i="1"/>
  <c r="DK21" i="1"/>
  <c r="DG21" i="1"/>
  <c r="DH21" i="1" s="1"/>
  <c r="DI21" i="1" s="1"/>
  <c r="DC21" i="1"/>
  <c r="CY21" i="1"/>
  <c r="CZ21" i="1" s="1"/>
  <c r="DA21" i="1" s="1"/>
  <c r="CR21" i="1"/>
  <c r="DP21" i="1" s="1"/>
  <c r="DQ21" i="1" s="1"/>
  <c r="CP21" i="1"/>
  <c r="DL21" i="1" s="1"/>
  <c r="DM21" i="1" s="1"/>
  <c r="CN21" i="1"/>
  <c r="CL21" i="1"/>
  <c r="DD21" i="1" s="1"/>
  <c r="DE21" i="1" s="1"/>
  <c r="CJ21" i="1"/>
  <c r="BA21" i="1"/>
  <c r="AM21" i="1"/>
  <c r="AJ21" i="1"/>
  <c r="AE21" i="1"/>
  <c r="AD21" i="1"/>
  <c r="AA21" i="1"/>
  <c r="Y21" i="1"/>
  <c r="W21" i="1"/>
  <c r="FC20" i="1"/>
  <c r="FD20" i="1" s="1"/>
  <c r="FE20" i="1" s="1"/>
  <c r="FA20" i="1"/>
  <c r="EZ20" i="1"/>
  <c r="EY20" i="1"/>
  <c r="EU20" i="1"/>
  <c r="EQ20" i="1"/>
  <c r="EM20" i="1"/>
  <c r="EF20" i="1"/>
  <c r="ED20" i="1"/>
  <c r="EB20" i="1"/>
  <c r="EV20" i="1" s="1"/>
  <c r="EW20" i="1" s="1"/>
  <c r="DZ20" i="1"/>
  <c r="ER20" i="1" s="1"/>
  <c r="ES20" i="1" s="1"/>
  <c r="DX20" i="1"/>
  <c r="EN20" i="1" s="1"/>
  <c r="EO20" i="1" s="1"/>
  <c r="DO20" i="1"/>
  <c r="DK20" i="1"/>
  <c r="DH20" i="1"/>
  <c r="DI20" i="1" s="1"/>
  <c r="DG20" i="1"/>
  <c r="DC20" i="1"/>
  <c r="CY20" i="1"/>
  <c r="CZ20" i="1" s="1"/>
  <c r="DA20" i="1" s="1"/>
  <c r="CR20" i="1"/>
  <c r="DP20" i="1" s="1"/>
  <c r="DQ20" i="1" s="1"/>
  <c r="CP20" i="1"/>
  <c r="DL20" i="1" s="1"/>
  <c r="DM20" i="1" s="1"/>
  <c r="CN20" i="1"/>
  <c r="CL20" i="1"/>
  <c r="DD20" i="1" s="1"/>
  <c r="DE20" i="1" s="1"/>
  <c r="CJ20" i="1"/>
  <c r="CB20" i="1"/>
  <c r="BA20" i="1"/>
  <c r="AM20" i="1"/>
  <c r="AK20" i="1"/>
  <c r="AE20" i="1"/>
  <c r="AD20" i="1"/>
  <c r="AA20" i="1"/>
  <c r="Y20" i="1"/>
  <c r="W20" i="1"/>
  <c r="FC19" i="1"/>
  <c r="FD19" i="1" s="1"/>
  <c r="FE19" i="1" s="1"/>
  <c r="EY19" i="1"/>
  <c r="EU19" i="1"/>
  <c r="ER19" i="1"/>
  <c r="ES19" i="1" s="1"/>
  <c r="EQ19" i="1"/>
  <c r="EM19" i="1"/>
  <c r="EF19" i="1"/>
  <c r="ED19" i="1"/>
  <c r="EZ19" i="1" s="1"/>
  <c r="FA19" i="1" s="1"/>
  <c r="EB19" i="1"/>
  <c r="EV19" i="1" s="1"/>
  <c r="EW19" i="1" s="1"/>
  <c r="DZ19" i="1"/>
  <c r="DX19" i="1"/>
  <c r="EN19" i="1" s="1"/>
  <c r="EO19" i="1" s="1"/>
  <c r="DO19" i="1"/>
  <c r="DK19" i="1"/>
  <c r="DL19" i="1" s="1"/>
  <c r="DM19" i="1" s="1"/>
  <c r="DI19" i="1"/>
  <c r="DH19" i="1"/>
  <c r="DG19" i="1"/>
  <c r="DC19" i="1"/>
  <c r="CY19" i="1"/>
  <c r="CZ19" i="1" s="1"/>
  <c r="DA19" i="1" s="1"/>
  <c r="CR19" i="1"/>
  <c r="DP19" i="1" s="1"/>
  <c r="DQ19" i="1" s="1"/>
  <c r="CP19" i="1"/>
  <c r="CN19" i="1"/>
  <c r="CL19" i="1"/>
  <c r="DD19" i="1" s="1"/>
  <c r="DE19" i="1" s="1"/>
  <c r="CJ19" i="1"/>
  <c r="CB19" i="1"/>
  <c r="BA19" i="1"/>
  <c r="AM19" i="1"/>
  <c r="AK19" i="1"/>
  <c r="AE19" i="1"/>
  <c r="AD19" i="1"/>
  <c r="AA19" i="1"/>
  <c r="Y19" i="1"/>
  <c r="W19" i="1"/>
  <c r="FD18" i="1"/>
  <c r="FE18" i="1" s="1"/>
  <c r="FC18" i="1"/>
  <c r="EY18" i="1"/>
  <c r="EU18" i="1"/>
  <c r="ES18" i="1"/>
  <c r="EQ18" i="1"/>
  <c r="EN18" i="1"/>
  <c r="EO18" i="1" s="1"/>
  <c r="EM18" i="1"/>
  <c r="EF18" i="1"/>
  <c r="ED18" i="1"/>
  <c r="EZ18" i="1" s="1"/>
  <c r="FA18" i="1" s="1"/>
  <c r="EB18" i="1"/>
  <c r="EV18" i="1" s="1"/>
  <c r="EW18" i="1" s="1"/>
  <c r="DZ18" i="1"/>
  <c r="ER18" i="1" s="1"/>
  <c r="DX18" i="1"/>
  <c r="DP18" i="1"/>
  <c r="DQ18" i="1" s="1"/>
  <c r="DO18" i="1"/>
  <c r="DK18" i="1"/>
  <c r="DL18" i="1" s="1"/>
  <c r="DM18" i="1" s="1"/>
  <c r="DG18" i="1"/>
  <c r="DC18" i="1"/>
  <c r="CZ18" i="1"/>
  <c r="DA18" i="1" s="1"/>
  <c r="CY18" i="1"/>
  <c r="CR18" i="1"/>
  <c r="CP18" i="1"/>
  <c r="CN18" i="1"/>
  <c r="DH18" i="1" s="1"/>
  <c r="DI18" i="1" s="1"/>
  <c r="CL18" i="1"/>
  <c r="DD18" i="1" s="1"/>
  <c r="DE18" i="1" s="1"/>
  <c r="CJ18" i="1"/>
  <c r="CB18" i="1"/>
  <c r="BA18" i="1"/>
  <c r="AM18" i="1"/>
  <c r="AK18" i="1"/>
  <c r="AE18" i="1"/>
  <c r="AD18" i="1"/>
  <c r="AA18" i="1"/>
  <c r="Y18" i="1"/>
  <c r="W18" i="1"/>
  <c r="CR17" i="1"/>
  <c r="CP17" i="1"/>
  <c r="CN17" i="1"/>
  <c r="CL17" i="1"/>
  <c r="CJ17" i="1"/>
  <c r="BA17" i="1"/>
  <c r="AM17" i="1"/>
  <c r="AE17" i="1"/>
  <c r="AK17" i="1" s="1"/>
  <c r="AD17" i="1"/>
  <c r="AA17" i="1"/>
  <c r="Y17" i="1"/>
  <c r="W17" i="1"/>
  <c r="FC16" i="1"/>
  <c r="FD16" i="1" s="1"/>
  <c r="FE16" i="1" s="1"/>
  <c r="FA16" i="1"/>
  <c r="EZ16" i="1"/>
  <c r="EY16" i="1"/>
  <c r="EU16" i="1"/>
  <c r="EQ16" i="1"/>
  <c r="EM16" i="1"/>
  <c r="EF16" i="1"/>
  <c r="ED16" i="1"/>
  <c r="EB16" i="1"/>
  <c r="EV16" i="1" s="1"/>
  <c r="EW16" i="1" s="1"/>
  <c r="DZ16" i="1"/>
  <c r="DX16" i="1"/>
  <c r="EN16" i="1" s="1"/>
  <c r="EO16" i="1" s="1"/>
  <c r="DO16" i="1"/>
  <c r="DK16" i="1"/>
  <c r="DH16" i="1"/>
  <c r="DI16" i="1" s="1"/>
  <c r="DG16" i="1"/>
  <c r="DC16" i="1"/>
  <c r="CY16" i="1"/>
  <c r="CZ16" i="1" s="1"/>
  <c r="DA16" i="1" s="1"/>
  <c r="CR16" i="1"/>
  <c r="DP16" i="1" s="1"/>
  <c r="DQ16" i="1" s="1"/>
  <c r="CP16" i="1"/>
  <c r="DL16" i="1" s="1"/>
  <c r="DM16" i="1" s="1"/>
  <c r="CN16" i="1"/>
  <c r="CL16" i="1"/>
  <c r="DD16" i="1" s="1"/>
  <c r="DE16" i="1" s="1"/>
  <c r="CJ16" i="1"/>
  <c r="CB16" i="1"/>
  <c r="BA16" i="1"/>
  <c r="AM16" i="1"/>
  <c r="AK16" i="1"/>
  <c r="AJ16" i="1"/>
  <c r="AE16" i="1"/>
  <c r="AD16" i="1"/>
  <c r="AA16" i="1"/>
  <c r="Y16" i="1"/>
  <c r="W16" i="1"/>
  <c r="FD15" i="1"/>
  <c r="FE15" i="1" s="1"/>
  <c r="FC15" i="1"/>
  <c r="EY15" i="1"/>
  <c r="EU15" i="1"/>
  <c r="ES15" i="1"/>
  <c r="EQ15" i="1"/>
  <c r="EM15" i="1"/>
  <c r="EF15" i="1"/>
  <c r="ED15" i="1"/>
  <c r="EZ15" i="1" s="1"/>
  <c r="FA15" i="1" s="1"/>
  <c r="EB15" i="1"/>
  <c r="EV15" i="1" s="1"/>
  <c r="EW15" i="1" s="1"/>
  <c r="DZ15" i="1"/>
  <c r="ER15" i="1" s="1"/>
  <c r="DX15" i="1"/>
  <c r="EN15" i="1" s="1"/>
  <c r="EO15" i="1" s="1"/>
  <c r="DO15" i="1"/>
  <c r="DK15" i="1"/>
  <c r="DL15" i="1" s="1"/>
  <c r="DM15" i="1" s="1"/>
  <c r="DG15" i="1"/>
  <c r="DC15" i="1"/>
  <c r="CY15" i="1"/>
  <c r="CZ15" i="1" s="1"/>
  <c r="DA15" i="1" s="1"/>
  <c r="CR15" i="1"/>
  <c r="DP15" i="1" s="1"/>
  <c r="DQ15" i="1" s="1"/>
  <c r="CP15" i="1"/>
  <c r="CN15" i="1"/>
  <c r="DH15" i="1" s="1"/>
  <c r="DI15" i="1" s="1"/>
  <c r="CL15" i="1"/>
  <c r="DD15" i="1" s="1"/>
  <c r="DE15" i="1" s="1"/>
  <c r="CJ15" i="1"/>
  <c r="CB15" i="1"/>
  <c r="BA15" i="1"/>
  <c r="AM15" i="1"/>
  <c r="AK15" i="1"/>
  <c r="AE15" i="1"/>
  <c r="AD15" i="1"/>
  <c r="AA15" i="1"/>
  <c r="Y15" i="1"/>
  <c r="W15" i="1"/>
  <c r="DP14" i="1"/>
  <c r="DQ14" i="1" s="1"/>
  <c r="DO14" i="1"/>
  <c r="DK14" i="1"/>
  <c r="DG14" i="1"/>
  <c r="DC14" i="1"/>
  <c r="CY14" i="1"/>
  <c r="CZ14" i="1" s="1"/>
  <c r="DA14" i="1" s="1"/>
  <c r="CR14" i="1"/>
  <c r="CP14" i="1"/>
  <c r="DL14" i="1" s="1"/>
  <c r="DM14" i="1" s="1"/>
  <c r="CN14" i="1"/>
  <c r="DH14" i="1" s="1"/>
  <c r="DI14" i="1" s="1"/>
  <c r="CL14" i="1"/>
  <c r="DD14" i="1" s="1"/>
  <c r="DE14" i="1" s="1"/>
  <c r="CJ14" i="1"/>
  <c r="BA14" i="1"/>
  <c r="AE14" i="1"/>
  <c r="AK14" i="1" s="1"/>
  <c r="AD14" i="1"/>
  <c r="AA14" i="1"/>
  <c r="AM14" i="1" s="1"/>
  <c r="Y14" i="1"/>
  <c r="W14" i="1"/>
  <c r="FC13" i="1"/>
  <c r="FD13" i="1" s="1"/>
  <c r="FE13" i="1" s="1"/>
  <c r="EZ13" i="1"/>
  <c r="EY13" i="1"/>
  <c r="EU13" i="1"/>
  <c r="EQ13" i="1"/>
  <c r="EN13" i="1"/>
  <c r="EO13" i="1" s="1"/>
  <c r="EM13" i="1"/>
  <c r="EF13" i="1"/>
  <c r="ED13" i="1"/>
  <c r="EB13" i="1"/>
  <c r="EV13" i="1" s="1"/>
  <c r="DZ13" i="1"/>
  <c r="ER13" i="1" s="1"/>
  <c r="DX13" i="1"/>
  <c r="DP13" i="1"/>
  <c r="DQ13" i="1" s="1"/>
  <c r="DO13" i="1"/>
  <c r="DK13" i="1"/>
  <c r="DG13" i="1"/>
  <c r="DC13" i="1"/>
  <c r="CY13" i="1"/>
  <c r="CZ13" i="1" s="1"/>
  <c r="DA13" i="1" s="1"/>
  <c r="CR13" i="1"/>
  <c r="CP13" i="1"/>
  <c r="DL13" i="1" s="1"/>
  <c r="DM13" i="1" s="1"/>
  <c r="CN13" i="1"/>
  <c r="DH13" i="1" s="1"/>
  <c r="DI13" i="1" s="1"/>
  <c r="CL13" i="1"/>
  <c r="DD13" i="1" s="1"/>
  <c r="DE13" i="1" s="1"/>
  <c r="CJ13" i="1"/>
  <c r="CB13" i="1"/>
  <c r="BA13" i="1"/>
  <c r="AM13" i="1"/>
  <c r="AE13" i="1"/>
  <c r="AK13" i="1" s="1"/>
  <c r="AD13" i="1"/>
  <c r="AA13" i="1"/>
  <c r="Y13" i="1"/>
  <c r="W13" i="1"/>
  <c r="FC12" i="1"/>
  <c r="FD12" i="1" s="1"/>
  <c r="FE12" i="1" s="1"/>
  <c r="EZ12" i="1"/>
  <c r="FA12" i="1" s="1"/>
  <c r="EY12" i="1"/>
  <c r="EU12" i="1"/>
  <c r="EQ12" i="1"/>
  <c r="EO12" i="1"/>
  <c r="EM12" i="1"/>
  <c r="EF12" i="1"/>
  <c r="ED12" i="1"/>
  <c r="EB12" i="1"/>
  <c r="EV12" i="1" s="1"/>
  <c r="EW12" i="1" s="1"/>
  <c r="DZ12" i="1"/>
  <c r="DX12" i="1"/>
  <c r="EN12" i="1" s="1"/>
  <c r="DQ12" i="1"/>
  <c r="DO12" i="1"/>
  <c r="DK12" i="1"/>
  <c r="DG12" i="1"/>
  <c r="DH12" i="1" s="1"/>
  <c r="DI12" i="1" s="1"/>
  <c r="DC12" i="1"/>
  <c r="CY12" i="1"/>
  <c r="CZ12" i="1" s="1"/>
  <c r="DA12" i="1" s="1"/>
  <c r="CR12" i="1"/>
  <c r="DP12" i="1" s="1"/>
  <c r="CP12" i="1"/>
  <c r="DL12" i="1" s="1"/>
  <c r="DM12" i="1" s="1"/>
  <c r="CN12" i="1"/>
  <c r="CL12" i="1"/>
  <c r="DD12" i="1" s="1"/>
  <c r="DE12" i="1" s="1"/>
  <c r="CJ12" i="1"/>
  <c r="CB12" i="1"/>
  <c r="BA12" i="1"/>
  <c r="AM12" i="1"/>
  <c r="AE12" i="1"/>
  <c r="AK12" i="1" s="1"/>
  <c r="AD12" i="1"/>
  <c r="AA12" i="1"/>
  <c r="Y12" i="1"/>
  <c r="W12" i="1"/>
  <c r="FC11" i="1"/>
  <c r="FD11" i="1" s="1"/>
  <c r="FE11" i="1" s="1"/>
  <c r="FA11" i="1"/>
  <c r="EY11" i="1"/>
  <c r="EU11" i="1"/>
  <c r="ER11" i="1"/>
  <c r="ES11" i="1" s="1"/>
  <c r="EQ11" i="1"/>
  <c r="EM11" i="1"/>
  <c r="EF11" i="1"/>
  <c r="ED11" i="1"/>
  <c r="EZ11" i="1" s="1"/>
  <c r="EB11" i="1"/>
  <c r="EV11" i="1" s="1"/>
  <c r="EW11" i="1" s="1"/>
  <c r="DZ11" i="1"/>
  <c r="DX11" i="1"/>
  <c r="EN11" i="1" s="1"/>
  <c r="EO11" i="1" s="1"/>
  <c r="DO11" i="1"/>
  <c r="DK11" i="1"/>
  <c r="DL11" i="1" s="1"/>
  <c r="DM11" i="1" s="1"/>
  <c r="DH11" i="1"/>
  <c r="DI11" i="1" s="1"/>
  <c r="DG11" i="1"/>
  <c r="DC11" i="1"/>
  <c r="CY11" i="1"/>
  <c r="CZ11" i="1" s="1"/>
  <c r="DA11" i="1" s="1"/>
  <c r="CR11" i="1"/>
  <c r="DP11" i="1" s="1"/>
  <c r="DQ11" i="1" s="1"/>
  <c r="CP11" i="1"/>
  <c r="CN11" i="1"/>
  <c r="CL11" i="1"/>
  <c r="DD11" i="1" s="1"/>
  <c r="DE11" i="1" s="1"/>
  <c r="CJ11" i="1"/>
  <c r="CB11" i="1"/>
  <c r="BA11" i="1"/>
  <c r="AM11" i="1"/>
  <c r="AK11" i="1"/>
  <c r="AE11" i="1"/>
  <c r="AD11" i="1"/>
  <c r="AA11" i="1"/>
  <c r="Y11" i="1"/>
  <c r="W11" i="1"/>
  <c r="EF10" i="1"/>
  <c r="ED10" i="1"/>
  <c r="EB10" i="1"/>
  <c r="DZ10" i="1"/>
  <c r="DX10" i="1"/>
  <c r="DO10" i="1"/>
  <c r="DP10" i="1" s="1"/>
  <c r="DQ10" i="1" s="1"/>
  <c r="DK10" i="1"/>
  <c r="DL10" i="1" s="1"/>
  <c r="DM10" i="1" s="1"/>
  <c r="DG10" i="1"/>
  <c r="DC10" i="1"/>
  <c r="CZ10" i="1"/>
  <c r="DA10" i="1" s="1"/>
  <c r="CY10" i="1"/>
  <c r="CR10" i="1"/>
  <c r="CP10" i="1"/>
  <c r="CN10" i="1"/>
  <c r="DH10" i="1" s="1"/>
  <c r="DI10" i="1" s="1"/>
  <c r="CL10" i="1"/>
  <c r="DD10" i="1" s="1"/>
  <c r="DE10" i="1" s="1"/>
  <c r="CJ10" i="1"/>
  <c r="BA10" i="1"/>
  <c r="AM10" i="1"/>
  <c r="AK10" i="1"/>
  <c r="AE10" i="1"/>
  <c r="AD10" i="1"/>
  <c r="AA10" i="1"/>
  <c r="Y10" i="1"/>
  <c r="W10" i="1"/>
  <c r="DP9" i="1"/>
  <c r="DQ9" i="1" s="1"/>
  <c r="DO9" i="1"/>
  <c r="DK9" i="1"/>
  <c r="DG9" i="1"/>
  <c r="DC9" i="1"/>
  <c r="CY9" i="1"/>
  <c r="CZ9" i="1" s="1"/>
  <c r="CR9" i="1"/>
  <c r="CP9" i="1"/>
  <c r="DL9" i="1" s="1"/>
  <c r="DM9" i="1" s="1"/>
  <c r="CN9" i="1"/>
  <c r="DH9" i="1" s="1"/>
  <c r="CL9" i="1"/>
  <c r="DD9" i="1" s="1"/>
  <c r="CJ9" i="1"/>
  <c r="BA9" i="1"/>
  <c r="AE9" i="1"/>
  <c r="AK9" i="1" s="1"/>
  <c r="AD9" i="1"/>
  <c r="AA9" i="1"/>
  <c r="AM9" i="1" s="1"/>
  <c r="Y9" i="1"/>
  <c r="W9" i="1"/>
  <c r="CR8" i="1"/>
  <c r="CP8" i="1"/>
  <c r="CN8" i="1"/>
  <c r="CL8" i="1"/>
  <c r="CJ8" i="1"/>
  <c r="AM8" i="1"/>
  <c r="AK8" i="1"/>
  <c r="AJ8" i="1"/>
  <c r="AE8" i="1"/>
  <c r="AD8" i="1"/>
  <c r="AA8" i="1"/>
  <c r="Y8" i="1"/>
  <c r="W8" i="1"/>
  <c r="CR7" i="1"/>
  <c r="CP7" i="1"/>
  <c r="CN7" i="1"/>
  <c r="CL7" i="1"/>
  <c r="CJ7" i="1"/>
  <c r="AM7" i="1"/>
  <c r="AE7" i="1"/>
  <c r="AK7" i="1" s="1"/>
  <c r="AD7" i="1"/>
  <c r="AA7" i="1"/>
  <c r="Y7" i="1"/>
  <c r="W7" i="1"/>
  <c r="CR6" i="1"/>
  <c r="CP6" i="1"/>
  <c r="CN6" i="1"/>
  <c r="CL6" i="1"/>
  <c r="CJ6" i="1"/>
  <c r="AE6" i="1"/>
  <c r="AK6" i="1" s="1"/>
  <c r="AD6" i="1"/>
  <c r="AA6" i="1"/>
  <c r="AM6" i="1" s="1"/>
  <c r="Y6" i="1"/>
  <c r="W6" i="1"/>
  <c r="CR5" i="1"/>
  <c r="CP5" i="1"/>
  <c r="CN5" i="1"/>
  <c r="CL5" i="1"/>
  <c r="CJ5" i="1"/>
  <c r="AM5" i="1"/>
  <c r="AE5" i="1"/>
  <c r="AK5" i="1" s="1"/>
  <c r="AD5" i="1"/>
  <c r="AA5" i="1"/>
  <c r="Y5" i="1"/>
  <c r="W5" i="1"/>
  <c r="CR4" i="1"/>
  <c r="CP4" i="1"/>
  <c r="CN4" i="1"/>
  <c r="CL4" i="1"/>
  <c r="CJ4" i="1"/>
  <c r="AE4" i="1"/>
  <c r="AK4" i="1" s="1"/>
  <c r="AD4" i="1"/>
  <c r="AA4" i="1"/>
  <c r="AM4" i="1" s="1"/>
  <c r="Y4" i="1"/>
  <c r="W4" i="1"/>
  <c r="CR3" i="1"/>
  <c r="CP3" i="1"/>
  <c r="CN3" i="1"/>
  <c r="CL3" i="1"/>
  <c r="CJ3" i="1"/>
  <c r="AM3" i="1"/>
  <c r="AE3" i="1"/>
  <c r="AK3" i="1" s="1"/>
  <c r="AD3" i="1"/>
  <c r="AA3" i="1"/>
  <c r="Y3" i="1"/>
  <c r="W3" i="1"/>
  <c r="EF2" i="1"/>
  <c r="ED2" i="1"/>
  <c r="EB2" i="1"/>
  <c r="DZ2" i="1"/>
  <c r="DX2" i="1"/>
  <c r="CB2" i="1"/>
  <c r="AE2" i="1"/>
  <c r="AK2" i="1" s="1"/>
  <c r="AD2" i="1"/>
  <c r="AA2" i="1"/>
  <c r="AM2" i="1" s="1"/>
  <c r="Y2" i="1"/>
  <c r="W2" i="1"/>
  <c r="DA9" i="1" l="1"/>
  <c r="DI9" i="1"/>
  <c r="FA13" i="1"/>
  <c r="ER12" i="1"/>
  <c r="ES12" i="1" s="1"/>
  <c r="ER16" i="1"/>
  <c r="ES16" i="1" s="1"/>
  <c r="DE9" i="1"/>
  <c r="ES13" i="1"/>
  <c r="AK21" i="1"/>
  <c r="EW13" i="1"/>
  <c r="DL23" i="1"/>
  <c r="DM23" i="1" s="1"/>
  <c r="FD28" i="1"/>
  <c r="FE28" i="1" s="1"/>
  <c r="FE34" i="1"/>
  <c r="FD40" i="1"/>
  <c r="FE40" i="1" s="1"/>
  <c r="DM26" i="1"/>
  <c r="DM32" i="1"/>
  <c r="EO27" i="1"/>
  <c r="DI39" i="1"/>
  <c r="EN26" i="1"/>
  <c r="EO26" i="1" s="1"/>
  <c r="DP26" i="1"/>
  <c r="DQ26" i="1" s="1"/>
  <c r="DP32" i="1"/>
  <c r="DQ32" i="1" s="1"/>
  <c r="AK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 Schnetzke</author>
    <author>Jan Siad El Barbari</author>
  </authors>
  <commentList>
    <comment ref="B1" authorId="0" shapeId="0" xr:uid="{FD60EA24-58FC-9B4E-8DF1-0764E504D977}">
      <text>
        <r>
          <rPr>
            <b/>
            <sz val="9"/>
            <color indexed="81"/>
            <rFont val="Calibri"/>
            <family val="2"/>
          </rPr>
          <t>Marc Schnetzke:</t>
        </r>
        <r>
          <rPr>
            <sz val="9"/>
            <color indexed="81"/>
            <rFont val="Calibri"/>
            <family val="2"/>
          </rPr>
          <t xml:space="preserve">
1 - männlich
2 - weiblich</t>
        </r>
      </text>
    </comment>
    <comment ref="C1" authorId="1" shapeId="0" xr:uid="{5CB9B898-4E35-314D-B02A-9949AE770733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Date of Birth</t>
        </r>
      </text>
    </comment>
    <comment ref="F1" authorId="1" shapeId="0" xr:uid="{18A51F0F-AA4D-4145-A3BD-DC2F817362F8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1=y, 0=n</t>
        </r>
      </text>
    </comment>
    <comment ref="G1" authorId="1" shapeId="0" xr:uid="{A9F7DF14-CD03-CE4C-A879-CBF093C946FF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other diagnoses
</t>
        </r>
      </text>
    </comment>
    <comment ref="H1" authorId="1" shapeId="0" xr:uid="{C72ECEBE-1B48-5941-A168-28D4A03DD482}">
      <text>
        <r>
          <rPr>
            <b/>
            <sz val="10"/>
            <color rgb="FF000000"/>
            <rFont val="Calibri"/>
            <family val="2"/>
          </rPr>
          <t xml:space="preserve">Jan Siad El arbari
</t>
        </r>
        <r>
          <rPr>
            <b/>
            <sz val="10"/>
            <color rgb="FF000000"/>
            <rFont val="Calibri"/>
            <family val="2"/>
          </rPr>
          <t xml:space="preserve">Treatment for other Diagnoses
</t>
        </r>
      </text>
    </comment>
    <comment ref="I1" authorId="1" shapeId="0" xr:uid="{E15B2B2C-A52A-8440-B383-8878BCEFCDE0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1=y, 0=n</t>
        </r>
      </text>
    </comment>
    <comment ref="J1" authorId="1" shapeId="0" xr:uid="{856BB54B-F4D1-1D4C-A7C6-7BB86F5782CC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other diagnoses
</t>
        </r>
        <r>
          <rPr>
            <sz val="10"/>
            <color rgb="FF000000"/>
            <rFont val="Calibri"/>
            <family val="2"/>
          </rPr>
          <t>to treat</t>
        </r>
      </text>
    </comment>
    <comment ref="K1" authorId="1" shapeId="0" xr:uid="{87DF05CC-8FAE-D840-BDE9-2ECBB20F8C63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4= TH, 5= LL
</t>
        </r>
        <r>
          <rPr>
            <sz val="10"/>
            <color rgb="FF000000"/>
            <rFont val="Calibri"/>
            <family val="2"/>
          </rPr>
          <t xml:space="preserve">6= pH, 7= dH
</t>
        </r>
        <r>
          <rPr>
            <sz val="10"/>
            <color rgb="FF000000"/>
            <rFont val="Calibri"/>
            <family val="2"/>
          </rPr>
          <t>8= EB, 9=dR</t>
        </r>
      </text>
    </comment>
    <comment ref="L1" authorId="0" shapeId="0" xr:uid="{6D7F0652-C089-4044-86BB-E89EE11A708F}">
      <text>
        <r>
          <rPr>
            <b/>
            <sz val="9"/>
            <color rgb="FF000000"/>
            <rFont val="Calibri"/>
            <family val="2"/>
          </rPr>
          <t>Marc Schnetzke: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 xml:space="preserve">1 - rechts
</t>
        </r>
        <r>
          <rPr>
            <sz val="9"/>
            <color rgb="FF000000"/>
            <rFont val="Calibri"/>
            <family val="2"/>
          </rPr>
          <t>2 - links</t>
        </r>
      </text>
    </comment>
    <comment ref="M1" authorId="0" shapeId="0" xr:uid="{7679B5D9-D353-6D48-9B09-2D4566A6A156}">
      <text>
        <r>
          <rPr>
            <b/>
            <sz val="10"/>
            <color rgb="FF000000"/>
            <rFont val="Calibri"/>
            <family val="2"/>
          </rPr>
          <t>Marc Schnetzke: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1 - VIT
</t>
        </r>
        <r>
          <rPr>
            <sz val="10"/>
            <color rgb="FF000000"/>
            <rFont val="Calibri"/>
            <family val="2"/>
          </rPr>
          <t>2 - konventionell</t>
        </r>
      </text>
    </comment>
    <comment ref="N1" authorId="1" shapeId="0" xr:uid="{13DA8A92-ED4D-DF46-9955-5EA03F471D3D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suitable for operation = OP Fähigkeit erreicht, 1=y, 0=n</t>
        </r>
      </text>
    </comment>
    <comment ref="O1" authorId="1" shapeId="0" xr:uid="{AA39608F-14FE-0548-90B8-D93696AD044E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Intention to treat
</t>
        </r>
        <r>
          <rPr>
            <sz val="10"/>
            <color rgb="FF000000"/>
            <rFont val="Calibri"/>
            <family val="2"/>
          </rPr>
          <t>1= randomisiert und opfähig geworden, 0= nein</t>
        </r>
      </text>
    </comment>
    <comment ref="P1" authorId="1" shapeId="0" xr:uid="{BDDF05ED-8B94-EF44-865D-816EB6CCC825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Per Protocol
</t>
        </r>
        <r>
          <rPr>
            <sz val="10"/>
            <color rgb="FF000000"/>
            <rFont val="Calibri"/>
            <family val="2"/>
          </rPr>
          <t>1= der randomisierung entsprechend behandelt, 0= nicht</t>
        </r>
      </text>
    </comment>
    <comment ref="Q1" authorId="1" shapeId="0" xr:uid="{C4385464-10BB-C244-A8DE-B6074BAA15ED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as treated: 1 = als VP behandelt, 2 = als konventionell behandelt</t>
        </r>
      </text>
    </comment>
    <comment ref="R1" authorId="0" shapeId="0" xr:uid="{1F447107-29A8-4D49-9DD2-53FE68DCD1A8}">
      <text>
        <r>
          <rPr>
            <b/>
            <sz val="10"/>
            <color rgb="FF000000"/>
            <rFont val="Calibri"/>
            <family val="2"/>
          </rPr>
          <t>Marc Schnetzke: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0 - nein
</t>
        </r>
        <r>
          <rPr>
            <sz val="10"/>
            <color rgb="FF000000"/>
            <rFont val="Calibri"/>
            <family val="2"/>
          </rPr>
          <t>1 - ja</t>
        </r>
      </text>
    </comment>
    <comment ref="S1" authorId="1" shapeId="0" xr:uid="{F18AF71F-E1DB-0744-8D50-7A223B4760D8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0=n, 1=postop, 2=with dismissal</t>
        </r>
      </text>
    </comment>
    <comment ref="T1" authorId="1" shapeId="0" xr:uid="{D85AC75F-8644-DB47-9C11-ABFD1348B995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Date of drop out</t>
        </r>
      </text>
    </comment>
    <comment ref="U1" authorId="1" shapeId="0" xr:uid="{3FE2EF3A-A1F5-CC4D-A02B-73C0EB101225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Date of Injury
</t>
        </r>
      </text>
    </comment>
    <comment ref="V1" authorId="1" shapeId="0" xr:uid="{0C9DA61E-D979-914E-A8DD-03B05560A72F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Date of Hospital Admission</t>
        </r>
      </text>
    </comment>
    <comment ref="W1" authorId="1" shapeId="0" xr:uid="{5613A101-289D-F743-8E8E-E1B45F13F802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Time Injury to Hospital</t>
        </r>
      </text>
    </comment>
    <comment ref="X1" authorId="1" shapeId="0" xr:uid="{F5578B03-2194-5F40-9A90-E4B76217F96D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Date of suitable for operation</t>
        </r>
      </text>
    </comment>
    <comment ref="Z1" authorId="1" shapeId="0" xr:uid="{149533EE-777F-DB4D-9785-9A988B6CC73C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Date of Surgery</t>
        </r>
      </text>
    </comment>
    <comment ref="AC1" authorId="1" shapeId="0" xr:uid="{8779CB84-8A2C-8145-B290-F7C813992FB3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Date of dismissal
</t>
        </r>
      </text>
    </comment>
    <comment ref="AD1" authorId="1" shapeId="0" xr:uid="{B791227D-FDEA-5D41-B473-F45E4497A2FB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Time from Surgery to Dismisison</t>
        </r>
      </text>
    </comment>
    <comment ref="AE1" authorId="1" shapeId="0" xr:uid="{C216B4E6-D7D5-E743-90BB-0879AA94B18F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Time from Hospitalisation to Dismisison</t>
        </r>
      </text>
    </comment>
    <comment ref="AF1" authorId="1" shapeId="0" xr:uid="{E5817BCD-F263-2248-BAC5-3F69B30801F0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1=y, 0=n</t>
        </r>
      </text>
    </comment>
    <comment ref="AG1" authorId="1" shapeId="0" xr:uid="{8FE43896-78AE-6741-B557-A340E77E1F28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Type of Complication</t>
        </r>
      </text>
    </comment>
    <comment ref="AH1" authorId="1" shapeId="0" xr:uid="{F3B5DD6C-0F7D-6D41-B5FA-EEE12F036247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1=y, 0=n</t>
        </r>
      </text>
    </comment>
    <comment ref="BL2" authorId="1" shapeId="0" xr:uid="{1BE83545-7C85-1B49-9839-36ACDB5B4DA3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S2" authorId="1" shapeId="0" xr:uid="{222844D2-4024-5C43-98B0-9384CA5A7CBD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AR3" authorId="1" shapeId="0" xr:uid="{E3807E89-819D-8F48-83DF-E49C4C886BF5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X5" authorId="1" shapeId="0" xr:uid="{E6A4F498-09A7-1441-B4BD-0C38A62E3015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sOP = OP Datum da DO</t>
        </r>
      </text>
    </comment>
    <comment ref="AR5" authorId="1" shapeId="0" xr:uid="{5735E065-D2D5-8E44-AEE3-BF093605685A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AR6" authorId="1" shapeId="0" xr:uid="{EA5056F0-F437-0547-8905-30FA7814B9E0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Oxy 10-0-10</t>
        </r>
      </text>
    </comment>
    <comment ref="X8" authorId="1" shapeId="0" xr:uid="{73E64794-F6C8-6246-9F8C-421D6C102867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sOP = OP Datum da DO</t>
        </r>
      </text>
    </comment>
    <comment ref="AR9" authorId="1" shapeId="0" xr:uid="{FC334120-24AD-2343-94F2-E7429AD9895E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E9" authorId="1" shapeId="0" xr:uid="{E89CFEE5-8771-0242-AEA2-9880F095F746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L9" authorId="1" shapeId="0" xr:uid="{A489B7B9-30CC-334E-A4B6-45E6CACF8614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S9" authorId="1" shapeId="0" xr:uid="{9C0C739B-317E-4F44-8947-E00BF871AC1C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AR10" authorId="1" shapeId="0" xr:uid="{9FA4D09D-53CE-D842-B320-5A46A74889F7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10-0-20
</t>
        </r>
      </text>
    </comment>
    <comment ref="BE10" authorId="1" shapeId="0" xr:uid="{DF7BB721-995B-9F41-ABAD-3D37F19E4BCF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10-0-0</t>
        </r>
      </text>
    </comment>
    <comment ref="BL10" authorId="1" shapeId="0" xr:uid="{B3F880A9-D409-EA48-B967-F3662DADEA5B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10-0-20
</t>
        </r>
      </text>
    </comment>
    <comment ref="BS10" authorId="1" shapeId="0" xr:uid="{0A604BFB-87CC-A742-A183-50EA1455E487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10-0-20
</t>
        </r>
      </text>
    </comment>
    <comment ref="BL11" authorId="1" shapeId="0" xr:uid="{E39B3D87-C4B1-5449-B843-06CDB11C7991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S11" authorId="1" shapeId="0" xr:uid="{C635B9F7-F03F-594F-AF95-C598F4D7725B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AR12" authorId="1" shapeId="0" xr:uid="{40B5C73D-0A32-1C48-8C90-8160BC52E5CD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E12" authorId="1" shapeId="0" xr:uid="{95B18AA7-E776-0343-A1EA-33CD38F1315D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L12" authorId="1" shapeId="0" xr:uid="{36AB62EA-4B88-074D-A183-4F1F98FE2D07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S12" authorId="1" shapeId="0" xr:uid="{FE870843-D2FC-C14F-AA54-DE484AE8FA09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AR15" authorId="1" shapeId="0" xr:uid="{44C3957C-BFCE-5A44-9B73-6AF7565E4A52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L15" authorId="1" shapeId="0" xr:uid="{35D040A9-E4D9-974F-BCD4-2961F3EC2BE6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S15" authorId="1" shapeId="0" xr:uid="{6254A594-F0DB-BA46-BADC-6DB143E0734F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AR18" authorId="1" shapeId="0" xr:uid="{6191A7E3-818F-1B4D-8FB9-D0A3019F4992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L19" authorId="1" shapeId="0" xr:uid="{1401224A-0D3A-1C40-87F9-B1169AEB14C6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AR20" authorId="1" shapeId="0" xr:uid="{2D04DE85-81D6-3541-9B5A-3834E19EF281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E20" authorId="1" shapeId="0" xr:uid="{B66B1CF5-8B52-A641-B993-DD87F91D72F6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L20" authorId="1" shapeId="0" xr:uid="{F19F8352-56E5-C64D-8E42-59D582CC40DA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S20" authorId="1" shapeId="0" xr:uid="{9478AE12-C7A0-4A45-BE8D-967603C4B7D3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L22" authorId="1" shapeId="0" xr:uid="{9DDB7DB3-094D-9B43-AB1B-21DDA3153872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S22" authorId="1" shapeId="0" xr:uid="{1D294344-2B7D-7D41-8B39-31A6A9155C63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AR23" authorId="1" shapeId="0" xr:uid="{ECD20020-C53C-2A4A-ABA3-E59523F457DD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AR25" authorId="1" shapeId="0" xr:uid="{3FC11000-1815-C342-BC7A-58195348A788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E25" authorId="1" shapeId="0" xr:uid="{15085EFD-D173-9043-99B3-3008FC5033F1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L25" authorId="1" shapeId="0" xr:uid="{97053D92-FEB4-FD41-9CD5-6BBFC4AB2EC3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S25" authorId="1" shapeId="0" xr:uid="{BFAA13A5-563E-6948-A438-732326B7C42D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AR26" authorId="1" shapeId="0" xr:uid="{D93ADCAF-1D9A-AC46-92FA-F7E815DE1F3D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L29" authorId="1" shapeId="0" xr:uid="{5851A6C8-1060-5B40-B8CB-8274EA468A41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S29" authorId="1" shapeId="0" xr:uid="{A535E51D-96F7-FA4A-A995-876E3F5B9146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L30" authorId="1" shapeId="0" xr:uid="{1D67951B-D6E5-9B45-9E64-BE039824A4EB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AR31" authorId="1" shapeId="0" xr:uid="{7477F0E5-E8F2-6340-8162-24D3193A3530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E31" authorId="1" shapeId="0" xr:uid="{39AB9D66-6E62-2447-9F96-5352B63EDBE0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L31" authorId="1" shapeId="0" xr:uid="{0628A1E2-FEA7-1948-A736-872ACAAC4658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20-0-20</t>
        </r>
      </text>
    </comment>
    <comment ref="BS31" authorId="1" shapeId="0" xr:uid="{AC7736FD-E6D1-0941-B8D5-69ED2B236066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20-0-20</t>
        </r>
      </text>
    </comment>
    <comment ref="AR32" authorId="1" shapeId="0" xr:uid="{A0A54D57-2B7E-9647-B311-D2F93A2A7FBD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L32" authorId="1" shapeId="0" xr:uid="{DCA9499F-3ED1-8A43-8C21-D02C1B008632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S32" authorId="1" shapeId="0" xr:uid="{ABE68251-787B-C84B-AB14-7CD5DA5FE420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CF32" authorId="1" shapeId="0" xr:uid="{4CC51A2D-4E46-3540-986E-64A091CC75A0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N33" authorId="1" shapeId="0" xr:uid="{3CF9AD9B-CFFB-8C48-8A12-08A54B7F88B3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postop eningeschlossen</t>
        </r>
      </text>
    </comment>
    <comment ref="BL33" authorId="1" shapeId="0" xr:uid="{DC71BA9F-A10C-EF49-B836-03DFE9E58C55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S33" authorId="1" shapeId="0" xr:uid="{A7D3F837-9DE0-5441-9760-A35023587D54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N34" authorId="1" shapeId="0" xr:uid="{5C514627-CE38-A54A-8232-BCBE84CBE5A2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postop eningeschlossen</t>
        </r>
      </text>
    </comment>
    <comment ref="N35" authorId="1" shapeId="0" xr:uid="{179B0C8F-06D2-4A4C-AE84-5777330B27D2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postop eningeschlossen</t>
        </r>
      </text>
    </comment>
    <comment ref="BL35" authorId="1" shapeId="0" xr:uid="{714AB7F2-A9C6-E841-8FEB-3DAB1E51EBB0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S35" authorId="1" shapeId="0" xr:uid="{80E3954B-882B-7845-A9F0-7D0B4B94A0B2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X36" authorId="1" shapeId="0" xr:uid="{50DAD15C-0FAD-4E48-AE28-EFB35C27FA65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sOP = OP Datum da DO</t>
        </r>
      </text>
    </comment>
    <comment ref="R37" authorId="1" shapeId="0" xr:uid="{77CEC190-C849-8845-BDBD-A479357BFB4A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Konservativ behandelt</t>
        </r>
      </text>
    </comment>
    <comment ref="BL38" authorId="1" shapeId="0" xr:uid="{61EE9BD0-5954-9F4D-AC2D-29C1B5073AB0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S38" authorId="1" shapeId="0" xr:uid="{3537CFB6-0713-794B-854C-8DA9CF7FCBFF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2x 10mg Oramorph
</t>
        </r>
      </text>
    </comment>
    <comment ref="AR39" authorId="1" shapeId="0" xr:uid="{7F4BF7D2-B7B7-9942-802F-38631BD4033E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E39" authorId="1" shapeId="0" xr:uid="{EDA37788-5461-0246-9353-DA299074101C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L39" authorId="1" shapeId="0" xr:uid="{61773B00-C5B5-1444-847E-A49929B5C993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AR40" authorId="1" shapeId="0" xr:uid="{04C4ECA5-A424-6E4B-B0D6-BB0490962829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E40" authorId="1" shapeId="0" xr:uid="{F8334A84-0051-1C4B-8F7B-C83405D0CB77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L40" authorId="1" shapeId="0" xr:uid="{8D2E62F9-27BB-ED41-87A0-756B0F516EE4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S40" authorId="1" shapeId="0" xr:uid="{3208F762-6E65-1241-92A3-AE1CC294A1E6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R42" authorId="1" shapeId="0" xr:uid="{0D685391-93C0-B943-99F4-3F8856EEF430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Konservativ behandelt</t>
        </r>
      </text>
    </comment>
    <comment ref="AR43" authorId="1" shapeId="0" xr:uid="{2F48349A-044A-EA41-AEE4-6193686A218B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L43" authorId="1" shapeId="0" xr:uid="{8E6CA594-6ABE-3144-A175-E598ECA8CA3C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S43" authorId="1" shapeId="0" xr:uid="{4524C41B-AF2C-CA4A-BF06-BAC20DB873A8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AR44" authorId="1" shapeId="0" xr:uid="{CE6A6034-4F7D-C64E-A87A-6876A2DD45DD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E44" authorId="1" shapeId="0" xr:uid="{5A9BF627-209A-5741-BD85-1EB477808442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L44" authorId="1" shapeId="0" xr:uid="{32516034-F7AF-5B44-A796-59FBC088A62D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S44" authorId="1" shapeId="0" xr:uid="{57FDA860-0D4F-2B4E-BA20-F08DFDEDC832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CF44" authorId="1" shapeId="0" xr:uid="{9D824AA1-6DFB-FF48-B8B9-578577641AFC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L45" authorId="1" shapeId="0" xr:uid="{D4502426-44E0-7747-8399-979A3300B75C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S45" authorId="1" shapeId="0" xr:uid="{90A9D7F3-1636-9542-A3E5-9A2043223B3F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AR46" authorId="1" shapeId="0" xr:uid="{849211C1-F9DA-D845-87F2-1AFE26715230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AR49" authorId="1" shapeId="0" xr:uid="{BAB75A2F-EB30-8E40-8B27-3DA823B52385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L49" authorId="1" shapeId="0" xr:uid="{15D15934-9549-B64E-AF4D-967858055902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S49" authorId="1" shapeId="0" xr:uid="{7B6AD482-686D-9347-B515-06144324506F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E50" authorId="1" shapeId="0" xr:uid="{DA6F0291-C6AA-734D-85E4-92A7545B8DBC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L50" authorId="1" shapeId="0" xr:uid="{AD1567DA-A7C2-054E-BACF-1D049438D3F9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S50" authorId="1" shapeId="0" xr:uid="{33470D3F-883D-EA40-BA38-6CC44787B1B5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CF50" authorId="1" shapeId="0" xr:uid="{65F6F14B-CA24-854B-9581-9E5BCAA8D12C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AR51" authorId="1" shapeId="0" xr:uid="{307DBF79-1FC4-BB43-9179-5060B8C24750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L51" authorId="1" shapeId="0" xr:uid="{D64CB9ED-950E-8944-B628-1D31307CFEFA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S51" authorId="1" shapeId="0" xr:uid="{248B0B7D-1D5A-BE4E-ABE8-40DA576A19D6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AR52" authorId="1" shapeId="0" xr:uid="{5511D4C7-17A7-6149-B054-3DBF8E0AAC90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L52" authorId="1" shapeId="0" xr:uid="{51635A05-B3EB-FA42-A9D9-F8D6FEE4EAAC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3x 10mg Oramorph</t>
        </r>
      </text>
    </comment>
    <comment ref="BS52" authorId="1" shapeId="0" xr:uid="{2766DBD1-1650-2D4A-A401-47DB92F37DEA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2x 10mg Oramorph
</t>
        </r>
      </text>
    </comment>
    <comment ref="BL53" authorId="1" shapeId="0" xr:uid="{8A0D3497-0593-6A4C-AC86-1FD0643B3D99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Oxy 10-0-10</t>
        </r>
      </text>
    </comment>
    <comment ref="BS53" authorId="1" shapeId="0" xr:uid="{F86665A4-38E6-CF44-BC4E-07EE87E175D4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AR55" authorId="1" shapeId="0" xr:uid="{39E879B6-8A44-2040-8FE2-517256057A0D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E55" authorId="1" shapeId="0" xr:uid="{62EB6F36-EB5E-764F-820D-D95BFBE73503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L55" authorId="1" shapeId="0" xr:uid="{E4957FDC-C7A3-6143-84EE-3894DFD99546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S55" authorId="1" shapeId="0" xr:uid="{DBDDFAF1-9F4F-A64B-83B8-C4D5F65613A2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CF55" authorId="1" shapeId="0" xr:uid="{911DBF82-B6FB-0547-B851-EBCF39E710A5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AR58" authorId="1" shapeId="0" xr:uid="{133F3BCD-ED55-8442-BD01-8D9E180DA8FC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E58" authorId="1" shapeId="0" xr:uid="{EC8D05AB-2771-354D-9C3A-DD77C8CD2DAF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L58" authorId="1" shapeId="0" xr:uid="{87916BFC-03D8-A347-A411-2725241A1F13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S58" authorId="1" shapeId="0" xr:uid="{2BCF9ACA-1E7B-8345-82EC-87850F9B210A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AR59" authorId="1" shapeId="0" xr:uid="{D357BE14-CF61-474B-9B63-483C39D50CE3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BL60" authorId="1" shapeId="0" xr:uid="{600E63B5-D176-D64F-B409-F78CF7CE79AC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Piri 7,5mg 0-0-0-1
</t>
        </r>
      </text>
    </comment>
    <comment ref="X61" authorId="1" shapeId="0" xr:uid="{AB185744-322E-6A40-905C-73808368F0D3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sOP = OP Datum da DO</t>
        </r>
      </text>
    </comment>
    <comment ref="BL62" authorId="1" shapeId="0" xr:uid="{68F25634-A171-264D-AFB8-51885FB7A539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Oxy 10-0-10</t>
        </r>
      </text>
    </comment>
    <comment ref="X63" authorId="1" shapeId="0" xr:uid="{5300BB54-A2A7-F547-9BD0-B61EEA0EC211}">
      <text>
        <r>
          <rPr>
            <b/>
            <sz val="10"/>
            <color rgb="FF000000"/>
            <rFont val="Calibri"/>
            <family val="2"/>
          </rPr>
          <t>Jan Siad El Barbari: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sOP = OP Datum da DO</t>
        </r>
      </text>
    </comment>
    <comment ref="BS64" authorId="1" shapeId="0" xr:uid="{3C6B313A-87B2-AB49-ADA8-EF9421BB9261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Piri 7,5mg 0-0-0-1
</t>
        </r>
      </text>
    </comment>
    <comment ref="N67" authorId="1" shapeId="0" xr:uid="{6C3C2DE9-AA7D-D74A-B2F9-0CAAA0B63515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postop eningeschlossen</t>
        </r>
      </text>
    </comment>
    <comment ref="N68" authorId="1" shapeId="0" xr:uid="{BAEABA32-200F-4745-93C5-1370CE4A5314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postop eningeschlossen</t>
        </r>
      </text>
    </comment>
    <comment ref="AR69" authorId="1" shapeId="0" xr:uid="{3E9FBC74-F5E9-7243-87AA-36F74AA69A56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Tilidin 50/4 1-0-1</t>
        </r>
      </text>
    </comment>
    <comment ref="BE69" authorId="1" shapeId="0" xr:uid="{4CBA09E7-E840-9842-B69B-A8F1B7D41D83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Tilidin 50/4 1-0-1</t>
        </r>
      </text>
    </comment>
    <comment ref="BL69" authorId="1" shapeId="0" xr:uid="{E9CAA641-F62F-4641-B501-23A074644BCA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Tilidin 50/4 1-0-1</t>
        </r>
      </text>
    </comment>
    <comment ref="BS69" authorId="1" shapeId="0" xr:uid="{F99C63BB-C5D0-C946-A76D-43149D5826F6}">
      <text>
        <r>
          <rPr>
            <b/>
            <sz val="10"/>
            <color indexed="81"/>
            <rFont val="Calibri"/>
            <family val="2"/>
          </rPr>
          <t>Jan Siad El Barbari:</t>
        </r>
        <r>
          <rPr>
            <sz val="10"/>
            <color indexed="81"/>
            <rFont val="Calibri"/>
            <family val="2"/>
          </rPr>
          <t xml:space="preserve">
Tilidin 50/4 1-0-1</t>
        </r>
      </text>
    </comment>
  </commentList>
</comments>
</file>

<file path=xl/sharedStrings.xml><?xml version="1.0" encoding="utf-8"?>
<sst xmlns="http://schemas.openxmlformats.org/spreadsheetml/2006/main" count="777" uniqueCount="465">
  <si>
    <t>ID</t>
  </si>
  <si>
    <t>Sex</t>
  </si>
  <si>
    <t>DoB</t>
  </si>
  <si>
    <t>Age</t>
  </si>
  <si>
    <t>Job</t>
  </si>
  <si>
    <t>Academic</t>
  </si>
  <si>
    <t>OD</t>
  </si>
  <si>
    <t>TfOD</t>
  </si>
  <si>
    <t>Smoker</t>
  </si>
  <si>
    <t>py</t>
  </si>
  <si>
    <t>ToI</t>
  </si>
  <si>
    <t>Side</t>
  </si>
  <si>
    <t>Group</t>
  </si>
  <si>
    <t>sOP</t>
  </si>
  <si>
    <t>ITT</t>
  </si>
  <si>
    <t>PP</t>
  </si>
  <si>
    <t>group_AT</t>
  </si>
  <si>
    <t>drop_out_preop</t>
  </si>
  <si>
    <t>drop_out_postop</t>
  </si>
  <si>
    <t>DoDO</t>
  </si>
  <si>
    <t>DoI</t>
  </si>
  <si>
    <t>DoHAd</t>
  </si>
  <si>
    <t>Time_I_H</t>
  </si>
  <si>
    <t>DosOP</t>
  </si>
  <si>
    <t>Time_H_sOP</t>
  </si>
  <si>
    <t>DoS</t>
  </si>
  <si>
    <t>Time_H_S</t>
  </si>
  <si>
    <t>Therapy</t>
  </si>
  <si>
    <t>DoD</t>
  </si>
  <si>
    <t>Time_S_D</t>
  </si>
  <si>
    <t>Time_H_D</t>
  </si>
  <si>
    <t>Complications</t>
  </si>
  <si>
    <t>Type_of_C</t>
  </si>
  <si>
    <t>Revision</t>
  </si>
  <si>
    <t>Type_of_Revision</t>
  </si>
  <si>
    <t>Time_VIT_total</t>
  </si>
  <si>
    <t>Time_VIT_total/day</t>
  </si>
  <si>
    <t>Time_VIT_preop</t>
  </si>
  <si>
    <t>Time_VIT_preop/day</t>
  </si>
  <si>
    <t>VAS_H</t>
  </si>
  <si>
    <t>WHO_Step_H</t>
  </si>
  <si>
    <t>n_opioids_H</t>
  </si>
  <si>
    <t>n_painmeds_H</t>
  </si>
  <si>
    <t>Dose_Oxy_H</t>
  </si>
  <si>
    <t>Dose_Ibu/Nov_H</t>
  </si>
  <si>
    <t>bB_H</t>
  </si>
  <si>
    <t>Day_w/o_opioids_preop</t>
  </si>
  <si>
    <t>Days_with_opioids_preop</t>
  </si>
  <si>
    <t>Day_with_2_painmeds_preop</t>
  </si>
  <si>
    <t>Day_with_1_painmed_preop</t>
  </si>
  <si>
    <t>Day_w/o_painmeds_preop</t>
  </si>
  <si>
    <t>VAS_preOP</t>
  </si>
  <si>
    <t>VAS_Reduction_H_preOP</t>
  </si>
  <si>
    <t>WHO_Step_preop</t>
  </si>
  <si>
    <t>n_opioids_preop</t>
  </si>
  <si>
    <t>n_painmeds_preop</t>
  </si>
  <si>
    <t>Dose_Oxy_preop</t>
  </si>
  <si>
    <t>Dose_Ibu/Nov_preop</t>
  </si>
  <si>
    <t>bB_preop</t>
  </si>
  <si>
    <t>VAS_postOP1</t>
  </si>
  <si>
    <t>WHO_Step_post1</t>
  </si>
  <si>
    <t>n_opioids_post1</t>
  </si>
  <si>
    <t>n_painmeds_post1</t>
  </si>
  <si>
    <t>Dose_Oxy_post1</t>
  </si>
  <si>
    <t>Dose_Ibu/Nov_post1</t>
  </si>
  <si>
    <t>bB_post1</t>
  </si>
  <si>
    <t>VAS_postOP2</t>
  </si>
  <si>
    <t>WHO_Step_post2</t>
  </si>
  <si>
    <t>n_opioids_post2</t>
  </si>
  <si>
    <t>n_painmeds_post2</t>
  </si>
  <si>
    <t>Dose_Oxy_post2</t>
  </si>
  <si>
    <t>Dose_Ibu/Nov_post2</t>
  </si>
  <si>
    <t>bB_post2</t>
  </si>
  <si>
    <t>Day_w/o_opioids_post</t>
  </si>
  <si>
    <t>Days_with_opioids_post</t>
  </si>
  <si>
    <t>Day_with_2_painmeds_post</t>
  </si>
  <si>
    <t>Day_with_1_painmed_post</t>
  </si>
  <si>
    <t>Day_w/o_painmeds_post</t>
  </si>
  <si>
    <t>VAS_D</t>
  </si>
  <si>
    <t>VAS_Reduction_postOP_D</t>
  </si>
  <si>
    <t>WHO_Step_D</t>
  </si>
  <si>
    <t>n_opioids_D</t>
  </si>
  <si>
    <t>n_painmeds_D</t>
  </si>
  <si>
    <t>Dose_Oxy_D</t>
  </si>
  <si>
    <t>Dose_Ibu/Nov_D</t>
  </si>
  <si>
    <t>bB_D</t>
  </si>
  <si>
    <t>Day1_M1</t>
  </si>
  <si>
    <t>Swelling_Day1_IvnI_M1</t>
  </si>
  <si>
    <t>Day1_I_M2</t>
  </si>
  <si>
    <t>Swelling_Day1_IvnI_M2</t>
  </si>
  <si>
    <t>Day1_I_M3</t>
  </si>
  <si>
    <t>Swelling_Day1_IvnI_M3</t>
  </si>
  <si>
    <t>Day1_I_M4</t>
  </si>
  <si>
    <t>Swelling_Day1_IvnI_M4</t>
  </si>
  <si>
    <t>Day1_I_M5</t>
  </si>
  <si>
    <t>Swelling_Day1_IvnI_M5</t>
  </si>
  <si>
    <t>Day1_nI_M1</t>
  </si>
  <si>
    <t>Day1_nI_M2</t>
  </si>
  <si>
    <t>Day1_nI_M3</t>
  </si>
  <si>
    <t>Day1_nI_M4</t>
  </si>
  <si>
    <t>Day1_nI_M5</t>
  </si>
  <si>
    <t>preOP_I_M1</t>
  </si>
  <si>
    <t>Swelling_Daypreop_IvnI_M1</t>
  </si>
  <si>
    <t>Reduction_Swelling_Day1vDaypreop_I_M1</t>
  </si>
  <si>
    <t>Reduction/d_preop_M1</t>
  </si>
  <si>
    <t>preop_I_M2</t>
  </si>
  <si>
    <t>Swelling_DaypreOP_IvnI_M2</t>
  </si>
  <si>
    <t>Reduction_Swelling_Day1vDaypreop_I_M2</t>
  </si>
  <si>
    <t>Reduction/d_preop_M2</t>
  </si>
  <si>
    <t>preop_I_M3</t>
  </si>
  <si>
    <t>Swelling_DaypreOP_IvnI_M3</t>
  </si>
  <si>
    <t>Reduction_Swelling_Day1vDaypreop_I_M3</t>
  </si>
  <si>
    <t>Reduction/d_preop_M3</t>
  </si>
  <si>
    <t>preop_I_M4</t>
  </si>
  <si>
    <t>Swelling_DaypreOP_IvnI_M4</t>
  </si>
  <si>
    <t>Reduction_Swelling_Day1vDaypreop_I_M4</t>
  </si>
  <si>
    <t>Reduction/d_preop_M4</t>
  </si>
  <si>
    <t>preop_I_M5</t>
  </si>
  <si>
    <t>Swelling_DaypreOP_IvnI_M5</t>
  </si>
  <si>
    <t>Reduction_Swelling_Day1vDaypreop_I_M5</t>
  </si>
  <si>
    <t>Reduction/d_preop_M5</t>
  </si>
  <si>
    <t>preop_nI_M1</t>
  </si>
  <si>
    <t>preop_nI_15cm_M2</t>
  </si>
  <si>
    <t>preop_nI_M3</t>
  </si>
  <si>
    <t>preop_nI_M4</t>
  </si>
  <si>
    <t>preop_nI_M5</t>
  </si>
  <si>
    <t>postop_I_M1</t>
  </si>
  <si>
    <t>Swelling_Daypostop_IvnI_M1</t>
  </si>
  <si>
    <t>postop_I_M2</t>
  </si>
  <si>
    <t>Swelling_Daypostop_IvnI_M2</t>
  </si>
  <si>
    <t>postop_I_M3</t>
  </si>
  <si>
    <t>Swelling_Day1postop_IvnI_M3</t>
  </si>
  <si>
    <t>postop_I_M4</t>
  </si>
  <si>
    <t>Swelling_Daypostop_IvnI_M4</t>
  </si>
  <si>
    <t>postop_I_M5</t>
  </si>
  <si>
    <t>Swelling_Daypostop_IvnI_M5</t>
  </si>
  <si>
    <t>postop_nI_M1</t>
  </si>
  <si>
    <t>postop_nI_M2</t>
  </si>
  <si>
    <t>postop_nI_M3</t>
  </si>
  <si>
    <t>postop_nI_M4</t>
  </si>
  <si>
    <t>postop_nI_M5</t>
  </si>
  <si>
    <t>DayD_I_M1</t>
  </si>
  <si>
    <t>Swelling_DayD_IvnI_M1</t>
  </si>
  <si>
    <t>Reduction_Swelling_DaypostopvDayD_I_M1</t>
  </si>
  <si>
    <t>Reduction/d_postop_M1</t>
  </si>
  <si>
    <t>DayD_I_M2</t>
  </si>
  <si>
    <t>Swelling_DayD_IvnI_M2</t>
  </si>
  <si>
    <t>Reduction_Swelling_DaypostopvDayD_I_M2</t>
  </si>
  <si>
    <t>Reduction/d_postop_M2</t>
  </si>
  <si>
    <t>DayD_I_M3</t>
  </si>
  <si>
    <t>Swelling_DayD_IvnI_M3</t>
  </si>
  <si>
    <t>Reduction_Swelling_DaypostopvDayD_I_M3</t>
  </si>
  <si>
    <t>Reduction/d_postop_M3</t>
  </si>
  <si>
    <t>DayD_I_M4</t>
  </si>
  <si>
    <t>Swelling_DayD_IvnI_M4</t>
  </si>
  <si>
    <t>Reduction_Swelling_DaypostopvDayD_I_M4</t>
  </si>
  <si>
    <t>Reduction/d_postop_M4</t>
  </si>
  <si>
    <t>DayD_I_M5</t>
  </si>
  <si>
    <t>Swelling_DayD_IvnI_M5</t>
  </si>
  <si>
    <t>Reduction_Swelling_DaypostopvDayD_I_M5</t>
  </si>
  <si>
    <t>Reduction/d_postop_M5</t>
  </si>
  <si>
    <t>DayD_nI_M1</t>
  </si>
  <si>
    <t>DayD_nI_M2</t>
  </si>
  <si>
    <t>DayD_nI_M3</t>
  </si>
  <si>
    <t>DayD_nI_M4</t>
  </si>
  <si>
    <t>DayD_nI_M5</t>
  </si>
  <si>
    <t>Annotations</t>
  </si>
  <si>
    <t>LU-063</t>
  </si>
  <si>
    <t>Sekretärin</t>
  </si>
  <si>
    <t>bds. Lipödem</t>
  </si>
  <si>
    <t>Philosplatte + Refix. RM über Fiber Wire</t>
  </si>
  <si>
    <t>1800/3000</t>
  </si>
  <si>
    <r>
      <rPr>
        <b/>
        <sz val="12"/>
        <color theme="1"/>
        <rFont val="Calibri"/>
        <family val="2"/>
        <scheme val="minor"/>
      </rPr>
      <t xml:space="preserve">Wechsel postop 04.02.17 / </t>
    </r>
    <r>
      <rPr>
        <sz val="12"/>
        <color theme="1"/>
        <rFont val="Calibri"/>
        <family val="2"/>
        <scheme val="minor"/>
      </rPr>
      <t>Abbruch, weil Schmerzen bei VP</t>
    </r>
  </si>
  <si>
    <t>LU-180</t>
  </si>
  <si>
    <t>Angestellte Weingut</t>
  </si>
  <si>
    <t>Colitis ulcerosa, Z.n. TVT</t>
  </si>
  <si>
    <t>T-LCP + allogene Spongiosaplastik</t>
  </si>
  <si>
    <t>0/3000</t>
  </si>
  <si>
    <t>Nov. Trpf.</t>
  </si>
  <si>
    <r>
      <rPr>
        <b/>
        <sz val="12"/>
        <color theme="1"/>
        <rFont val="Calibri"/>
        <family val="2"/>
        <scheme val="minor"/>
      </rPr>
      <t>Wechsel 18.01.19</t>
    </r>
    <r>
      <rPr>
        <sz val="12"/>
        <color theme="1"/>
        <rFont val="Calibri"/>
        <family val="2"/>
        <scheme val="minor"/>
      </rPr>
      <t xml:space="preserve"> / Gerät sei zu laut</t>
    </r>
  </si>
  <si>
    <t>LU-009</t>
  </si>
  <si>
    <t>Physiotherapeutin</t>
  </si>
  <si>
    <t>ORIF - GF-LCP, Refixation Außenmeniskus</t>
  </si>
  <si>
    <t>1800/2000</t>
  </si>
  <si>
    <t>Nov. Trpf</t>
  </si>
  <si>
    <r>
      <rPr>
        <b/>
        <sz val="12"/>
        <color theme="1"/>
        <rFont val="Calibri"/>
        <family val="2"/>
        <scheme val="minor"/>
      </rPr>
      <t>Wechsel 15.08.</t>
    </r>
    <r>
      <rPr>
        <sz val="12"/>
        <color theme="1"/>
        <rFont val="Calibri"/>
        <family val="2"/>
        <scheme val="minor"/>
      </rPr>
      <t xml:space="preserve"> / VP nicht negativ beurteilt, verlangt Kühlung + MLD</t>
    </r>
  </si>
  <si>
    <t>LU-160</t>
  </si>
  <si>
    <t>Krankenschwester</t>
  </si>
  <si>
    <t xml:space="preserve">Schraubenosteosynthese Capitulum humeri, dorsale Formplattenosteosynthese, Neurolyse N. ulnaris </t>
  </si>
  <si>
    <t>0/4000</t>
  </si>
  <si>
    <t>Oramorph 1x</t>
  </si>
  <si>
    <r>
      <rPr>
        <b/>
        <sz val="12"/>
        <color theme="1"/>
        <rFont val="Calibri"/>
        <family val="2"/>
        <scheme val="minor"/>
      </rPr>
      <t>Wechsel 31.07.18 /</t>
    </r>
    <r>
      <rPr>
        <sz val="12"/>
        <color theme="1"/>
        <rFont val="Calibri"/>
        <family val="2"/>
        <scheme val="minor"/>
      </rPr>
      <t xml:space="preserve"> Schmerzbedingt Vadoplex am 1. Tag kaum toleriert, berichtet über neuropathischen Schmerz im Ulnarisgebiet, wg besagter Schmerzen am 1.8. Drop out, wartet auf Neurokonsil</t>
    </r>
  </si>
  <si>
    <t>LU-010</t>
  </si>
  <si>
    <t>Altenpflegerin</t>
  </si>
  <si>
    <t>Humerusformplatte + Kompaktschrauben Capitulum humeri</t>
  </si>
  <si>
    <t>Abbruch wegen starken Schmerzen (mit und ohne Vadoplex) v.a. zur Messung bei Abnahme Gipsschale</t>
  </si>
  <si>
    <t>LU-136</t>
  </si>
  <si>
    <t>Ingenieur</t>
  </si>
  <si>
    <t>ORIF + GF-T-LCP</t>
  </si>
  <si>
    <t>Ödemblidung Fuß/OSG</t>
  </si>
  <si>
    <r>
      <rPr>
        <b/>
        <sz val="12"/>
        <color theme="1"/>
        <rFont val="Calibri"/>
        <family val="2"/>
        <scheme val="minor"/>
      </rPr>
      <t>Wechsel 23.01.</t>
    </r>
    <r>
      <rPr>
        <sz val="12"/>
        <color theme="1"/>
        <rFont val="Calibri"/>
        <family val="2"/>
        <scheme val="minor"/>
      </rPr>
      <t xml:space="preserve"> / Nutzung VP nicht schmerzhaft, Aufgrund Komplikation wünscht Pat. konservatives Vorgehen</t>
    </r>
  </si>
  <si>
    <t>LU-089</t>
  </si>
  <si>
    <t>Rentnerin</t>
  </si>
  <si>
    <t>DM2, aHT, Z.n. Myokardinfarkt, Z.n. hypertensiver ICB u. SAB, Hemiplegie li, KHK mit Z.n. PCI d. RCA, Hyperlipoproteinämie</t>
  </si>
  <si>
    <t>TLCP Radius, Weichteildebridement</t>
  </si>
  <si>
    <r>
      <rPr>
        <b/>
        <sz val="12"/>
        <color theme="1"/>
        <rFont val="Calibri"/>
        <family val="2"/>
        <scheme val="minor"/>
      </rPr>
      <t>Wechsel 13.05.17 /</t>
    </r>
    <r>
      <rPr>
        <sz val="12"/>
        <color theme="1"/>
        <rFont val="Calibri"/>
        <family val="2"/>
        <scheme val="minor"/>
      </rPr>
      <t xml:space="preserve"> Abbruch, weil Nutzung VP schmerzt/unangenehm ist</t>
    </r>
  </si>
  <si>
    <t>LU-027</t>
  </si>
  <si>
    <t>Techn. Angestellter</t>
  </si>
  <si>
    <t>aHT, NIDDM</t>
  </si>
  <si>
    <t>3-Loch Philosplatte + 15cm3 Charite</t>
  </si>
  <si>
    <t>1800/0</t>
  </si>
  <si>
    <r>
      <rPr>
        <b/>
        <sz val="12"/>
        <color theme="1"/>
        <rFont val="Calibri"/>
        <family val="2"/>
        <scheme val="minor"/>
      </rPr>
      <t>Wechsel</t>
    </r>
    <r>
      <rPr>
        <sz val="12"/>
        <color theme="1"/>
        <rFont val="Calibri"/>
        <family val="2"/>
        <scheme val="minor"/>
      </rPr>
      <t xml:space="preserve"> 16.10.16 / Abbruch, weil Vadoplex stört</t>
    </r>
  </si>
  <si>
    <t>LU-022</t>
  </si>
  <si>
    <t>Polier im Hochbau</t>
  </si>
  <si>
    <t>BS-Protrusion L4/5</t>
  </si>
  <si>
    <t>ORIF - Doppelplattenosteosyntehse KF-LCP + GF T-LCP, GF-Schraube</t>
  </si>
  <si>
    <t>Kompartmentsyndrom</t>
  </si>
  <si>
    <t>Fasziotomie</t>
  </si>
  <si>
    <t>PCM 500mg 3x1</t>
  </si>
  <si>
    <t>PCM 500 3x1</t>
  </si>
  <si>
    <r>
      <rPr>
        <b/>
        <sz val="12"/>
        <color theme="1"/>
        <rFont val="Calibri"/>
        <family val="2"/>
        <scheme val="minor"/>
      </rPr>
      <t>Wechsel 1.10. Incompliance</t>
    </r>
    <r>
      <rPr>
        <sz val="12"/>
        <color theme="1"/>
        <rFont val="Calibri"/>
        <family val="2"/>
        <scheme val="minor"/>
      </rPr>
      <t xml:space="preserve"> / 01.10. Kompartmentspaltung, 06.10. Debridement, 12.10. Spalthaut-TPL</t>
    </r>
  </si>
  <si>
    <t>LU-040</t>
  </si>
  <si>
    <t>Rentner</t>
  </si>
  <si>
    <t>Olecranonformplatte, Proc. Coronoideus-Verschraubung, Anker Refixation Ulnariskantenfragment</t>
  </si>
  <si>
    <t>1800/1500</t>
  </si>
  <si>
    <t>LU-025</t>
  </si>
  <si>
    <t>EB# mit Cuboidalarthrose re, Ptosis re, Visusminderung bds., Hypercholesterinämie, Z.n. Apoplex 2001</t>
  </si>
  <si>
    <t>Olecranonosteotomie, Formplattenosteosynthese, Zuggurtung Olecranon</t>
  </si>
  <si>
    <t>LU-133</t>
  </si>
  <si>
    <t>Servicekraft</t>
  </si>
  <si>
    <t>Depression</t>
  </si>
  <si>
    <t>ORIF - GF-LCP Tibia + Schraube Volkmann + 1/3 Rohrplatte + Zugschraube + Stellschraube + Schraube Wagstaff</t>
  </si>
  <si>
    <t>Abbruch mit E wg. Aufwand Nachuntersuchung, ø VP für zuhause gewünscht, da Fuß weitgehend abgeschwollen</t>
  </si>
  <si>
    <t>LU-173</t>
  </si>
  <si>
    <t>HNO-Ärztin</t>
  </si>
  <si>
    <t>Doppelplattenosteosynthese</t>
  </si>
  <si>
    <t>Abbruch, da Pat (selbst Lymphtherapeutin) postop MLD wünscht</t>
  </si>
  <si>
    <t>LU-141</t>
  </si>
  <si>
    <t>Löterin</t>
  </si>
  <si>
    <t>Hypothyreose</t>
  </si>
  <si>
    <t>ORIF + 6-Loch LCP + 4-Loch LCP</t>
  </si>
  <si>
    <t>Oramorph</t>
  </si>
  <si>
    <t>Abbruch mit E, wg Aufwand</t>
  </si>
  <si>
    <t>LU-130</t>
  </si>
  <si>
    <t>Zahnmedizinische Angestellte</t>
  </si>
  <si>
    <t>ORIF + LCP Tibiakopfformplatte</t>
  </si>
  <si>
    <t>900/0</t>
  </si>
  <si>
    <t>LU-074</t>
  </si>
  <si>
    <t>Ökonomistin</t>
  </si>
  <si>
    <t>ORIF - 12 Loch-GF-LCP Tibia + 2 Zugschrauben, Zuggurtung IK</t>
  </si>
  <si>
    <t>Abbruch, da Pat sich zstl. Dist. Radius# zugezogen hat</t>
  </si>
  <si>
    <t>LU-116</t>
  </si>
  <si>
    <t>PTA</t>
  </si>
  <si>
    <t>aHT</t>
  </si>
  <si>
    <t>ORIF + Tibiakopfformplatte</t>
  </si>
  <si>
    <t>LU-068</t>
  </si>
  <si>
    <t>Servicetechniker</t>
  </si>
  <si>
    <t>ORIF + L LCP</t>
  </si>
  <si>
    <t>LU-137</t>
  </si>
  <si>
    <t>aHT, Hypothyreose</t>
  </si>
  <si>
    <t>3-Loch Philosplatte</t>
  </si>
  <si>
    <t>Abbruch mit E, weil Pat. der Aufwand für Nachuntersuchung zu groß ist</t>
  </si>
  <si>
    <t>LU-135</t>
  </si>
  <si>
    <t>Softwareentwicklerin</t>
  </si>
  <si>
    <t>Two Column Plate Radius, winkelstabile Platte Ulna</t>
  </si>
  <si>
    <t>1800/4000</t>
  </si>
  <si>
    <r>
      <rPr>
        <b/>
        <sz val="12"/>
        <color theme="1"/>
        <rFont val="Calibri"/>
        <family val="2"/>
        <scheme val="minor"/>
      </rPr>
      <t>Wechsel 24.1.18 /</t>
    </r>
    <r>
      <rPr>
        <sz val="12"/>
        <color theme="1"/>
        <rFont val="Calibri"/>
        <family val="2"/>
        <scheme val="minor"/>
      </rPr>
      <t xml:space="preserve"> Abbruch, weil post OP Komplikation (VAC)</t>
    </r>
  </si>
  <si>
    <t>LU-029</t>
  </si>
  <si>
    <t>Parkinson</t>
  </si>
  <si>
    <t>Philosplatte</t>
  </si>
  <si>
    <r>
      <rPr>
        <b/>
        <sz val="12"/>
        <color theme="1"/>
        <rFont val="Calibri"/>
        <family val="2"/>
        <scheme val="minor"/>
      </rPr>
      <t xml:space="preserve">Wechsel 24.10.16 / </t>
    </r>
    <r>
      <rPr>
        <sz val="12"/>
        <color theme="1"/>
        <rFont val="Calibri"/>
        <family val="2"/>
        <scheme val="minor"/>
      </rPr>
      <t>Abbruch, weil Pat. sich "angebunden fühlt"</t>
    </r>
  </si>
  <si>
    <t>LU-021</t>
  </si>
  <si>
    <t>Hypothyreose, Hypercholersterinämie</t>
  </si>
  <si>
    <t>volare Rim-Plattenosteosynthese, Ummontage Fix. ext.</t>
  </si>
  <si>
    <t>LU-041</t>
  </si>
  <si>
    <t>DM2, aHT</t>
  </si>
  <si>
    <t>Two Column Plate</t>
  </si>
  <si>
    <t xml:space="preserve">Nov. Trpf. </t>
  </si>
  <si>
    <t>Anlage eines zirkulären Gips, keine Messung/VIT möglich</t>
  </si>
  <si>
    <t>LU-071</t>
  </si>
  <si>
    <t>Bürokauffrau</t>
  </si>
  <si>
    <t>LU-175</t>
  </si>
  <si>
    <t>Büro Autowerkstatt</t>
  </si>
  <si>
    <t>Tibiakopfformplatte + Beckenkammblock</t>
  </si>
  <si>
    <t>Nov. Trpf., Oramorph</t>
  </si>
  <si>
    <t>LU-015</t>
  </si>
  <si>
    <t>Hepatitis C, chron. Bronchitis</t>
  </si>
  <si>
    <t>Zugschraube, Olecranon Formplatte, Bursektomie</t>
  </si>
  <si>
    <t>LU-152</t>
  </si>
  <si>
    <t>Landwirtschaft</t>
  </si>
  <si>
    <t>ORIF + T-LCP + LCP</t>
  </si>
  <si>
    <t>0/0</t>
  </si>
  <si>
    <t>LU-046</t>
  </si>
  <si>
    <t>OP-Reinigungskraft</t>
  </si>
  <si>
    <t>ORIF - 6-Loch Tibiaplatte</t>
  </si>
  <si>
    <t>LU-048</t>
  </si>
  <si>
    <t>Bürokaufmann</t>
  </si>
  <si>
    <t>Kompaktschrauben Gelenkfragmente, ulnare Formplatte, Olecranonosteotomie, 2 KF-Schrauben, Neurolyse u. Ventralverlagerung d. Nervus ulnaris, Olecranonzuggurtung</t>
  </si>
  <si>
    <t>Abbruch wegen massiver Ödenbildung Handrücken/Finger (Gipssch. in 90° EG-Flex)</t>
  </si>
  <si>
    <t>LU-028</t>
  </si>
  <si>
    <t>Sekretärin in mediz. Praxis</t>
  </si>
  <si>
    <t>ORIF - 9 Loch-GF-LCP Tibia</t>
  </si>
  <si>
    <t>Nov. Trpf., Piritramid 7,5mg 1x</t>
  </si>
  <si>
    <t>Nov. Trpf., Oramorph 10mg 2x</t>
  </si>
  <si>
    <t>Nov. Trpf. 3x30°</t>
  </si>
  <si>
    <t>Nov. Trpf. 4x30°</t>
  </si>
  <si>
    <t>LU-145</t>
  </si>
  <si>
    <t>Laborfacharbeiter</t>
  </si>
  <si>
    <t>ORIF + LCP der proximalen Tibia</t>
  </si>
  <si>
    <t>Piri 7,5, Oramorph</t>
  </si>
  <si>
    <t>Laufzeit kein Dokufehler, OP hatte sich aufgrund schlechter Nierenwerte und aus Kapazitätsgründen verschoben</t>
  </si>
  <si>
    <t>LU-083</t>
  </si>
  <si>
    <t>Koch</t>
  </si>
  <si>
    <t>aHT, DM2, Adipositas, Hyperurikämie, Hypercholesterinämie</t>
  </si>
  <si>
    <t>5-Loch Philosplatte</t>
  </si>
  <si>
    <t>Pat. post OP eingeschlossen</t>
  </si>
  <si>
    <t>LU-086</t>
  </si>
  <si>
    <t>Kinderpflegerin</t>
  </si>
  <si>
    <t>5-Loch Philosplatte + Fibre Wire Tub. Maj.</t>
  </si>
  <si>
    <t>LU-106</t>
  </si>
  <si>
    <t>rezidiv. Schwindel</t>
  </si>
  <si>
    <t>6-Loch Philosplatte + Fiber Wire Tub. Maj.</t>
  </si>
  <si>
    <r>
      <rPr>
        <b/>
        <sz val="12"/>
        <color theme="1"/>
        <rFont val="Calibri"/>
        <family val="2"/>
        <scheme val="minor"/>
      </rPr>
      <t xml:space="preserve">Wechsel 24.07.17 </t>
    </r>
    <r>
      <rPr>
        <sz val="12"/>
        <color theme="1"/>
        <rFont val="Calibri"/>
        <family val="2"/>
        <scheme val="minor"/>
      </rPr>
      <t>/ Abbruch, weil Pat mit dem Geräusch von VP "genervt ist und verrückt wird"; KEIN Schmerz bei Nutzung VP, Pat erst post OP eingeschlossen</t>
    </r>
  </si>
  <si>
    <t>LU-002</t>
  </si>
  <si>
    <t>Osteoporose, aHT; Hyperthyreose</t>
  </si>
  <si>
    <t>TLCP Radius</t>
  </si>
  <si>
    <t>Schmerzen, Pat. Möchte lieber Lymphdrainage</t>
  </si>
  <si>
    <t>LU-005</t>
  </si>
  <si>
    <t>Erzieherin</t>
  </si>
  <si>
    <t>Konservativ in Schiene</t>
  </si>
  <si>
    <t>Pat. wurde ohne OP entlassen</t>
  </si>
  <si>
    <t>LU-011</t>
  </si>
  <si>
    <t>Selbstständig</t>
  </si>
  <si>
    <t>ASK Knie - ORIF + Schraube VKB, 1/3-Rohrhakenplatte HKB</t>
  </si>
  <si>
    <t>1800/4250</t>
  </si>
  <si>
    <t>Eispacks</t>
  </si>
  <si>
    <t>Pat. wünscht MLD</t>
  </si>
  <si>
    <t>LU-049</t>
  </si>
  <si>
    <t>Maurer</t>
  </si>
  <si>
    <t>ASK Knie  - VKB-Refixation + ORIF Tibiaformplatte</t>
  </si>
  <si>
    <t>Abbruch mit E, da Pat. nach Polen zurückgeht</t>
  </si>
  <si>
    <t>LU-055</t>
  </si>
  <si>
    <t>Gießer</t>
  </si>
  <si>
    <t>ORIF + GF-LCP + KF-LCP</t>
  </si>
  <si>
    <t>Abbruch mit E, wg. Aufwand</t>
  </si>
  <si>
    <t>LU-072</t>
  </si>
  <si>
    <t>kaufmännischer Angestellter</t>
  </si>
  <si>
    <t>Defektfüllung mit Cerament + Lochschraubenosteosynthese Tibiakopf</t>
  </si>
  <si>
    <t>Pat. soll zur Certify-Studie</t>
  </si>
  <si>
    <t>LU-073</t>
  </si>
  <si>
    <t>Teamleiter Bank</t>
  </si>
  <si>
    <t>Konservativ</t>
  </si>
  <si>
    <t>Abbruch, da Pat. konservativ therapiert wird.</t>
  </si>
  <si>
    <t>LU-108</t>
  </si>
  <si>
    <t>Schlafapnoe, Carotisstenose re.</t>
  </si>
  <si>
    <t xml:space="preserve">Piri 7,5 </t>
  </si>
  <si>
    <t>CAVE: Pat. Wurde als US# randomisiert -&gt; LU 123 als TK# randomisiert!</t>
  </si>
  <si>
    <t>LU-132</t>
  </si>
  <si>
    <t>Minijob Bau</t>
  </si>
  <si>
    <t>Rheumatoide Arthritis</t>
  </si>
  <si>
    <t>ORIF + GF-LCP</t>
  </si>
  <si>
    <t>Piri 7,5</t>
  </si>
  <si>
    <t>Oramorph, Nov. Trpf.</t>
  </si>
  <si>
    <t>LU-138</t>
  </si>
  <si>
    <t>IT-Servicetechnikerin</t>
  </si>
  <si>
    <t>Hashimoto-Thyreoiditis</t>
  </si>
  <si>
    <t>Geschlossene Repo + GF- &amp; KF-Schrauben ventral + ORIF + Tibiakopfformplatte</t>
  </si>
  <si>
    <t>LU-150</t>
  </si>
  <si>
    <t>Lehrer</t>
  </si>
  <si>
    <t>ORIF + 7-Loch T-LCP u. 7-Loch KF-LCP + L-Tibiakopfformplatte + Spongiosazugschraube</t>
  </si>
  <si>
    <t>Nov. Trpf. 2x30°</t>
  </si>
  <si>
    <t>Messungen sind zu viel Aufwand ohne VP</t>
  </si>
  <si>
    <t>LU-155</t>
  </si>
  <si>
    <t>Einzelhandelskaufmann</t>
  </si>
  <si>
    <t>ORIF + Plattenosteosynthese</t>
  </si>
  <si>
    <t>Oramorph 1x, Piri 7,5, Nov. Trpf. 2x40°</t>
  </si>
  <si>
    <t>LU-163</t>
  </si>
  <si>
    <t>Landwirt</t>
  </si>
  <si>
    <t>Geschlossene Repo + 2x GF-Lochschraube</t>
  </si>
  <si>
    <t>zstl. prox. Fibulaschaft#</t>
  </si>
  <si>
    <t>LU-174</t>
  </si>
  <si>
    <t>Floristin</t>
  </si>
  <si>
    <t>aHT, DM2, Hypothyreose</t>
  </si>
  <si>
    <t>Tibiakopfformplatte 6-Loch KF-LCP, Spongiosaschraube</t>
  </si>
  <si>
    <t>LAE + atypische Pneumonie</t>
  </si>
  <si>
    <t>Kompl.: periphere LAE und atypische Pneumonie</t>
  </si>
  <si>
    <t>LU-177</t>
  </si>
  <si>
    <t>Tibiakopfformplatte + allogene Spongiosaplastik</t>
  </si>
  <si>
    <t>Nov. Trpf., Piri</t>
  </si>
  <si>
    <t>Abbruch mit E, da Nachuntersuchung an Weihnachten wäre</t>
  </si>
  <si>
    <t>LU-123</t>
  </si>
  <si>
    <t>Kraftfahrer</t>
  </si>
  <si>
    <t>aHT, Hypothyreose, DM</t>
  </si>
  <si>
    <t>ORIF - 1/3-Rohrplatte + GF-LCP Tibia + Zugschraube</t>
  </si>
  <si>
    <t>massive Schwellung -&gt; MLD</t>
  </si>
  <si>
    <t>1x Novalgin, 1x Oramorph</t>
  </si>
  <si>
    <t>Abbruch wg Kompl. -&gt; Wunde stark gereizt, massive Schwellung, Stationsarzt wünscht MLD</t>
  </si>
  <si>
    <t>LU-017</t>
  </si>
  <si>
    <t>keine Angabe</t>
  </si>
  <si>
    <t>aHT, div. Allergien, Hypothyreose, Mitralklappenprolaps</t>
  </si>
  <si>
    <t>3-Loch Philosplatte + Fiber Wire Tuberculum majus</t>
  </si>
  <si>
    <t>Durogesic Pflaster</t>
  </si>
  <si>
    <t>Oramorph bB, Fentanylpflaster</t>
  </si>
  <si>
    <t>Fentanylpflaster 25µg</t>
  </si>
  <si>
    <t>LU-042</t>
  </si>
  <si>
    <t>Tupperberaterin/Hausfrau</t>
  </si>
  <si>
    <t>Schulterprothese (Global United)</t>
  </si>
  <si>
    <t>LU-065</t>
  </si>
  <si>
    <t>Bankkauffrau</t>
  </si>
  <si>
    <t>Philosplatte + Fiber Wire</t>
  </si>
  <si>
    <t>Keine Abschlussuntersuchung, weil es Pat. zu aufwendig ist</t>
  </si>
  <si>
    <t>LU-080</t>
  </si>
  <si>
    <t>Schulterprothese (Delta Xtend) + Refixation Tubercula mittels Fiber Wire</t>
  </si>
  <si>
    <t>Abbruch, weil Patientin nach E ihre Ruhe möchte und es ihr zuviel Aufwand ist extra nochmal hierher zu kommen</t>
  </si>
  <si>
    <t>LU-093</t>
  </si>
  <si>
    <t>Informatiker</t>
  </si>
  <si>
    <t>5-Loch Philosplatte + allogene Spongiosaplastik</t>
  </si>
  <si>
    <t>Tramal Long 1-0-1</t>
  </si>
  <si>
    <t>LU-118</t>
  </si>
  <si>
    <t>aHT, Nikotinabusus, Herzinsuffizienz</t>
  </si>
  <si>
    <t>3-Loch Philosplatte + Charite</t>
  </si>
  <si>
    <t>0/2000</t>
  </si>
  <si>
    <t>Abbruch, weil Pat. erstmal Ruhe möchte</t>
  </si>
  <si>
    <t>LU-007</t>
  </si>
  <si>
    <t>aHT, Hypothyreose, Carotisstenose</t>
  </si>
  <si>
    <t>Olecranonosteotomie, 2fach Formplattenosteosynthese, Zuggurtung Olecranon</t>
  </si>
  <si>
    <t>LU-035</t>
  </si>
  <si>
    <t>Heilpraktiker</t>
  </si>
  <si>
    <r>
      <rPr>
        <b/>
        <sz val="12"/>
        <color theme="1"/>
        <rFont val="Calibri"/>
        <family val="2"/>
        <scheme val="minor"/>
      </rPr>
      <t>Wechsel 7.11.16 /</t>
    </r>
    <r>
      <rPr>
        <sz val="12"/>
        <color theme="1"/>
        <rFont val="Calibri"/>
        <family val="2"/>
        <scheme val="minor"/>
      </rPr>
      <t xml:space="preserve"> Abbruch, weil Pat. Lymphdrainage möchte</t>
    </r>
  </si>
  <si>
    <t>LU-008</t>
  </si>
  <si>
    <t>Justizbeschäftigte</t>
  </si>
  <si>
    <t>Z.n. BS-Prolaps</t>
  </si>
  <si>
    <t>Kompaktschraubenosteosynthese, radiale Formplatte, Spenderknochen-Implantation</t>
  </si>
  <si>
    <t>LU-023</t>
  </si>
  <si>
    <t>aHT, Hypercholesterinämie, Epilepsie nach Apoplex, Osteoporose</t>
  </si>
  <si>
    <t>Kompaktschraubenosteosynthese, Olecranonformplatte, Bursektomie</t>
  </si>
  <si>
    <t>0/1500</t>
  </si>
  <si>
    <t>Ausschluß, da Fraktur subluxiert steht</t>
  </si>
  <si>
    <t>LU-047</t>
  </si>
  <si>
    <t>aHT, Z.n. Stentimplantation</t>
  </si>
  <si>
    <t>Kompaktschrauben Radiuskopf, Radial Neck Plate, LUCL-Naht, Refixation ventrale Kapsel, abgerissene Extensoren, rad. und uln. Seitenband mit FASTak</t>
  </si>
  <si>
    <t>Pat. war zum Termin krank, Pat. möchte nicht mehr kommen</t>
  </si>
  <si>
    <t>LU-181</t>
  </si>
  <si>
    <t>Diplombiologe</t>
  </si>
  <si>
    <t>Reflux-Ösophagitis, BPHP</t>
  </si>
  <si>
    <t>Ex situ Rekonstruktion d. Radiuskopfes, Radial Neck Plate, Refixation LUCL mit 2 FASTak-Ankern, Olecranonformplatte</t>
  </si>
  <si>
    <t>LU-001</t>
  </si>
  <si>
    <t>Angestellter</t>
  </si>
  <si>
    <t>LU-024</t>
  </si>
  <si>
    <t>aHT, BPHP, Leukozytose, Hyperkaliämie, CNI</t>
  </si>
  <si>
    <t>Two Column Plate, K-Draht Transfixation DRUG</t>
  </si>
  <si>
    <t>Nov. Trpf, Oramorph</t>
  </si>
  <si>
    <t>Messung ist Pat. zuviel Aufwand, Anfahrt 80km zur Nachuntersuchung ebenfalls</t>
  </si>
  <si>
    <t>LU-084</t>
  </si>
  <si>
    <t>Selbstständig Eiscafe</t>
  </si>
  <si>
    <t>aHT, Z.n. Apoplex, Grüner Star</t>
  </si>
  <si>
    <t>Plattenosteosynthese</t>
  </si>
  <si>
    <t>Abbruch mit E, weil Patientin der Aufwand mit Nachuntersuchung bei Z.n. Apoplex 4/2017 zu groß ist</t>
  </si>
  <si>
    <t>LU-092</t>
  </si>
  <si>
    <t>Z.n. SD-CA</t>
  </si>
  <si>
    <t>Abbruch mit E, weil Gips</t>
  </si>
  <si>
    <t>LU-094</t>
  </si>
  <si>
    <t>LU.159</t>
  </si>
  <si>
    <t>Büroangestellte</t>
  </si>
  <si>
    <t>aHT, Adipositas, Hypothyreose, Depression, Migräne, Basilarisaneurysma, Migräne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</si>
</sst>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_ ;[Red]\-0.0\ "/>
  </numFmts>
  <fonts count="19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indexed="81"/>
      <name val="Calibri"/>
      <family val="2"/>
    </font>
    <font>
      <sz val="9"/>
      <color indexed="81"/>
      <name val="Calibri"/>
      <family val="2"/>
    </font>
    <font>
      <b/>
      <sz val="10"/>
      <color indexed="81"/>
      <name val="Calibri"/>
      <family val="2"/>
    </font>
    <font>
      <sz val="10"/>
      <color indexed="8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D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E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D579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/>
    </xf>
    <xf numFmtId="0" fontId="4" fillId="10" borderId="1" xfId="0" applyFont="1" applyFill="1" applyBorder="1" applyAlignment="1">
      <alignment horizontal="left" vertical="center"/>
    </xf>
    <xf numFmtId="0" fontId="4" fillId="8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6" fillId="11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6" borderId="0" xfId="0" applyFill="1"/>
    <xf numFmtId="0" fontId="0" fillId="0" borderId="0" xfId="0" applyAlignment="1">
      <alignment horizontal="right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6" fillId="0" borderId="5" xfId="0" applyFont="1" applyBorder="1" applyAlignment="1">
      <alignment vertical="center"/>
    </xf>
    <xf numFmtId="0" fontId="6" fillId="0" borderId="0" xfId="0" applyFont="1"/>
    <xf numFmtId="14" fontId="6" fillId="0" borderId="0" xfId="0" applyNumberFormat="1" applyFont="1"/>
    <xf numFmtId="14" fontId="0" fillId="0" borderId="0" xfId="0" applyNumberFormat="1"/>
    <xf numFmtId="1" fontId="0" fillId="0" borderId="0" xfId="0" applyNumberFormat="1"/>
    <xf numFmtId="0" fontId="0" fillId="0" borderId="5" xfId="0" applyBorder="1"/>
    <xf numFmtId="0" fontId="0" fillId="0" borderId="5" xfId="0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14" fontId="0" fillId="4" borderId="0" xfId="0" applyNumberFormat="1" applyFill="1" applyAlignment="1">
      <alignment vertical="center"/>
    </xf>
    <xf numFmtId="0" fontId="6" fillId="0" borderId="6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6" xfId="0" applyBorder="1"/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6" borderId="6" xfId="0" applyFill="1" applyBorder="1"/>
    <xf numFmtId="0" fontId="0" fillId="0" borderId="6" xfId="0" applyBorder="1" applyAlignment="1">
      <alignment horizontal="right"/>
    </xf>
    <xf numFmtId="14" fontId="0" fillId="0" borderId="6" xfId="0" applyNumberFormat="1" applyBorder="1" applyAlignment="1">
      <alignment horizontal="center" vertical="center"/>
    </xf>
    <xf numFmtId="14" fontId="0" fillId="0" borderId="6" xfId="0" applyNumberFormat="1" applyBorder="1" applyAlignment="1">
      <alignment vertical="center"/>
    </xf>
    <xf numFmtId="1" fontId="0" fillId="0" borderId="6" xfId="0" applyNumberFormat="1" applyBorder="1" applyAlignment="1">
      <alignment vertical="center"/>
    </xf>
    <xf numFmtId="0" fontId="0" fillId="0" borderId="6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/>
    </xf>
    <xf numFmtId="0" fontId="6" fillId="0" borderId="7" xfId="0" applyFont="1" applyBorder="1" applyAlignment="1">
      <alignment vertical="center"/>
    </xf>
    <xf numFmtId="0" fontId="6" fillId="0" borderId="6" xfId="0" applyFont="1" applyBorder="1"/>
    <xf numFmtId="14" fontId="6" fillId="0" borderId="6" xfId="0" applyNumberFormat="1" applyFont="1" applyBorder="1"/>
    <xf numFmtId="0" fontId="0" fillId="0" borderId="7" xfId="0" applyBorder="1"/>
    <xf numFmtId="1" fontId="6" fillId="0" borderId="0" xfId="0" applyNumberFormat="1" applyFont="1"/>
    <xf numFmtId="0" fontId="6" fillId="0" borderId="8" xfId="0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0" fillId="0" borderId="8" xfId="0" applyBorder="1"/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vertical="center"/>
    </xf>
    <xf numFmtId="14" fontId="0" fillId="0" borderId="8" xfId="0" applyNumberFormat="1" applyBorder="1" applyAlignment="1">
      <alignment vertical="center"/>
    </xf>
    <xf numFmtId="1" fontId="0" fillId="0" borderId="8" xfId="0" applyNumberFormat="1" applyBorder="1" applyAlignment="1">
      <alignment vertical="center"/>
    </xf>
    <xf numFmtId="0" fontId="0" fillId="0" borderId="8" xfId="0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/>
    </xf>
    <xf numFmtId="14" fontId="0" fillId="0" borderId="8" xfId="0" applyNumberFormat="1" applyBorder="1"/>
    <xf numFmtId="0" fontId="6" fillId="0" borderId="8" xfId="0" applyFont="1" applyBorder="1"/>
    <xf numFmtId="1" fontId="0" fillId="0" borderId="8" xfId="0" applyNumberFormat="1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14" fontId="0" fillId="0" borderId="6" xfId="0" applyNumberFormat="1" applyBorder="1"/>
    <xf numFmtId="1" fontId="0" fillId="0" borderId="6" xfId="0" applyNumberFormat="1" applyBorder="1"/>
    <xf numFmtId="0" fontId="0" fillId="4" borderId="0" xfId="0" applyFill="1"/>
    <xf numFmtId="168" fontId="0" fillId="0" borderId="0" xfId="0" applyNumberFormat="1"/>
    <xf numFmtId="14" fontId="0" fillId="0" borderId="8" xfId="0" applyNumberForma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14" fontId="6" fillId="0" borderId="0" xfId="0" applyNumberFormat="1" applyFont="1" applyAlignment="1">
      <alignment horizontal="right" vertical="center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6" fillId="12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4" fontId="6" fillId="4" borderId="0" xfId="0" applyNumberFormat="1" applyFont="1" applyFill="1" applyAlignment="1">
      <alignment horizontal="center" vertical="center"/>
    </xf>
    <xf numFmtId="1" fontId="6" fillId="4" borderId="0" xfId="0" applyNumberFormat="1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right" vertical="center"/>
    </xf>
    <xf numFmtId="0" fontId="0" fillId="4" borderId="5" xfId="0" applyFill="1" applyBorder="1" applyAlignment="1">
      <alignment horizontal="right" vertical="center"/>
    </xf>
    <xf numFmtId="0" fontId="0" fillId="4" borderId="0" xfId="0" applyFill="1" applyAlignment="1">
      <alignment horizontal="right"/>
    </xf>
    <xf numFmtId="14" fontId="0" fillId="4" borderId="0" xfId="0" applyNumberFormat="1" applyFill="1" applyAlignment="1">
      <alignment horizontal="center" vertical="center"/>
    </xf>
    <xf numFmtId="1" fontId="0" fillId="4" borderId="0" xfId="0" applyNumberFormat="1" applyFill="1" applyAlignment="1">
      <alignment vertical="center"/>
    </xf>
    <xf numFmtId="0" fontId="0" fillId="4" borderId="0" xfId="0" applyFill="1" applyAlignment="1">
      <alignment horizontal="center" vertical="center"/>
    </xf>
    <xf numFmtId="2" fontId="0" fillId="4" borderId="0" xfId="0" applyNumberFormat="1" applyFill="1" applyAlignment="1">
      <alignment horizontal="center" vertical="center"/>
    </xf>
    <xf numFmtId="2" fontId="0" fillId="4" borderId="0" xfId="0" applyNumberFormat="1" applyFill="1" applyAlignment="1">
      <alignment horizontal="center"/>
    </xf>
    <xf numFmtId="0" fontId="6" fillId="4" borderId="5" xfId="0" applyFont="1" applyFill="1" applyBorder="1" applyAlignment="1">
      <alignment horizontal="right" vertical="center"/>
    </xf>
    <xf numFmtId="0" fontId="6" fillId="4" borderId="0" xfId="0" applyFont="1" applyFill="1"/>
    <xf numFmtId="1" fontId="0" fillId="4" borderId="0" xfId="0" applyNumberFormat="1" applyFill="1"/>
    <xf numFmtId="14" fontId="0" fillId="4" borderId="0" xfId="0" applyNumberFormat="1" applyFill="1"/>
    <xf numFmtId="1" fontId="6" fillId="4" borderId="0" xfId="0" applyNumberFormat="1" applyFont="1" applyFill="1"/>
    <xf numFmtId="14" fontId="6" fillId="4" borderId="0" xfId="0" applyNumberFormat="1" applyFont="1" applyFill="1"/>
    <xf numFmtId="0" fontId="0" fillId="4" borderId="5" xfId="0" applyFill="1" applyBorder="1"/>
    <xf numFmtId="0" fontId="0" fillId="4" borderId="5" xfId="0" applyFill="1" applyBorder="1" applyAlignment="1">
      <alignment vertical="center"/>
    </xf>
    <xf numFmtId="14" fontId="0" fillId="4" borderId="6" xfId="0" applyNumberFormat="1" applyFill="1" applyBorder="1" applyAlignment="1">
      <alignment vertical="center"/>
    </xf>
    <xf numFmtId="0" fontId="0" fillId="5" borderId="0" xfId="0" applyFill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6" xfId="0" applyBorder="1" applyAlignment="1">
      <alignment horizontal="center"/>
    </xf>
    <xf numFmtId="1" fontId="6" fillId="0" borderId="6" xfId="0" applyNumberFormat="1" applyFont="1" applyBorder="1"/>
    <xf numFmtId="0" fontId="0" fillId="0" borderId="0" xfId="0" applyAlignment="1">
      <alignment horizontal="left"/>
    </xf>
    <xf numFmtId="14" fontId="0" fillId="4" borderId="8" xfId="0" applyNumberForma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14" fontId="0" fillId="4" borderId="0" xfId="0" applyNumberFormat="1" applyFill="1" applyAlignment="1">
      <alignment horizontal="right" vertical="center"/>
    </xf>
    <xf numFmtId="0" fontId="0" fillId="4" borderId="0" xfId="0" applyFill="1" applyAlignment="1">
      <alignment horizontal="center"/>
    </xf>
    <xf numFmtId="0" fontId="6" fillId="4" borderId="0" xfId="0" applyFont="1" applyFill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8" fillId="0" borderId="8" xfId="0" applyFont="1" applyBorder="1"/>
    <xf numFmtId="0" fontId="3" fillId="0" borderId="8" xfId="0" applyFont="1" applyBorder="1" applyAlignment="1">
      <alignment vertical="center"/>
    </xf>
    <xf numFmtId="14" fontId="0" fillId="0" borderId="0" xfId="0" applyNumberFormat="1" applyAlignment="1">
      <alignment horizontal="center"/>
    </xf>
    <xf numFmtId="0" fontId="8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4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right"/>
    </xf>
    <xf numFmtId="0" fontId="8" fillId="0" borderId="6" xfId="0" applyFont="1" applyBorder="1"/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14" fontId="8" fillId="0" borderId="0" xfId="0" applyNumberFormat="1" applyFont="1"/>
    <xf numFmtId="14" fontId="8" fillId="0" borderId="8" xfId="0" applyNumberFormat="1" applyFont="1" applyBorder="1"/>
    <xf numFmtId="0" fontId="9" fillId="0" borderId="8" xfId="0" applyFont="1" applyBorder="1" applyAlignment="1">
      <alignment vertical="center"/>
    </xf>
    <xf numFmtId="1" fontId="6" fillId="0" borderId="0" xfId="0" applyNumberFormat="1" applyFont="1" applyAlignment="1">
      <alignment horizontal="right" vertical="center"/>
    </xf>
    <xf numFmtId="14" fontId="8" fillId="0" borderId="6" xfId="0" applyNumberFormat="1" applyFont="1" applyBorder="1"/>
    <xf numFmtId="14" fontId="6" fillId="0" borderId="6" xfId="0" applyNumberFormat="1" applyFont="1" applyBorder="1" applyAlignment="1">
      <alignment horizontal="right" vertical="center"/>
    </xf>
    <xf numFmtId="1" fontId="9" fillId="0" borderId="0" xfId="0" applyNumberFormat="1" applyFont="1" applyAlignment="1">
      <alignment vertical="center"/>
    </xf>
    <xf numFmtId="14" fontId="0" fillId="0" borderId="0" xfId="0" applyNumberFormat="1" applyAlignment="1">
      <alignment horizontal="right" vertical="center"/>
    </xf>
    <xf numFmtId="1" fontId="10" fillId="0" borderId="0" xfId="0" applyNumberFormat="1" applyFont="1" applyAlignment="1">
      <alignment horizontal="right" vertical="center"/>
    </xf>
    <xf numFmtId="0" fontId="2" fillId="0" borderId="5" xfId="0" applyFont="1" applyBorder="1"/>
    <xf numFmtId="0" fontId="3" fillId="0" borderId="0" xfId="0" applyFont="1"/>
    <xf numFmtId="1" fontId="9" fillId="0" borderId="8" xfId="0" applyNumberFormat="1" applyFont="1" applyBorder="1" applyAlignment="1">
      <alignment vertical="center"/>
    </xf>
    <xf numFmtId="14" fontId="0" fillId="0" borderId="8" xfId="0" applyNumberFormat="1" applyBorder="1" applyAlignment="1">
      <alignment horizontal="right" vertical="center"/>
    </xf>
    <xf numFmtId="0" fontId="3" fillId="0" borderId="8" xfId="0" applyFont="1" applyBorder="1"/>
    <xf numFmtId="0" fontId="0" fillId="0" borderId="8" xfId="0" applyBorder="1" applyAlignment="1">
      <alignment horizontal="center"/>
    </xf>
    <xf numFmtId="0" fontId="9" fillId="0" borderId="0" xfId="0" applyFont="1" applyAlignment="1">
      <alignment vertical="center"/>
    </xf>
    <xf numFmtId="0" fontId="0" fillId="0" borderId="6" xfId="0" applyBorder="1" applyAlignment="1">
      <alignment horizontal="left" vertical="center"/>
    </xf>
    <xf numFmtId="1" fontId="6" fillId="0" borderId="6" xfId="0" applyNumberFormat="1" applyFont="1" applyBorder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14" fontId="0" fillId="0" borderId="8" xfId="0" applyNumberFormat="1" applyBorder="1" applyAlignment="1">
      <alignment horizontal="center"/>
    </xf>
    <xf numFmtId="0" fontId="6" fillId="0" borderId="10" xfId="0" applyFont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C4DBA-4665-944C-B08E-9FA46F51FDC7}">
  <dimension ref="A1:FK1048576"/>
  <sheetViews>
    <sheetView tabSelected="1" topLeftCell="BN1" workbookViewId="0">
      <selection sqref="A1:XFD1048576"/>
    </sheetView>
  </sheetViews>
  <sheetFormatPr baseColWidth="10" defaultRowHeight="16" x14ac:dyDescent="0.2"/>
  <cols>
    <col min="1" max="1" width="10.83203125" style="138"/>
    <col min="2" max="2" width="6.6640625" style="138" customWidth="1"/>
    <col min="3" max="3" width="10.83203125" style="138"/>
    <col min="4" max="4" width="6.33203125" customWidth="1"/>
    <col min="5" max="5" width="9.5" customWidth="1"/>
    <col min="6" max="6" width="7.6640625" customWidth="1"/>
    <col min="7" max="8" width="8.33203125" customWidth="1"/>
    <col min="9" max="9" width="10.6640625" customWidth="1"/>
    <col min="10" max="10" width="5.1640625" customWidth="1"/>
    <col min="11" max="11" width="5.1640625" style="89" customWidth="1"/>
    <col min="12" max="12" width="6.6640625" customWidth="1"/>
    <col min="13" max="13" width="18.83203125" style="34" customWidth="1"/>
    <col min="14" max="16" width="6.83203125" customWidth="1"/>
    <col min="17" max="17" width="8.5" customWidth="1"/>
    <col min="18" max="19" width="11.5" customWidth="1"/>
    <col min="20" max="20" width="8.5" style="153" customWidth="1"/>
    <col min="21" max="21" width="9.5" customWidth="1"/>
    <col min="22" max="22" width="9.83203125" customWidth="1"/>
    <col min="23" max="23" width="6.83203125" customWidth="1"/>
    <col min="24" max="24" width="10" customWidth="1"/>
    <col min="25" max="25" width="7.6640625" customWidth="1"/>
    <col min="26" max="26" width="8.83203125" customWidth="1"/>
    <col min="27" max="27" width="7" customWidth="1"/>
    <col min="28" max="28" width="14.6640625" customWidth="1"/>
    <col min="29" max="29" width="8.5" customWidth="1"/>
    <col min="30" max="31" width="7.83203125" customWidth="1"/>
    <col min="32" max="32" width="12.1640625" customWidth="1"/>
    <col min="33" max="33" width="61.83203125" customWidth="1"/>
    <col min="34" max="34" width="12.1640625" customWidth="1"/>
    <col min="35" max="38" width="19.1640625" customWidth="1"/>
    <col min="39" max="39" width="19.1640625" style="138" customWidth="1"/>
    <col min="40" max="40" width="8.5" style="46" customWidth="1"/>
    <col min="52" max="52" width="8.6640625" customWidth="1"/>
    <col min="53" max="53" width="8.1640625" customWidth="1"/>
    <col min="60" max="60" width="8.83203125" customWidth="1"/>
    <col min="79" max="79" width="8" customWidth="1"/>
    <col min="80" max="80" width="9.6640625" customWidth="1"/>
    <col min="87" max="87" width="23.6640625" style="46" customWidth="1"/>
    <col min="88" max="88" width="10.1640625" customWidth="1"/>
    <col min="89" max="89" width="23.6640625" customWidth="1"/>
    <col min="90" max="90" width="10.1640625" customWidth="1"/>
    <col min="91" max="91" width="23.6640625" customWidth="1"/>
    <col min="92" max="92" width="10.1640625" customWidth="1"/>
    <col min="93" max="93" width="23.6640625" customWidth="1"/>
    <col min="94" max="94" width="10.1640625" customWidth="1"/>
    <col min="95" max="95" width="23.6640625" customWidth="1"/>
    <col min="96" max="96" width="10.1640625" customWidth="1"/>
    <col min="97" max="97" width="23.6640625" style="46" customWidth="1"/>
    <col min="98" max="101" width="23.6640625" customWidth="1"/>
    <col min="102" max="102" width="23.6640625" style="46" customWidth="1"/>
    <col min="103" max="105" width="10.1640625" customWidth="1"/>
    <col min="106" max="106" width="23.6640625" customWidth="1"/>
    <col min="107" max="109" width="10.1640625" customWidth="1"/>
    <col min="110" max="110" width="23.6640625" customWidth="1"/>
    <col min="111" max="113" width="10.1640625" customWidth="1"/>
    <col min="114" max="114" width="23.6640625" customWidth="1"/>
    <col min="115" max="117" width="10.1640625" customWidth="1"/>
    <col min="118" max="118" width="23.6640625" customWidth="1"/>
    <col min="119" max="121" width="10.1640625" customWidth="1"/>
    <col min="122" max="122" width="23.6640625" style="46" customWidth="1"/>
    <col min="123" max="126" width="23.6640625" customWidth="1"/>
    <col min="127" max="127" width="23.6640625" style="46" customWidth="1"/>
    <col min="128" max="128" width="10.1640625" customWidth="1"/>
    <col min="129" max="129" width="23.6640625" customWidth="1"/>
    <col min="130" max="130" width="10.1640625" customWidth="1"/>
    <col min="131" max="131" width="23.6640625" customWidth="1"/>
    <col min="132" max="132" width="10.1640625" customWidth="1"/>
    <col min="133" max="133" width="23.6640625" customWidth="1"/>
    <col min="134" max="134" width="10.1640625" customWidth="1"/>
    <col min="135" max="135" width="23.6640625" customWidth="1"/>
    <col min="136" max="136" width="10.1640625" customWidth="1"/>
    <col min="137" max="137" width="23.6640625" style="46" customWidth="1"/>
    <col min="138" max="141" width="23.6640625" customWidth="1"/>
    <col min="142" max="142" width="23.6640625" style="46" customWidth="1"/>
    <col min="143" max="145" width="10.1640625" customWidth="1"/>
    <col min="146" max="146" width="23.6640625" customWidth="1"/>
    <col min="147" max="149" width="10.1640625" customWidth="1"/>
    <col min="150" max="150" width="23.6640625" customWidth="1"/>
    <col min="151" max="153" width="10.1640625" customWidth="1"/>
    <col min="154" max="154" width="23.6640625" customWidth="1"/>
    <col min="155" max="157" width="10.1640625" customWidth="1"/>
    <col min="158" max="158" width="23.6640625" customWidth="1"/>
    <col min="159" max="161" width="10.1640625" customWidth="1"/>
    <col min="162" max="162" width="23.6640625" style="46" customWidth="1"/>
    <col min="163" max="166" width="23.6640625" customWidth="1"/>
    <col min="167" max="167" width="93.6640625" style="46" customWidth="1"/>
  </cols>
  <sheetData>
    <row r="1" spans="1:167" s="23" customFormat="1" ht="85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6" t="s">
        <v>11</v>
      </c>
      <c r="M1" s="6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6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6" t="s">
        <v>27</v>
      </c>
      <c r="AC1" s="7" t="s">
        <v>28</v>
      </c>
      <c r="AD1" s="7" t="s">
        <v>29</v>
      </c>
      <c r="AE1" s="7" t="s">
        <v>30</v>
      </c>
      <c r="AF1" s="6" t="s">
        <v>31</v>
      </c>
      <c r="AG1" s="6" t="s">
        <v>32</v>
      </c>
      <c r="AH1" s="8" t="s">
        <v>33</v>
      </c>
      <c r="AI1" s="9" t="s">
        <v>34</v>
      </c>
      <c r="AJ1" s="10" t="s">
        <v>35</v>
      </c>
      <c r="AK1" s="10" t="s">
        <v>36</v>
      </c>
      <c r="AL1" s="10" t="s">
        <v>37</v>
      </c>
      <c r="AM1" s="10" t="s">
        <v>38</v>
      </c>
      <c r="AN1" s="11" t="s">
        <v>39</v>
      </c>
      <c r="AO1" s="12" t="s">
        <v>40</v>
      </c>
      <c r="AP1" s="12" t="s">
        <v>41</v>
      </c>
      <c r="AQ1" s="12" t="s">
        <v>42</v>
      </c>
      <c r="AR1" s="12" t="s">
        <v>43</v>
      </c>
      <c r="AS1" s="12" t="s">
        <v>44</v>
      </c>
      <c r="AT1" s="12" t="s">
        <v>45</v>
      </c>
      <c r="AU1" s="12" t="s">
        <v>46</v>
      </c>
      <c r="AV1" s="12" t="s">
        <v>47</v>
      </c>
      <c r="AW1" s="12" t="s">
        <v>48</v>
      </c>
      <c r="AX1" s="12" t="s">
        <v>49</v>
      </c>
      <c r="AY1" s="12" t="s">
        <v>50</v>
      </c>
      <c r="AZ1" s="11" t="s">
        <v>51</v>
      </c>
      <c r="BA1" s="11" t="s">
        <v>52</v>
      </c>
      <c r="BB1" s="12" t="s">
        <v>53</v>
      </c>
      <c r="BC1" s="12" t="s">
        <v>54</v>
      </c>
      <c r="BD1" s="12" t="s">
        <v>55</v>
      </c>
      <c r="BE1" s="12" t="s">
        <v>56</v>
      </c>
      <c r="BF1" s="12" t="s">
        <v>57</v>
      </c>
      <c r="BG1" s="12" t="s">
        <v>58</v>
      </c>
      <c r="BH1" s="11" t="s">
        <v>59</v>
      </c>
      <c r="BI1" s="12" t="s">
        <v>60</v>
      </c>
      <c r="BJ1" s="12" t="s">
        <v>61</v>
      </c>
      <c r="BK1" s="12" t="s">
        <v>62</v>
      </c>
      <c r="BL1" s="12" t="s">
        <v>63</v>
      </c>
      <c r="BM1" s="12" t="s">
        <v>64</v>
      </c>
      <c r="BN1" s="12" t="s">
        <v>65</v>
      </c>
      <c r="BO1" s="11" t="s">
        <v>66</v>
      </c>
      <c r="BP1" s="12" t="s">
        <v>67</v>
      </c>
      <c r="BQ1" s="12" t="s">
        <v>68</v>
      </c>
      <c r="BR1" s="12" t="s">
        <v>69</v>
      </c>
      <c r="BS1" s="12" t="s">
        <v>70</v>
      </c>
      <c r="BT1" s="12" t="s">
        <v>71</v>
      </c>
      <c r="BU1" s="12" t="s">
        <v>72</v>
      </c>
      <c r="BV1" s="12" t="s">
        <v>73</v>
      </c>
      <c r="BW1" s="12" t="s">
        <v>74</v>
      </c>
      <c r="BX1" s="12" t="s">
        <v>75</v>
      </c>
      <c r="BY1" s="12" t="s">
        <v>76</v>
      </c>
      <c r="BZ1" s="12" t="s">
        <v>77</v>
      </c>
      <c r="CA1" s="11" t="s">
        <v>78</v>
      </c>
      <c r="CB1" s="13" t="s">
        <v>79</v>
      </c>
      <c r="CC1" s="12" t="s">
        <v>80</v>
      </c>
      <c r="CD1" s="12" t="s">
        <v>81</v>
      </c>
      <c r="CE1" s="12" t="s">
        <v>82</v>
      </c>
      <c r="CF1" s="12" t="s">
        <v>83</v>
      </c>
      <c r="CG1" s="12" t="s">
        <v>84</v>
      </c>
      <c r="CH1" s="12" t="s">
        <v>85</v>
      </c>
      <c r="CI1" s="14" t="s">
        <v>86</v>
      </c>
      <c r="CJ1" s="15" t="s">
        <v>87</v>
      </c>
      <c r="CK1" s="14" t="s">
        <v>88</v>
      </c>
      <c r="CL1" s="15" t="s">
        <v>89</v>
      </c>
      <c r="CM1" s="16" t="s">
        <v>90</v>
      </c>
      <c r="CN1" s="15" t="s">
        <v>91</v>
      </c>
      <c r="CO1" s="14" t="s">
        <v>92</v>
      </c>
      <c r="CP1" s="15" t="s">
        <v>93</v>
      </c>
      <c r="CQ1" s="14" t="s">
        <v>94</v>
      </c>
      <c r="CR1" s="15" t="s">
        <v>95</v>
      </c>
      <c r="CS1" s="17" t="s">
        <v>96</v>
      </c>
      <c r="CT1" s="17" t="s">
        <v>97</v>
      </c>
      <c r="CU1" s="18" t="s">
        <v>98</v>
      </c>
      <c r="CV1" s="17" t="s">
        <v>99</v>
      </c>
      <c r="CW1" s="17" t="s">
        <v>100</v>
      </c>
      <c r="CX1" s="14" t="s">
        <v>101</v>
      </c>
      <c r="CY1" s="19" t="s">
        <v>102</v>
      </c>
      <c r="CZ1" s="19" t="s">
        <v>103</v>
      </c>
      <c r="DA1" s="20" t="s">
        <v>104</v>
      </c>
      <c r="DB1" s="14" t="s">
        <v>105</v>
      </c>
      <c r="DC1" s="19" t="s">
        <v>106</v>
      </c>
      <c r="DD1" s="19" t="s">
        <v>107</v>
      </c>
      <c r="DE1" s="20" t="s">
        <v>108</v>
      </c>
      <c r="DF1" s="16" t="s">
        <v>109</v>
      </c>
      <c r="DG1" s="15" t="s">
        <v>110</v>
      </c>
      <c r="DH1" s="15" t="s">
        <v>111</v>
      </c>
      <c r="DI1" s="20" t="s">
        <v>112</v>
      </c>
      <c r="DJ1" s="14" t="s">
        <v>113</v>
      </c>
      <c r="DK1" s="15" t="s">
        <v>114</v>
      </c>
      <c r="DL1" s="15" t="s">
        <v>115</v>
      </c>
      <c r="DM1" s="20" t="s">
        <v>116</v>
      </c>
      <c r="DN1" s="14" t="s">
        <v>117</v>
      </c>
      <c r="DO1" s="15" t="s">
        <v>118</v>
      </c>
      <c r="DP1" s="21" t="s">
        <v>119</v>
      </c>
      <c r="DQ1" s="20" t="s">
        <v>120</v>
      </c>
      <c r="DR1" s="17" t="s">
        <v>121</v>
      </c>
      <c r="DS1" s="17" t="s">
        <v>122</v>
      </c>
      <c r="DT1" s="18" t="s">
        <v>123</v>
      </c>
      <c r="DU1" s="17" t="s">
        <v>124</v>
      </c>
      <c r="DV1" s="17" t="s">
        <v>125</v>
      </c>
      <c r="DW1" s="14" t="s">
        <v>126</v>
      </c>
      <c r="DX1" s="15" t="s">
        <v>127</v>
      </c>
      <c r="DY1" s="14" t="s">
        <v>128</v>
      </c>
      <c r="DZ1" s="15" t="s">
        <v>129</v>
      </c>
      <c r="EA1" s="16" t="s">
        <v>130</v>
      </c>
      <c r="EB1" s="15" t="s">
        <v>131</v>
      </c>
      <c r="EC1" s="14" t="s">
        <v>132</v>
      </c>
      <c r="ED1" s="15" t="s">
        <v>133</v>
      </c>
      <c r="EE1" s="14" t="s">
        <v>134</v>
      </c>
      <c r="EF1" s="15" t="s">
        <v>135</v>
      </c>
      <c r="EG1" s="17" t="s">
        <v>136</v>
      </c>
      <c r="EH1" s="17" t="s">
        <v>137</v>
      </c>
      <c r="EI1" s="18" t="s">
        <v>138</v>
      </c>
      <c r="EJ1" s="17" t="s">
        <v>139</v>
      </c>
      <c r="EK1" s="17" t="s">
        <v>140</v>
      </c>
      <c r="EL1" s="14" t="s">
        <v>141</v>
      </c>
      <c r="EM1" s="15" t="s">
        <v>142</v>
      </c>
      <c r="EN1" s="15" t="s">
        <v>143</v>
      </c>
      <c r="EO1" s="20" t="s">
        <v>144</v>
      </c>
      <c r="EP1" s="14" t="s">
        <v>145</v>
      </c>
      <c r="EQ1" s="15" t="s">
        <v>146</v>
      </c>
      <c r="ER1" s="15" t="s">
        <v>147</v>
      </c>
      <c r="ES1" s="20" t="s">
        <v>148</v>
      </c>
      <c r="ET1" s="16" t="s">
        <v>149</v>
      </c>
      <c r="EU1" s="15" t="s">
        <v>150</v>
      </c>
      <c r="EV1" s="15" t="s">
        <v>151</v>
      </c>
      <c r="EW1" s="20" t="s">
        <v>152</v>
      </c>
      <c r="EX1" s="14" t="s">
        <v>153</v>
      </c>
      <c r="EY1" s="15" t="s">
        <v>154</v>
      </c>
      <c r="EZ1" s="15" t="s">
        <v>155</v>
      </c>
      <c r="FA1" s="20" t="s">
        <v>156</v>
      </c>
      <c r="FB1" s="14" t="s">
        <v>157</v>
      </c>
      <c r="FC1" s="15" t="s">
        <v>158</v>
      </c>
      <c r="FD1" s="21" t="s">
        <v>159</v>
      </c>
      <c r="FE1" s="20" t="s">
        <v>160</v>
      </c>
      <c r="FF1" s="17" t="s">
        <v>161</v>
      </c>
      <c r="FG1" s="17" t="s">
        <v>162</v>
      </c>
      <c r="FH1" s="18" t="s">
        <v>163</v>
      </c>
      <c r="FI1" s="17" t="s">
        <v>164</v>
      </c>
      <c r="FJ1" s="17" t="s">
        <v>165</v>
      </c>
      <c r="FK1" s="22" t="s">
        <v>166</v>
      </c>
    </row>
    <row r="2" spans="1:167" ht="16" customHeight="1" x14ac:dyDescent="0.2">
      <c r="A2" s="24" t="s">
        <v>167</v>
      </c>
      <c r="B2" s="25">
        <v>2</v>
      </c>
      <c r="C2" s="26">
        <v>24668</v>
      </c>
      <c r="D2" s="27">
        <v>49</v>
      </c>
      <c r="E2" s="28" t="s">
        <v>168</v>
      </c>
      <c r="F2">
        <v>0</v>
      </c>
      <c r="G2" s="29" t="s">
        <v>169</v>
      </c>
      <c r="H2" s="30">
        <v>0</v>
      </c>
      <c r="I2">
        <v>0</v>
      </c>
      <c r="K2" s="31">
        <v>6</v>
      </c>
      <c r="L2" s="29">
        <v>2</v>
      </c>
      <c r="M2" s="32">
        <v>1</v>
      </c>
      <c r="N2">
        <v>1</v>
      </c>
      <c r="O2">
        <v>1</v>
      </c>
      <c r="P2" s="33">
        <v>1</v>
      </c>
      <c r="Q2" s="33">
        <v>1</v>
      </c>
      <c r="R2" s="29">
        <v>0</v>
      </c>
      <c r="S2" s="34">
        <v>1</v>
      </c>
      <c r="T2" s="35">
        <v>42770</v>
      </c>
      <c r="U2" s="36">
        <v>42768</v>
      </c>
      <c r="V2" s="36">
        <v>42768</v>
      </c>
      <c r="W2" s="37">
        <f t="shared" ref="W2:W65" si="0">DATEDIF(U2,V2,"d")</f>
        <v>0</v>
      </c>
      <c r="X2" s="36">
        <v>42769</v>
      </c>
      <c r="Y2" s="37">
        <f t="shared" ref="Y2:Y32" si="1">DATEDIF(V2,X2,"d")</f>
        <v>1</v>
      </c>
      <c r="Z2" s="36">
        <v>42769</v>
      </c>
      <c r="AA2" s="37">
        <f t="shared" ref="AA2:AA36" si="2">DATEDIF(V2,Z2,"d")</f>
        <v>1</v>
      </c>
      <c r="AB2" s="29" t="s">
        <v>170</v>
      </c>
      <c r="AC2" s="36">
        <v>42773</v>
      </c>
      <c r="AD2" s="37">
        <f t="shared" ref="AD2:AD36" si="3">DATEDIF(Z2,AC2,"d")</f>
        <v>4</v>
      </c>
      <c r="AE2" s="37">
        <f t="shared" ref="AE2:AE65" si="4">DATEDIF(V2,AC2,"d")</f>
        <v>5</v>
      </c>
      <c r="AF2" s="29">
        <v>0</v>
      </c>
      <c r="AG2" s="29"/>
      <c r="AH2" s="29">
        <v>0</v>
      </c>
      <c r="AI2" s="29"/>
      <c r="AJ2" s="38">
        <v>1</v>
      </c>
      <c r="AK2" s="39">
        <f t="shared" ref="AK2:AK35" si="5">AJ2/AE2</f>
        <v>0.2</v>
      </c>
      <c r="AL2" s="38">
        <v>0</v>
      </c>
      <c r="AM2" s="40">
        <f t="shared" ref="AM2:AM32" si="6">AL2/AA2</f>
        <v>0</v>
      </c>
      <c r="AN2" s="41">
        <v>1</v>
      </c>
      <c r="AO2" s="42"/>
      <c r="AP2" s="42"/>
      <c r="AQ2" s="42"/>
      <c r="AR2" s="42"/>
      <c r="AS2" s="42"/>
      <c r="AT2" s="42"/>
      <c r="AU2" s="43"/>
      <c r="AV2" s="42"/>
      <c r="AW2" s="43"/>
      <c r="AX2" s="43"/>
      <c r="AY2" s="43"/>
      <c r="BB2" s="44"/>
      <c r="BF2" s="44"/>
      <c r="BG2" s="44"/>
      <c r="BH2" s="29">
        <v>1</v>
      </c>
      <c r="BI2">
        <v>3</v>
      </c>
      <c r="BJ2">
        <v>3</v>
      </c>
      <c r="BK2">
        <v>3</v>
      </c>
      <c r="BL2">
        <v>20</v>
      </c>
      <c r="BM2" t="s">
        <v>171</v>
      </c>
      <c r="BO2">
        <v>1</v>
      </c>
      <c r="BP2" s="42">
        <v>3</v>
      </c>
      <c r="BQ2" s="42">
        <v>3</v>
      </c>
      <c r="BR2" s="42">
        <v>3</v>
      </c>
      <c r="BS2" s="42">
        <v>20</v>
      </c>
      <c r="BT2" s="42" t="s">
        <v>171</v>
      </c>
      <c r="BU2" s="42"/>
      <c r="BV2" s="43">
        <v>42773</v>
      </c>
      <c r="BW2" s="42">
        <v>5</v>
      </c>
      <c r="BX2" s="43">
        <v>42773</v>
      </c>
      <c r="BY2" s="43"/>
      <c r="BZ2" s="43"/>
      <c r="CA2" s="29">
        <v>1</v>
      </c>
      <c r="CB2" s="29">
        <f>BH2-CA2</f>
        <v>0</v>
      </c>
      <c r="CC2" s="45">
        <v>1</v>
      </c>
      <c r="CD2" s="45">
        <v>0</v>
      </c>
      <c r="CE2" s="45">
        <v>2</v>
      </c>
      <c r="CF2" s="45">
        <v>0</v>
      </c>
      <c r="CG2" s="44" t="s">
        <v>171</v>
      </c>
      <c r="CH2" s="45"/>
      <c r="CK2" s="29"/>
      <c r="CM2" s="29"/>
      <c r="CO2" s="29"/>
      <c r="CQ2" s="29"/>
      <c r="CT2" s="29"/>
      <c r="CU2" s="29"/>
      <c r="CV2" s="29"/>
      <c r="CW2" s="29"/>
      <c r="DB2" s="29"/>
      <c r="DF2" s="29"/>
      <c r="DJ2" s="29"/>
      <c r="DN2" s="29"/>
      <c r="DS2" s="29"/>
      <c r="DT2" s="29"/>
      <c r="DU2" s="29"/>
      <c r="DV2" s="29"/>
      <c r="DW2" s="46">
        <v>36.5</v>
      </c>
      <c r="DX2">
        <f>DW2-EG2</f>
        <v>4.5</v>
      </c>
      <c r="DY2" s="29">
        <v>33</v>
      </c>
      <c r="DZ2">
        <f>DY2-EH2</f>
        <v>7</v>
      </c>
      <c r="EA2" s="29">
        <v>23.5</v>
      </c>
      <c r="EB2">
        <f>EA2-EI2</f>
        <v>-0.5</v>
      </c>
      <c r="EC2" s="29">
        <v>16.5</v>
      </c>
      <c r="ED2">
        <f>EC2-EJ2</f>
        <v>1.5</v>
      </c>
      <c r="EE2" s="29">
        <v>19</v>
      </c>
      <c r="EF2">
        <f>EE2-EK2</f>
        <v>1</v>
      </c>
      <c r="EG2" s="46">
        <v>32</v>
      </c>
      <c r="EH2" s="29">
        <v>26</v>
      </c>
      <c r="EI2" s="29">
        <v>24</v>
      </c>
      <c r="EJ2" s="29">
        <v>15</v>
      </c>
      <c r="EK2" s="29">
        <v>18</v>
      </c>
      <c r="EP2" s="29"/>
      <c r="ET2" s="29"/>
      <c r="EX2" s="29"/>
      <c r="FB2" s="29"/>
      <c r="FG2" s="29"/>
      <c r="FH2" s="29"/>
      <c r="FI2" s="29"/>
      <c r="FJ2" s="29"/>
      <c r="FK2" s="47" t="s">
        <v>172</v>
      </c>
    </row>
    <row r="3" spans="1:167" ht="16" customHeight="1" x14ac:dyDescent="0.2">
      <c r="A3" s="38" t="s">
        <v>173</v>
      </c>
      <c r="B3" s="38">
        <v>2</v>
      </c>
      <c r="C3" s="35">
        <v>21368</v>
      </c>
      <c r="D3" s="29">
        <v>60</v>
      </c>
      <c r="E3" s="29" t="s">
        <v>174</v>
      </c>
      <c r="F3">
        <v>0</v>
      </c>
      <c r="G3" s="29" t="s">
        <v>175</v>
      </c>
      <c r="H3" s="30">
        <v>1</v>
      </c>
      <c r="I3">
        <v>0</v>
      </c>
      <c r="K3" s="48">
        <v>4</v>
      </c>
      <c r="L3" s="29">
        <v>2</v>
      </c>
      <c r="M3" s="30">
        <v>1</v>
      </c>
      <c r="N3">
        <v>1</v>
      </c>
      <c r="O3">
        <v>1</v>
      </c>
      <c r="P3" s="33">
        <v>0</v>
      </c>
      <c r="Q3" s="33">
        <v>2</v>
      </c>
      <c r="R3" s="29">
        <v>1</v>
      </c>
      <c r="S3" s="30">
        <v>0</v>
      </c>
      <c r="T3" s="36">
        <v>43493</v>
      </c>
      <c r="U3" s="36">
        <v>43481</v>
      </c>
      <c r="V3" s="36">
        <v>43481</v>
      </c>
      <c r="W3" s="37">
        <f t="shared" si="0"/>
        <v>0</v>
      </c>
      <c r="X3" s="36">
        <v>43493</v>
      </c>
      <c r="Y3" s="37">
        <f t="shared" si="1"/>
        <v>12</v>
      </c>
      <c r="Z3" s="36">
        <v>43493</v>
      </c>
      <c r="AA3" s="37">
        <f t="shared" si="2"/>
        <v>12</v>
      </c>
      <c r="AB3" s="29" t="s">
        <v>176</v>
      </c>
      <c r="AC3" s="36">
        <v>43497</v>
      </c>
      <c r="AD3" s="37">
        <f t="shared" si="3"/>
        <v>4</v>
      </c>
      <c r="AE3" s="37">
        <f t="shared" si="4"/>
        <v>16</v>
      </c>
      <c r="AF3" s="29">
        <v>0</v>
      </c>
      <c r="AH3" s="29">
        <v>0</v>
      </c>
      <c r="AI3" s="29"/>
      <c r="AJ3" s="38">
        <v>3</v>
      </c>
      <c r="AK3" s="39">
        <f t="shared" si="5"/>
        <v>0.1875</v>
      </c>
      <c r="AL3" s="38">
        <v>3</v>
      </c>
      <c r="AM3" s="40">
        <f t="shared" si="6"/>
        <v>0.25</v>
      </c>
      <c r="AN3" s="47">
        <v>8</v>
      </c>
      <c r="AO3">
        <v>3</v>
      </c>
      <c r="AP3">
        <v>1</v>
      </c>
      <c r="AQ3">
        <v>3</v>
      </c>
      <c r="AR3">
        <v>20</v>
      </c>
      <c r="AS3" t="s">
        <v>177</v>
      </c>
      <c r="AT3" t="s">
        <v>178</v>
      </c>
      <c r="AU3" s="44"/>
      <c r="AV3" s="42"/>
      <c r="AW3" s="44"/>
      <c r="AX3" s="44"/>
      <c r="AY3" s="44"/>
      <c r="AZ3" s="49"/>
      <c r="BB3" s="44"/>
      <c r="BC3" s="44"/>
      <c r="BD3" s="44"/>
      <c r="BE3" s="44"/>
      <c r="BF3" s="44"/>
      <c r="BG3" s="44"/>
      <c r="BH3" s="30"/>
      <c r="BO3" s="30"/>
      <c r="CA3" s="30"/>
      <c r="CB3" s="29"/>
      <c r="CI3" s="46">
        <v>47</v>
      </c>
      <c r="CJ3">
        <f t="shared" ref="CJ3:CJ32" si="7">CI3-CS3</f>
        <v>0</v>
      </c>
      <c r="CK3" s="29">
        <v>42</v>
      </c>
      <c r="CL3">
        <f t="shared" ref="CL3:CL32" si="8">CK3-CT3</f>
        <v>4</v>
      </c>
      <c r="CM3" s="29">
        <v>39</v>
      </c>
      <c r="CN3">
        <f t="shared" ref="CN3:CN32" si="9">CM3-CU3</f>
        <v>4</v>
      </c>
      <c r="CO3" s="29">
        <v>37</v>
      </c>
      <c r="CP3">
        <f t="shared" ref="CP3:CP32" si="10">CO3-CV3</f>
        <v>3</v>
      </c>
      <c r="CQ3" s="29">
        <v>21</v>
      </c>
      <c r="CR3">
        <f t="shared" ref="CR3:CR32" si="11">CQ3-CW3</f>
        <v>1</v>
      </c>
      <c r="CS3" s="46">
        <v>47</v>
      </c>
      <c r="CT3" s="29">
        <v>38</v>
      </c>
      <c r="CU3" s="29">
        <v>35</v>
      </c>
      <c r="CV3" s="29">
        <v>34</v>
      </c>
      <c r="CW3" s="29">
        <v>20</v>
      </c>
      <c r="DB3" s="29"/>
      <c r="DF3" s="29"/>
      <c r="DJ3" s="29"/>
      <c r="DN3" s="29"/>
      <c r="DS3" s="29"/>
      <c r="DT3" s="29"/>
      <c r="DU3" s="29"/>
      <c r="DV3" s="29"/>
      <c r="DY3" s="29"/>
      <c r="EA3" s="29"/>
      <c r="EC3" s="29"/>
      <c r="EE3" s="29"/>
      <c r="EH3" s="29"/>
      <c r="EI3" s="29"/>
      <c r="EJ3" s="29"/>
      <c r="EK3" s="29"/>
      <c r="EP3" s="29"/>
      <c r="ET3" s="29"/>
      <c r="EX3" s="29"/>
      <c r="FB3" s="29"/>
      <c r="FG3" s="29"/>
      <c r="FH3" s="29"/>
      <c r="FI3" s="29"/>
      <c r="FJ3" s="29"/>
      <c r="FK3" s="47" t="s">
        <v>179</v>
      </c>
    </row>
    <row r="4" spans="1:167" x14ac:dyDescent="0.2">
      <c r="A4" s="38" t="s">
        <v>180</v>
      </c>
      <c r="B4" s="38">
        <v>2</v>
      </c>
      <c r="C4" s="35">
        <v>24477</v>
      </c>
      <c r="D4" s="29">
        <v>49</v>
      </c>
      <c r="E4" s="29" t="s">
        <v>181</v>
      </c>
      <c r="F4">
        <v>0</v>
      </c>
      <c r="G4" s="29"/>
      <c r="H4" s="30">
        <v>0</v>
      </c>
      <c r="I4">
        <v>1</v>
      </c>
      <c r="K4" s="48">
        <v>4</v>
      </c>
      <c r="L4" s="29">
        <v>1</v>
      </c>
      <c r="M4" s="30">
        <v>1</v>
      </c>
      <c r="N4">
        <v>1</v>
      </c>
      <c r="O4">
        <v>1</v>
      </c>
      <c r="P4" s="33">
        <v>0</v>
      </c>
      <c r="Q4" s="33">
        <v>2</v>
      </c>
      <c r="R4" s="29">
        <v>1</v>
      </c>
      <c r="S4" s="30">
        <v>0</v>
      </c>
      <c r="T4" s="35">
        <v>42601</v>
      </c>
      <c r="U4" s="36">
        <v>42596</v>
      </c>
      <c r="V4" s="36">
        <v>42596</v>
      </c>
      <c r="W4" s="37">
        <f t="shared" si="0"/>
        <v>0</v>
      </c>
      <c r="X4" s="36">
        <v>42601</v>
      </c>
      <c r="Y4" s="37">
        <f t="shared" si="1"/>
        <v>5</v>
      </c>
      <c r="Z4" s="36">
        <v>42601</v>
      </c>
      <c r="AA4" s="37">
        <f t="shared" si="2"/>
        <v>5</v>
      </c>
      <c r="AB4" s="29" t="s">
        <v>182</v>
      </c>
      <c r="AC4" s="36">
        <v>42607</v>
      </c>
      <c r="AD4" s="37">
        <f t="shared" si="3"/>
        <v>6</v>
      </c>
      <c r="AE4" s="37">
        <f t="shared" si="4"/>
        <v>11</v>
      </c>
      <c r="AF4" s="29">
        <v>0</v>
      </c>
      <c r="AG4" s="29"/>
      <c r="AH4" s="29">
        <v>0</v>
      </c>
      <c r="AI4" s="29"/>
      <c r="AJ4" s="38">
        <v>2</v>
      </c>
      <c r="AK4" s="39">
        <f t="shared" si="5"/>
        <v>0.18181818181818182</v>
      </c>
      <c r="AL4" s="38">
        <v>2</v>
      </c>
      <c r="AM4" s="40">
        <f t="shared" si="6"/>
        <v>0.4</v>
      </c>
      <c r="AN4" s="47">
        <v>3</v>
      </c>
      <c r="AO4">
        <v>1</v>
      </c>
      <c r="AP4">
        <v>0</v>
      </c>
      <c r="AQ4">
        <v>2</v>
      </c>
      <c r="AR4">
        <v>0</v>
      </c>
      <c r="AS4" t="s">
        <v>183</v>
      </c>
      <c r="AT4" t="s">
        <v>184</v>
      </c>
      <c r="AU4" s="44">
        <v>42596</v>
      </c>
      <c r="AV4" s="42">
        <v>0</v>
      </c>
      <c r="AW4" s="44">
        <v>42596</v>
      </c>
      <c r="AX4" s="44"/>
      <c r="AZ4" s="30"/>
      <c r="BH4" s="30"/>
      <c r="BO4" s="30"/>
      <c r="BV4" s="44"/>
      <c r="CA4" s="30"/>
      <c r="CB4" s="29"/>
      <c r="CI4" s="46">
        <v>48</v>
      </c>
      <c r="CJ4">
        <f t="shared" si="7"/>
        <v>0</v>
      </c>
      <c r="CK4" s="29">
        <v>41</v>
      </c>
      <c r="CL4">
        <f t="shared" si="8"/>
        <v>3</v>
      </c>
      <c r="CM4" s="29">
        <v>37</v>
      </c>
      <c r="CN4">
        <f t="shared" si="9"/>
        <v>5</v>
      </c>
      <c r="CO4" s="29">
        <v>36</v>
      </c>
      <c r="CP4">
        <f t="shared" si="10"/>
        <v>1</v>
      </c>
      <c r="CQ4" s="29">
        <v>19</v>
      </c>
      <c r="CR4">
        <f t="shared" si="11"/>
        <v>0</v>
      </c>
      <c r="CS4" s="46">
        <v>48</v>
      </c>
      <c r="CT4" s="29">
        <v>38</v>
      </c>
      <c r="CU4" s="29">
        <v>32</v>
      </c>
      <c r="CV4" s="29">
        <v>35</v>
      </c>
      <c r="CW4" s="29">
        <v>19</v>
      </c>
      <c r="DB4" s="29"/>
      <c r="DF4" s="29"/>
      <c r="DJ4" s="29"/>
      <c r="DN4" s="29"/>
      <c r="DS4" s="29"/>
      <c r="DT4" s="29"/>
      <c r="DU4" s="29"/>
      <c r="DV4" s="29"/>
      <c r="DY4" s="29"/>
      <c r="EA4" s="29"/>
      <c r="EC4" s="29"/>
      <c r="EE4" s="29"/>
      <c r="EH4" s="29"/>
      <c r="EI4" s="29"/>
      <c r="EJ4" s="29"/>
      <c r="EK4" s="29"/>
      <c r="EP4" s="29"/>
      <c r="ET4" s="29"/>
      <c r="EX4" s="29"/>
      <c r="FB4" s="29"/>
      <c r="FG4" s="29"/>
      <c r="FH4" s="29"/>
      <c r="FI4" s="29"/>
      <c r="FJ4" s="29"/>
      <c r="FK4" s="47" t="s">
        <v>185</v>
      </c>
    </row>
    <row r="5" spans="1:167" x14ac:dyDescent="0.2">
      <c r="A5" s="25" t="s">
        <v>186</v>
      </c>
      <c r="B5" s="25">
        <v>2</v>
      </c>
      <c r="C5" s="26">
        <v>23901</v>
      </c>
      <c r="D5" s="27">
        <v>53</v>
      </c>
      <c r="E5" s="28" t="s">
        <v>187</v>
      </c>
      <c r="F5">
        <v>0</v>
      </c>
      <c r="G5" s="29"/>
      <c r="H5" s="30">
        <v>0</v>
      </c>
      <c r="I5">
        <v>0</v>
      </c>
      <c r="K5" s="47">
        <v>8</v>
      </c>
      <c r="L5" s="29">
        <v>2</v>
      </c>
      <c r="M5" s="29">
        <v>1</v>
      </c>
      <c r="N5">
        <v>1</v>
      </c>
      <c r="O5">
        <v>1</v>
      </c>
      <c r="P5" s="33">
        <v>0</v>
      </c>
      <c r="Q5" s="33">
        <v>2</v>
      </c>
      <c r="R5" s="29">
        <v>1</v>
      </c>
      <c r="S5" s="30">
        <v>0</v>
      </c>
      <c r="T5" s="35">
        <v>43320</v>
      </c>
      <c r="U5" s="36">
        <v>43307</v>
      </c>
      <c r="V5" s="36">
        <v>43309</v>
      </c>
      <c r="W5" s="37">
        <f t="shared" si="0"/>
        <v>2</v>
      </c>
      <c r="X5" s="50">
        <v>43320</v>
      </c>
      <c r="Y5" s="37">
        <f t="shared" si="1"/>
        <v>11</v>
      </c>
      <c r="Z5" s="36">
        <v>43320</v>
      </c>
      <c r="AA5" s="37">
        <f t="shared" si="2"/>
        <v>11</v>
      </c>
      <c r="AB5" s="29" t="s">
        <v>188</v>
      </c>
      <c r="AC5" s="36">
        <v>43328</v>
      </c>
      <c r="AD5" s="37">
        <f t="shared" si="3"/>
        <v>8</v>
      </c>
      <c r="AE5" s="37">
        <f t="shared" si="4"/>
        <v>19</v>
      </c>
      <c r="AF5" s="29">
        <v>0</v>
      </c>
      <c r="AG5" s="29"/>
      <c r="AH5">
        <v>0</v>
      </c>
      <c r="AI5" s="29"/>
      <c r="AJ5" s="38">
        <v>5</v>
      </c>
      <c r="AK5" s="39">
        <f t="shared" si="5"/>
        <v>0.26315789473684209</v>
      </c>
      <c r="AL5" s="38">
        <v>5</v>
      </c>
      <c r="AM5" s="40">
        <f t="shared" si="6"/>
        <v>0.45454545454545453</v>
      </c>
      <c r="AN5" s="47">
        <v>2</v>
      </c>
      <c r="AO5">
        <v>3</v>
      </c>
      <c r="AP5">
        <v>2</v>
      </c>
      <c r="AQ5">
        <v>3</v>
      </c>
      <c r="AR5">
        <v>20</v>
      </c>
      <c r="AS5" t="s">
        <v>189</v>
      </c>
      <c r="AT5" t="s">
        <v>190</v>
      </c>
      <c r="AU5" s="44"/>
      <c r="AV5" s="42"/>
      <c r="AW5" s="44"/>
      <c r="AX5" s="44"/>
      <c r="AY5" s="44"/>
      <c r="AZ5" s="49"/>
      <c r="BB5" s="44"/>
      <c r="BC5" s="44"/>
      <c r="BD5" s="44"/>
      <c r="BE5" s="44"/>
      <c r="BF5" s="44"/>
      <c r="BG5" s="44"/>
      <c r="BH5" s="49"/>
      <c r="BO5" s="49"/>
      <c r="BW5" s="42"/>
      <c r="CA5" s="49"/>
      <c r="CB5" s="29"/>
      <c r="CI5" s="46">
        <v>32</v>
      </c>
      <c r="CJ5">
        <f t="shared" si="7"/>
        <v>2.5</v>
      </c>
      <c r="CK5" s="29">
        <v>30</v>
      </c>
      <c r="CL5">
        <f t="shared" si="8"/>
        <v>4</v>
      </c>
      <c r="CM5" s="29">
        <v>25.5</v>
      </c>
      <c r="CN5">
        <f t="shared" si="9"/>
        <v>2.5</v>
      </c>
      <c r="CO5" s="29">
        <v>15</v>
      </c>
      <c r="CP5">
        <f t="shared" si="10"/>
        <v>0</v>
      </c>
      <c r="CQ5" s="29">
        <v>18</v>
      </c>
      <c r="CR5">
        <f t="shared" si="11"/>
        <v>0</v>
      </c>
      <c r="CS5" s="46">
        <v>29.5</v>
      </c>
      <c r="CT5" s="29">
        <v>26</v>
      </c>
      <c r="CU5" s="29">
        <v>23</v>
      </c>
      <c r="CV5" s="29">
        <v>15</v>
      </c>
      <c r="CW5" s="29">
        <v>18</v>
      </c>
      <c r="DB5" s="29"/>
      <c r="DF5" s="29"/>
      <c r="DJ5" s="29"/>
      <c r="DN5" s="29"/>
      <c r="DS5" s="29"/>
      <c r="DT5" s="29"/>
      <c r="DU5" s="29"/>
      <c r="DV5" s="29"/>
      <c r="DY5" s="29"/>
      <c r="EA5" s="29"/>
      <c r="EC5" s="29"/>
      <c r="EE5" s="29"/>
      <c r="EH5" s="29"/>
      <c r="EI5" s="29"/>
      <c r="EJ5" s="29"/>
      <c r="EK5" s="29"/>
      <c r="EP5" s="29"/>
      <c r="ET5" s="29"/>
      <c r="EX5" s="29"/>
      <c r="FB5" s="29"/>
      <c r="FG5" s="29"/>
      <c r="FH5" s="29"/>
      <c r="FI5" s="29"/>
      <c r="FJ5" s="29"/>
      <c r="FK5" s="47" t="s">
        <v>191</v>
      </c>
    </row>
    <row r="6" spans="1:167" s="55" customFormat="1" x14ac:dyDescent="0.2">
      <c r="A6" s="51" t="s">
        <v>192</v>
      </c>
      <c r="B6" s="51">
        <v>2</v>
      </c>
      <c r="C6" s="52">
        <v>30608</v>
      </c>
      <c r="D6" s="53">
        <v>32</v>
      </c>
      <c r="E6" s="54" t="s">
        <v>193</v>
      </c>
      <c r="F6" s="55">
        <v>0</v>
      </c>
      <c r="G6" s="56"/>
      <c r="H6" s="57">
        <v>0</v>
      </c>
      <c r="I6" s="55">
        <v>0</v>
      </c>
      <c r="K6" s="58">
        <v>7</v>
      </c>
      <c r="L6" s="56">
        <v>2</v>
      </c>
      <c r="M6" s="56">
        <v>1</v>
      </c>
      <c r="N6" s="55">
        <v>1</v>
      </c>
      <c r="O6" s="55">
        <v>1</v>
      </c>
      <c r="P6" s="59">
        <v>0</v>
      </c>
      <c r="Q6" s="59">
        <v>2</v>
      </c>
      <c r="R6" s="56">
        <v>1</v>
      </c>
      <c r="S6" s="60">
        <v>0</v>
      </c>
      <c r="T6" s="61">
        <v>42601</v>
      </c>
      <c r="U6" s="62">
        <v>42598</v>
      </c>
      <c r="V6" s="62">
        <v>42599</v>
      </c>
      <c r="W6" s="63">
        <f t="shared" si="0"/>
        <v>1</v>
      </c>
      <c r="X6" s="62">
        <v>42601</v>
      </c>
      <c r="Y6" s="63">
        <f t="shared" si="1"/>
        <v>2</v>
      </c>
      <c r="Z6" s="62">
        <v>42601</v>
      </c>
      <c r="AA6" s="63">
        <f t="shared" si="2"/>
        <v>2</v>
      </c>
      <c r="AB6" s="56" t="s">
        <v>194</v>
      </c>
      <c r="AC6" s="62">
        <v>42605</v>
      </c>
      <c r="AD6" s="63">
        <f t="shared" si="3"/>
        <v>4</v>
      </c>
      <c r="AE6" s="63">
        <f t="shared" si="4"/>
        <v>6</v>
      </c>
      <c r="AF6" s="56">
        <v>0</v>
      </c>
      <c r="AG6" s="56"/>
      <c r="AH6" s="56">
        <v>0</v>
      </c>
      <c r="AJ6" s="64">
        <v>1</v>
      </c>
      <c r="AK6" s="65">
        <f t="shared" si="5"/>
        <v>0.16666666666666666</v>
      </c>
      <c r="AL6" s="64">
        <v>1</v>
      </c>
      <c r="AM6" s="66">
        <f t="shared" si="6"/>
        <v>0.5</v>
      </c>
      <c r="AN6" s="67">
        <v>2</v>
      </c>
      <c r="AO6" s="68">
        <v>3</v>
      </c>
      <c r="AP6" s="68">
        <v>1</v>
      </c>
      <c r="AQ6" s="68">
        <v>3</v>
      </c>
      <c r="AR6" s="68">
        <v>20</v>
      </c>
      <c r="AS6" s="68" t="s">
        <v>171</v>
      </c>
      <c r="AT6" s="68"/>
      <c r="AU6" s="68"/>
      <c r="AV6" s="68"/>
      <c r="AW6" s="69"/>
      <c r="AX6" s="69"/>
      <c r="AY6" s="68"/>
      <c r="AZ6" s="57"/>
      <c r="BH6" s="57"/>
      <c r="BO6" s="57"/>
      <c r="BP6" s="68"/>
      <c r="BQ6" s="68"/>
      <c r="BR6" s="68"/>
      <c r="BS6" s="68"/>
      <c r="BT6" s="68"/>
      <c r="BU6" s="68"/>
      <c r="BV6" s="69"/>
      <c r="BW6" s="68"/>
      <c r="BX6" s="68"/>
      <c r="BY6" s="68"/>
      <c r="BZ6" s="68"/>
      <c r="CA6" s="57"/>
      <c r="CB6" s="56"/>
      <c r="CI6" s="70">
        <v>28</v>
      </c>
      <c r="CJ6" s="55">
        <f t="shared" si="7"/>
        <v>-1</v>
      </c>
      <c r="CK6" s="56">
        <v>28</v>
      </c>
      <c r="CL6" s="55">
        <f t="shared" si="8"/>
        <v>2</v>
      </c>
      <c r="CM6" s="56">
        <v>21</v>
      </c>
      <c r="CN6" s="55">
        <f t="shared" si="9"/>
        <v>-1</v>
      </c>
      <c r="CO6" s="56">
        <v>15.5</v>
      </c>
      <c r="CP6" s="55">
        <f t="shared" si="10"/>
        <v>0.5</v>
      </c>
      <c r="CQ6" s="56">
        <v>18</v>
      </c>
      <c r="CR6" s="55">
        <f t="shared" si="11"/>
        <v>-0.5</v>
      </c>
      <c r="CS6" s="70">
        <v>29</v>
      </c>
      <c r="CT6" s="56">
        <v>26</v>
      </c>
      <c r="CU6" s="56">
        <v>22</v>
      </c>
      <c r="CV6" s="56">
        <v>15</v>
      </c>
      <c r="CW6" s="56">
        <v>18.5</v>
      </c>
      <c r="CX6" s="70"/>
      <c r="CZ6"/>
      <c r="DA6"/>
      <c r="DB6" s="56"/>
      <c r="DD6"/>
      <c r="DE6"/>
      <c r="DF6" s="56"/>
      <c r="DH6"/>
      <c r="DI6"/>
      <c r="DJ6" s="56"/>
      <c r="DL6"/>
      <c r="DM6"/>
      <c r="DN6" s="56"/>
      <c r="DP6"/>
      <c r="DQ6"/>
      <c r="DR6" s="70"/>
      <c r="DS6" s="56"/>
      <c r="DT6" s="56"/>
      <c r="DU6" s="56"/>
      <c r="DV6" s="56"/>
      <c r="DW6" s="70"/>
      <c r="DY6" s="56"/>
      <c r="EA6" s="56"/>
      <c r="EC6" s="56"/>
      <c r="EE6" s="56"/>
      <c r="EG6" s="70"/>
      <c r="EH6" s="56"/>
      <c r="EI6" s="56"/>
      <c r="EJ6" s="56"/>
      <c r="EK6" s="56"/>
      <c r="EL6" s="70"/>
      <c r="EN6"/>
      <c r="EO6"/>
      <c r="EP6" s="56"/>
      <c r="ER6"/>
      <c r="ES6"/>
      <c r="ET6" s="56"/>
      <c r="EV6"/>
      <c r="EW6"/>
      <c r="EX6" s="56"/>
      <c r="EZ6"/>
      <c r="FA6"/>
      <c r="FB6" s="56"/>
      <c r="FD6"/>
      <c r="FE6"/>
      <c r="FF6" s="70"/>
      <c r="FG6" s="56"/>
      <c r="FH6" s="56"/>
      <c r="FI6" s="56"/>
      <c r="FJ6" s="56"/>
      <c r="FK6" s="58" t="s">
        <v>195</v>
      </c>
    </row>
    <row r="7" spans="1:167" x14ac:dyDescent="0.2">
      <c r="A7" s="38" t="s">
        <v>196</v>
      </c>
      <c r="B7" s="38">
        <v>1</v>
      </c>
      <c r="C7" s="35">
        <v>21689</v>
      </c>
      <c r="D7" s="29">
        <v>58</v>
      </c>
      <c r="E7" s="29" t="s">
        <v>197</v>
      </c>
      <c r="F7">
        <v>1</v>
      </c>
      <c r="G7" s="29"/>
      <c r="H7" s="34">
        <v>0</v>
      </c>
      <c r="I7">
        <v>0</v>
      </c>
      <c r="K7" s="48">
        <v>4</v>
      </c>
      <c r="L7" s="29">
        <v>2</v>
      </c>
      <c r="M7" s="30">
        <v>1</v>
      </c>
      <c r="N7">
        <v>1</v>
      </c>
      <c r="O7">
        <v>1</v>
      </c>
      <c r="P7" s="33">
        <v>0</v>
      </c>
      <c r="Q7" s="33">
        <v>2</v>
      </c>
      <c r="R7" s="29">
        <v>1</v>
      </c>
      <c r="S7" s="30">
        <v>0</v>
      </c>
      <c r="T7" s="35">
        <v>43131</v>
      </c>
      <c r="U7" s="36">
        <v>43120</v>
      </c>
      <c r="V7" s="36">
        <v>43120</v>
      </c>
      <c r="W7" s="37">
        <f t="shared" si="0"/>
        <v>0</v>
      </c>
      <c r="X7" s="36">
        <v>43131</v>
      </c>
      <c r="Y7" s="37">
        <f t="shared" si="1"/>
        <v>11</v>
      </c>
      <c r="Z7" s="36">
        <v>43131</v>
      </c>
      <c r="AA7" s="37">
        <f t="shared" si="2"/>
        <v>11</v>
      </c>
      <c r="AB7" s="29" t="s">
        <v>198</v>
      </c>
      <c r="AC7" s="36">
        <v>43140</v>
      </c>
      <c r="AD7" s="37">
        <f t="shared" si="3"/>
        <v>9</v>
      </c>
      <c r="AE7" s="37">
        <f t="shared" si="4"/>
        <v>20</v>
      </c>
      <c r="AF7" s="29">
        <v>1</v>
      </c>
      <c r="AG7" s="29" t="s">
        <v>199</v>
      </c>
      <c r="AH7" s="29">
        <v>0</v>
      </c>
      <c r="AJ7" s="38">
        <v>6</v>
      </c>
      <c r="AK7" s="39">
        <f t="shared" si="5"/>
        <v>0.3</v>
      </c>
      <c r="AL7" s="38">
        <v>6</v>
      </c>
      <c r="AM7" s="40">
        <f t="shared" si="6"/>
        <v>0.54545454545454541</v>
      </c>
      <c r="AN7" s="47">
        <v>2</v>
      </c>
      <c r="AO7">
        <v>1</v>
      </c>
      <c r="AP7">
        <v>0</v>
      </c>
      <c r="AQ7">
        <v>2</v>
      </c>
      <c r="AR7">
        <v>0</v>
      </c>
      <c r="AS7" t="s">
        <v>171</v>
      </c>
      <c r="AU7" s="44">
        <v>43120</v>
      </c>
      <c r="AV7" s="42">
        <v>0</v>
      </c>
      <c r="AW7" s="44">
        <v>43120</v>
      </c>
      <c r="AX7" s="44"/>
      <c r="AZ7" s="30"/>
      <c r="BH7" s="30"/>
      <c r="BO7" s="30"/>
      <c r="CA7" s="30"/>
      <c r="CB7" s="29"/>
      <c r="CI7" s="46">
        <v>51</v>
      </c>
      <c r="CJ7">
        <f t="shared" si="7"/>
        <v>0</v>
      </c>
      <c r="CK7" s="29">
        <v>47</v>
      </c>
      <c r="CL7">
        <f t="shared" si="8"/>
        <v>3</v>
      </c>
      <c r="CM7" s="29">
        <v>47</v>
      </c>
      <c r="CN7">
        <f t="shared" si="9"/>
        <v>6</v>
      </c>
      <c r="CO7" s="29">
        <v>40</v>
      </c>
      <c r="CP7">
        <f t="shared" si="10"/>
        <v>1</v>
      </c>
      <c r="CQ7" s="29">
        <v>25</v>
      </c>
      <c r="CR7">
        <f t="shared" si="11"/>
        <v>2</v>
      </c>
      <c r="CS7" s="46">
        <v>51</v>
      </c>
      <c r="CT7" s="29">
        <v>44</v>
      </c>
      <c r="CU7" s="29">
        <v>41</v>
      </c>
      <c r="CV7" s="29">
        <v>39</v>
      </c>
      <c r="CW7" s="29">
        <v>23</v>
      </c>
      <c r="FK7" s="47" t="s">
        <v>200</v>
      </c>
    </row>
    <row r="8" spans="1:167" x14ac:dyDescent="0.2">
      <c r="A8" s="25" t="s">
        <v>201</v>
      </c>
      <c r="B8" s="25">
        <v>2</v>
      </c>
      <c r="C8" s="26">
        <v>17909</v>
      </c>
      <c r="D8" s="27">
        <v>68</v>
      </c>
      <c r="E8" s="28" t="s">
        <v>202</v>
      </c>
      <c r="F8">
        <v>0</v>
      </c>
      <c r="G8" s="28" t="s">
        <v>203</v>
      </c>
      <c r="H8" s="30">
        <v>1</v>
      </c>
      <c r="I8">
        <v>0</v>
      </c>
      <c r="K8" s="47">
        <v>9</v>
      </c>
      <c r="L8" s="29">
        <v>1</v>
      </c>
      <c r="M8" s="30">
        <v>1</v>
      </c>
      <c r="N8">
        <v>1</v>
      </c>
      <c r="O8">
        <v>1</v>
      </c>
      <c r="P8" s="33">
        <v>0</v>
      </c>
      <c r="Q8" s="33">
        <v>2</v>
      </c>
      <c r="R8" s="29">
        <v>1</v>
      </c>
      <c r="S8" s="30">
        <v>0</v>
      </c>
      <c r="T8" s="35">
        <v>42876</v>
      </c>
      <c r="U8" s="36">
        <v>42865</v>
      </c>
      <c r="V8" s="36">
        <v>42865</v>
      </c>
      <c r="W8" s="37">
        <f t="shared" si="0"/>
        <v>0</v>
      </c>
      <c r="X8" s="50">
        <v>42876</v>
      </c>
      <c r="Y8" s="37">
        <f t="shared" si="1"/>
        <v>11</v>
      </c>
      <c r="Z8" s="36">
        <v>42876</v>
      </c>
      <c r="AA8" s="37">
        <f t="shared" si="2"/>
        <v>11</v>
      </c>
      <c r="AB8" s="29" t="s">
        <v>204</v>
      </c>
      <c r="AC8" s="36">
        <v>42881</v>
      </c>
      <c r="AD8" s="37">
        <f t="shared" si="3"/>
        <v>5</v>
      </c>
      <c r="AE8" s="37">
        <f t="shared" si="4"/>
        <v>16</v>
      </c>
      <c r="AF8" s="29">
        <v>0</v>
      </c>
      <c r="AG8" s="29"/>
      <c r="AH8" s="29">
        <v>0</v>
      </c>
      <c r="AJ8" s="38">
        <f>105-98</f>
        <v>7</v>
      </c>
      <c r="AK8" s="39">
        <f t="shared" si="5"/>
        <v>0.4375</v>
      </c>
      <c r="AL8" s="38">
        <v>7</v>
      </c>
      <c r="AM8" s="40">
        <f t="shared" si="6"/>
        <v>0.63636363636363635</v>
      </c>
      <c r="AN8" s="47">
        <v>1</v>
      </c>
      <c r="AO8">
        <v>1</v>
      </c>
      <c r="AP8">
        <v>0</v>
      </c>
      <c r="AQ8">
        <v>2</v>
      </c>
      <c r="AR8">
        <v>0</v>
      </c>
      <c r="AS8" t="s">
        <v>171</v>
      </c>
      <c r="AU8" s="44">
        <v>42865</v>
      </c>
      <c r="AV8" s="42">
        <v>0</v>
      </c>
      <c r="AW8" s="44">
        <v>42865</v>
      </c>
      <c r="AZ8" s="30"/>
      <c r="BH8" s="30"/>
      <c r="BO8" s="30"/>
      <c r="BW8" s="42"/>
      <c r="CA8" s="30"/>
      <c r="CB8" s="29"/>
      <c r="CI8" s="46">
        <v>32</v>
      </c>
      <c r="CJ8">
        <f t="shared" si="7"/>
        <v>-0.5</v>
      </c>
      <c r="CK8" s="29">
        <v>27</v>
      </c>
      <c r="CL8">
        <f t="shared" si="8"/>
        <v>0</v>
      </c>
      <c r="CM8" s="29">
        <v>27</v>
      </c>
      <c r="CN8">
        <f t="shared" si="9"/>
        <v>1</v>
      </c>
      <c r="CO8" s="29">
        <v>20</v>
      </c>
      <c r="CP8">
        <f t="shared" si="10"/>
        <v>2</v>
      </c>
      <c r="CQ8" s="29">
        <v>20</v>
      </c>
      <c r="CR8">
        <f t="shared" si="11"/>
        <v>0.5</v>
      </c>
      <c r="CS8" s="46">
        <v>32.5</v>
      </c>
      <c r="CT8" s="29">
        <v>27</v>
      </c>
      <c r="CU8" s="29">
        <v>26</v>
      </c>
      <c r="CV8" s="29">
        <v>18</v>
      </c>
      <c r="CW8" s="29">
        <v>19.5</v>
      </c>
      <c r="DB8" s="29"/>
      <c r="DF8" s="29"/>
      <c r="DJ8" s="29"/>
      <c r="DN8" s="29"/>
      <c r="DS8" s="29"/>
      <c r="DT8" s="29"/>
      <c r="DU8" s="29"/>
      <c r="DV8" s="29"/>
      <c r="DY8" s="29"/>
      <c r="EA8" s="29"/>
      <c r="EC8" s="29"/>
      <c r="EE8" s="29"/>
      <c r="EH8" s="29"/>
      <c r="EI8" s="29"/>
      <c r="EJ8" s="29"/>
      <c r="EK8" s="29"/>
      <c r="EP8" s="29"/>
      <c r="ET8" s="29"/>
      <c r="EX8" s="29"/>
      <c r="FB8" s="29"/>
      <c r="FG8" s="29"/>
      <c r="FH8" s="29"/>
      <c r="FI8" s="29"/>
      <c r="FJ8" s="29"/>
      <c r="FK8" s="47" t="s">
        <v>205</v>
      </c>
    </row>
    <row r="9" spans="1:167" x14ac:dyDescent="0.2">
      <c r="A9" s="25" t="s">
        <v>206</v>
      </c>
      <c r="B9" s="25">
        <v>1</v>
      </c>
      <c r="C9" s="26">
        <v>20736</v>
      </c>
      <c r="D9" s="27">
        <v>59</v>
      </c>
      <c r="E9" s="28" t="s">
        <v>207</v>
      </c>
      <c r="F9">
        <v>1</v>
      </c>
      <c r="G9" s="29" t="s">
        <v>208</v>
      </c>
      <c r="H9" s="30">
        <v>1</v>
      </c>
      <c r="I9">
        <v>1</v>
      </c>
      <c r="J9">
        <v>46</v>
      </c>
      <c r="K9" s="31">
        <v>6</v>
      </c>
      <c r="L9" s="29">
        <v>2</v>
      </c>
      <c r="M9" s="30">
        <v>1</v>
      </c>
      <c r="N9">
        <v>1</v>
      </c>
      <c r="O9">
        <v>1</v>
      </c>
      <c r="P9" s="33">
        <v>0</v>
      </c>
      <c r="Q9" s="33">
        <v>2</v>
      </c>
      <c r="R9" s="29">
        <v>0</v>
      </c>
      <c r="S9" s="34">
        <v>1</v>
      </c>
      <c r="T9" s="35">
        <v>42659</v>
      </c>
      <c r="U9" s="36">
        <v>42650</v>
      </c>
      <c r="V9" s="36">
        <v>42650</v>
      </c>
      <c r="W9" s="37">
        <f t="shared" si="0"/>
        <v>0</v>
      </c>
      <c r="X9" s="36">
        <v>42654</v>
      </c>
      <c r="Y9" s="37">
        <f t="shared" si="1"/>
        <v>4</v>
      </c>
      <c r="Z9" s="36">
        <v>42656</v>
      </c>
      <c r="AA9" s="37">
        <f t="shared" si="2"/>
        <v>6</v>
      </c>
      <c r="AB9" s="29" t="s">
        <v>209</v>
      </c>
      <c r="AC9" s="36">
        <v>42661</v>
      </c>
      <c r="AD9" s="37">
        <f t="shared" si="3"/>
        <v>5</v>
      </c>
      <c r="AE9" s="37">
        <f t="shared" si="4"/>
        <v>11</v>
      </c>
      <c r="AF9" s="29">
        <v>0</v>
      </c>
      <c r="AH9" s="29">
        <v>0</v>
      </c>
      <c r="AJ9" s="38">
        <v>9</v>
      </c>
      <c r="AK9" s="39">
        <f t="shared" si="5"/>
        <v>0.81818181818181823</v>
      </c>
      <c r="AL9" s="38">
        <v>8</v>
      </c>
      <c r="AM9" s="40">
        <f t="shared" si="6"/>
        <v>1.3333333333333333</v>
      </c>
      <c r="AN9" s="41">
        <v>1</v>
      </c>
      <c r="AO9" s="42">
        <v>3</v>
      </c>
      <c r="AP9" s="42">
        <v>1</v>
      </c>
      <c r="AQ9" s="42">
        <v>2</v>
      </c>
      <c r="AR9" s="42">
        <v>20</v>
      </c>
      <c r="AS9" s="42" t="s">
        <v>210</v>
      </c>
      <c r="AT9" s="42"/>
      <c r="AU9" s="43">
        <v>42656</v>
      </c>
      <c r="AV9" s="42">
        <v>6</v>
      </c>
      <c r="AW9" s="43"/>
      <c r="AX9" s="43"/>
      <c r="AY9" s="43"/>
      <c r="AZ9" s="29">
        <v>0</v>
      </c>
      <c r="BA9">
        <f t="shared" ref="BA9:BA32" si="12">AN9-AZ9</f>
        <v>1</v>
      </c>
      <c r="BB9">
        <v>3</v>
      </c>
      <c r="BC9">
        <v>1</v>
      </c>
      <c r="BD9">
        <v>2</v>
      </c>
      <c r="BE9">
        <v>20</v>
      </c>
      <c r="BF9" t="s">
        <v>210</v>
      </c>
      <c r="BH9" s="29">
        <v>2</v>
      </c>
      <c r="BI9" s="45">
        <v>3</v>
      </c>
      <c r="BJ9" s="45">
        <v>1</v>
      </c>
      <c r="BK9" s="45">
        <v>2</v>
      </c>
      <c r="BL9">
        <v>20</v>
      </c>
      <c r="BM9" t="s">
        <v>210</v>
      </c>
      <c r="BN9" s="45"/>
      <c r="BO9" s="29">
        <v>2</v>
      </c>
      <c r="BP9" s="71">
        <v>3</v>
      </c>
      <c r="BQ9" s="71">
        <v>1</v>
      </c>
      <c r="BR9" s="71">
        <v>2</v>
      </c>
      <c r="BS9" s="42">
        <v>20</v>
      </c>
      <c r="BT9" s="42" t="s">
        <v>210</v>
      </c>
      <c r="BU9" s="71"/>
      <c r="BV9" s="43"/>
      <c r="BW9" s="42"/>
      <c r="BX9" s="43"/>
      <c r="BY9" s="43"/>
      <c r="BZ9" s="43"/>
      <c r="CA9" s="30"/>
      <c r="CB9" s="29"/>
      <c r="CC9" s="45"/>
      <c r="CD9" s="45"/>
      <c r="CE9" s="45"/>
      <c r="CF9" s="45"/>
      <c r="CG9" s="45"/>
      <c r="CH9" s="45"/>
      <c r="CI9" s="46">
        <v>40</v>
      </c>
      <c r="CJ9">
        <f t="shared" si="7"/>
        <v>5</v>
      </c>
      <c r="CK9" s="29">
        <v>33</v>
      </c>
      <c r="CL9">
        <f t="shared" si="8"/>
        <v>2.5</v>
      </c>
      <c r="CM9" s="29">
        <v>29.5</v>
      </c>
      <c r="CN9">
        <f t="shared" si="9"/>
        <v>0</v>
      </c>
      <c r="CO9" s="29">
        <v>19.5</v>
      </c>
      <c r="CP9">
        <f t="shared" si="10"/>
        <v>-0.5</v>
      </c>
      <c r="CQ9" s="29">
        <v>24</v>
      </c>
      <c r="CR9">
        <f t="shared" si="11"/>
        <v>1</v>
      </c>
      <c r="CS9" s="46">
        <v>35</v>
      </c>
      <c r="CT9" s="29">
        <v>30.5</v>
      </c>
      <c r="CU9" s="29">
        <v>29.5</v>
      </c>
      <c r="CV9" s="29">
        <v>20</v>
      </c>
      <c r="CW9" s="29">
        <v>23</v>
      </c>
      <c r="CX9" s="46">
        <v>38.5</v>
      </c>
      <c r="CY9">
        <f t="shared" ref="CY9:CY16" si="13">CX9-DR9</f>
        <v>2.5</v>
      </c>
      <c r="CZ9">
        <f t="shared" ref="CZ9:CZ16" si="14">CJ9-CY9</f>
        <v>2.5</v>
      </c>
      <c r="DA9">
        <f t="shared" ref="DA9:DA16" si="15">CZ9/AA9</f>
        <v>0.41666666666666669</v>
      </c>
      <c r="DB9" s="29">
        <v>33</v>
      </c>
      <c r="DC9">
        <f t="shared" ref="DC9:DC16" si="16">DB9-DS9</f>
        <v>2</v>
      </c>
      <c r="DD9">
        <f t="shared" ref="DD9:DD16" si="17">CL9-DC9</f>
        <v>0.5</v>
      </c>
      <c r="DE9">
        <f t="shared" ref="DE9:DE16" si="18">DD9/AA9</f>
        <v>8.3333333333333329E-2</v>
      </c>
      <c r="DF9" s="29">
        <v>30.5</v>
      </c>
      <c r="DG9">
        <f t="shared" ref="DG9:DG16" si="19">DF9-DT9</f>
        <v>0.5</v>
      </c>
      <c r="DH9">
        <f t="shared" ref="DH9:DH16" si="20">CN9-DG9</f>
        <v>-0.5</v>
      </c>
      <c r="DI9">
        <f t="shared" ref="DI9:DI16" si="21">DH9/AA9</f>
        <v>-8.3333333333333329E-2</v>
      </c>
      <c r="DJ9" s="29">
        <v>19.5</v>
      </c>
      <c r="DK9">
        <f t="shared" ref="DK9:DK16" si="22">DJ9-DU9</f>
        <v>0.5</v>
      </c>
      <c r="DL9">
        <f t="shared" ref="DL9:DL16" si="23">CP9-DK9</f>
        <v>-1</v>
      </c>
      <c r="DM9">
        <f t="shared" ref="DM9:DM16" si="24">DL9/AA9</f>
        <v>-0.16666666666666666</v>
      </c>
      <c r="DN9" s="29">
        <v>24</v>
      </c>
      <c r="DO9">
        <f t="shared" ref="DO9:DO16" si="25">DN9-DV9</f>
        <v>0.5</v>
      </c>
      <c r="DP9">
        <f t="shared" ref="DP9:DP16" si="26">CR9-DO9</f>
        <v>0.5</v>
      </c>
      <c r="DQ9">
        <f t="shared" ref="DQ9:DQ16" si="27">DP9/AA9</f>
        <v>8.3333333333333329E-2</v>
      </c>
      <c r="DR9" s="46">
        <v>36</v>
      </c>
      <c r="DS9" s="29">
        <v>31</v>
      </c>
      <c r="DT9" s="29">
        <v>30</v>
      </c>
      <c r="DU9" s="29">
        <v>19</v>
      </c>
      <c r="DV9" s="29">
        <v>23.5</v>
      </c>
      <c r="FK9" s="47" t="s">
        <v>211</v>
      </c>
    </row>
    <row r="10" spans="1:167" x14ac:dyDescent="0.2">
      <c r="A10" s="38" t="s">
        <v>212</v>
      </c>
      <c r="B10" s="38">
        <v>1</v>
      </c>
      <c r="C10" s="35">
        <v>26429</v>
      </c>
      <c r="D10" s="29">
        <v>44</v>
      </c>
      <c r="E10" s="29" t="s">
        <v>213</v>
      </c>
      <c r="F10">
        <v>0</v>
      </c>
      <c r="G10" s="29" t="s">
        <v>214</v>
      </c>
      <c r="H10" s="30">
        <v>0</v>
      </c>
      <c r="I10">
        <v>1</v>
      </c>
      <c r="J10">
        <v>28</v>
      </c>
      <c r="K10" s="48">
        <v>4</v>
      </c>
      <c r="L10" s="29">
        <v>2</v>
      </c>
      <c r="M10" s="30">
        <v>1</v>
      </c>
      <c r="N10">
        <v>1</v>
      </c>
      <c r="O10">
        <v>1</v>
      </c>
      <c r="P10" s="33">
        <v>0</v>
      </c>
      <c r="Q10" s="33">
        <v>2</v>
      </c>
      <c r="R10" s="29">
        <v>0</v>
      </c>
      <c r="S10" s="30">
        <v>1</v>
      </c>
      <c r="T10" s="35">
        <v>42643</v>
      </c>
      <c r="U10" s="36">
        <v>42637</v>
      </c>
      <c r="V10" s="36">
        <v>42637</v>
      </c>
      <c r="W10" s="37">
        <f t="shared" si="0"/>
        <v>0</v>
      </c>
      <c r="X10" s="36">
        <v>42643</v>
      </c>
      <c r="Y10" s="37">
        <f t="shared" si="1"/>
        <v>6</v>
      </c>
      <c r="Z10" s="36">
        <v>42643</v>
      </c>
      <c r="AA10" s="37">
        <f t="shared" si="2"/>
        <v>6</v>
      </c>
      <c r="AB10" s="29" t="s">
        <v>215</v>
      </c>
      <c r="AC10" s="36">
        <v>42664</v>
      </c>
      <c r="AD10" s="37">
        <f t="shared" si="3"/>
        <v>21</v>
      </c>
      <c r="AE10" s="37">
        <f t="shared" si="4"/>
        <v>27</v>
      </c>
      <c r="AF10" s="29">
        <v>1</v>
      </c>
      <c r="AG10" s="29" t="s">
        <v>216</v>
      </c>
      <c r="AH10">
        <v>1</v>
      </c>
      <c r="AI10" s="29" t="s">
        <v>217</v>
      </c>
      <c r="AJ10" s="38">
        <v>32</v>
      </c>
      <c r="AK10" s="39">
        <f t="shared" si="5"/>
        <v>1.1851851851851851</v>
      </c>
      <c r="AL10" s="38">
        <v>14</v>
      </c>
      <c r="AM10" s="40">
        <f t="shared" si="6"/>
        <v>2.3333333333333335</v>
      </c>
      <c r="AN10" s="47">
        <v>1</v>
      </c>
      <c r="AO10">
        <v>3</v>
      </c>
      <c r="AP10">
        <v>1</v>
      </c>
      <c r="AQ10">
        <v>3</v>
      </c>
      <c r="AR10">
        <v>30</v>
      </c>
      <c r="AS10" t="s">
        <v>171</v>
      </c>
      <c r="AU10" s="44">
        <v>42643</v>
      </c>
      <c r="AV10" s="42">
        <v>6</v>
      </c>
      <c r="AW10" s="44"/>
      <c r="AX10" s="44"/>
      <c r="AY10" s="44"/>
      <c r="AZ10" s="30">
        <v>1</v>
      </c>
      <c r="BA10">
        <f t="shared" si="12"/>
        <v>0</v>
      </c>
      <c r="BB10">
        <v>3</v>
      </c>
      <c r="BC10">
        <v>1</v>
      </c>
      <c r="BD10">
        <v>3</v>
      </c>
      <c r="BE10">
        <v>10</v>
      </c>
      <c r="BF10" t="s">
        <v>210</v>
      </c>
      <c r="BG10" t="s">
        <v>218</v>
      </c>
      <c r="BH10">
        <v>1</v>
      </c>
      <c r="BI10" s="45">
        <v>3</v>
      </c>
      <c r="BJ10" s="45">
        <v>1</v>
      </c>
      <c r="BK10" s="45">
        <v>3</v>
      </c>
      <c r="BL10">
        <v>30</v>
      </c>
      <c r="BM10" t="s">
        <v>210</v>
      </c>
      <c r="BN10" s="45" t="s">
        <v>219</v>
      </c>
      <c r="BO10">
        <v>1</v>
      </c>
      <c r="BP10" s="45">
        <v>3</v>
      </c>
      <c r="BQ10" s="45">
        <v>1</v>
      </c>
      <c r="BR10" s="45">
        <v>3</v>
      </c>
      <c r="BS10">
        <v>30</v>
      </c>
      <c r="BT10" t="s">
        <v>210</v>
      </c>
      <c r="BU10" s="45" t="s">
        <v>219</v>
      </c>
      <c r="BV10" s="44"/>
      <c r="BX10" s="44"/>
      <c r="BY10" s="44"/>
      <c r="BZ10" s="44"/>
      <c r="CA10" s="30"/>
      <c r="CB10" s="29"/>
      <c r="CC10" s="45"/>
      <c r="CD10" s="45"/>
      <c r="CE10" s="45"/>
      <c r="CF10" s="45"/>
      <c r="CG10" s="45"/>
      <c r="CH10" s="45"/>
      <c r="CI10" s="46">
        <v>56</v>
      </c>
      <c r="CJ10">
        <f t="shared" si="7"/>
        <v>1</v>
      </c>
      <c r="CK10" s="29">
        <v>48.5</v>
      </c>
      <c r="CL10">
        <f t="shared" si="8"/>
        <v>2</v>
      </c>
      <c r="CM10" s="29">
        <v>47.5</v>
      </c>
      <c r="CN10">
        <f t="shared" si="9"/>
        <v>5.5</v>
      </c>
      <c r="CO10" s="29">
        <v>42</v>
      </c>
      <c r="CP10">
        <f t="shared" si="10"/>
        <v>3.5</v>
      </c>
      <c r="CQ10" s="29">
        <v>23</v>
      </c>
      <c r="CR10">
        <f t="shared" si="11"/>
        <v>0</v>
      </c>
      <c r="CS10" s="46">
        <v>55</v>
      </c>
      <c r="CT10" s="29">
        <v>46.5</v>
      </c>
      <c r="CU10" s="29">
        <v>42</v>
      </c>
      <c r="CV10" s="29">
        <v>38.5</v>
      </c>
      <c r="CW10" s="29">
        <v>23</v>
      </c>
      <c r="CX10" s="46">
        <v>57.5</v>
      </c>
      <c r="CY10">
        <f t="shared" si="13"/>
        <v>3.5</v>
      </c>
      <c r="CZ10">
        <f t="shared" si="14"/>
        <v>-2.5</v>
      </c>
      <c r="DA10">
        <f t="shared" si="15"/>
        <v>-0.41666666666666669</v>
      </c>
      <c r="DB10" s="29">
        <v>47.5</v>
      </c>
      <c r="DC10">
        <f t="shared" si="16"/>
        <v>3</v>
      </c>
      <c r="DD10">
        <f t="shared" si="17"/>
        <v>-1</v>
      </c>
      <c r="DE10">
        <f t="shared" si="18"/>
        <v>-0.16666666666666666</v>
      </c>
      <c r="DF10" s="29">
        <v>45.5</v>
      </c>
      <c r="DG10">
        <f t="shared" si="19"/>
        <v>4</v>
      </c>
      <c r="DH10">
        <f t="shared" si="20"/>
        <v>1.5</v>
      </c>
      <c r="DI10">
        <f t="shared" si="21"/>
        <v>0.25</v>
      </c>
      <c r="DJ10" s="29">
        <v>38</v>
      </c>
      <c r="DK10">
        <f t="shared" si="22"/>
        <v>1</v>
      </c>
      <c r="DL10">
        <f t="shared" si="23"/>
        <v>2.5</v>
      </c>
      <c r="DM10">
        <f t="shared" si="24"/>
        <v>0.41666666666666669</v>
      </c>
      <c r="DN10" s="29">
        <v>24.5</v>
      </c>
      <c r="DO10">
        <f t="shared" si="25"/>
        <v>2.5</v>
      </c>
      <c r="DP10">
        <f t="shared" si="26"/>
        <v>-2.5</v>
      </c>
      <c r="DQ10">
        <f t="shared" si="27"/>
        <v>-0.41666666666666669</v>
      </c>
      <c r="DR10" s="46">
        <v>54</v>
      </c>
      <c r="DS10" s="29">
        <v>44.5</v>
      </c>
      <c r="DT10" s="29">
        <v>41.5</v>
      </c>
      <c r="DU10" s="29">
        <v>37</v>
      </c>
      <c r="DV10" s="29">
        <v>22</v>
      </c>
      <c r="DW10" s="46">
        <v>53</v>
      </c>
      <c r="DX10">
        <f>DW10-EG10</f>
        <v>1</v>
      </c>
      <c r="DY10" s="29">
        <v>45</v>
      </c>
      <c r="DZ10">
        <f>DY10-EH10</f>
        <v>2</v>
      </c>
      <c r="EA10" s="29">
        <v>46</v>
      </c>
      <c r="EB10">
        <f>EA10-EI10</f>
        <v>6</v>
      </c>
      <c r="EC10" s="29">
        <v>43</v>
      </c>
      <c r="ED10">
        <f>EC10-EJ10</f>
        <v>8</v>
      </c>
      <c r="EE10" s="29">
        <v>22.5</v>
      </c>
      <c r="EF10">
        <f>EE10-EK10</f>
        <v>1.5</v>
      </c>
      <c r="EG10" s="46">
        <v>52</v>
      </c>
      <c r="EH10" s="29">
        <v>43</v>
      </c>
      <c r="EI10" s="29">
        <v>40</v>
      </c>
      <c r="EJ10" s="29">
        <v>35</v>
      </c>
      <c r="EK10" s="29">
        <v>21</v>
      </c>
      <c r="EP10" s="29"/>
      <c r="ET10" s="29"/>
      <c r="EX10" s="29"/>
      <c r="FB10" s="29"/>
      <c r="FG10" s="29"/>
      <c r="FH10" s="29"/>
      <c r="FI10" s="29"/>
      <c r="FJ10" s="29"/>
      <c r="FK10" s="47" t="s">
        <v>220</v>
      </c>
    </row>
    <row r="11" spans="1:167" s="76" customFormat="1" ht="17" thickBot="1" x14ac:dyDescent="0.25">
      <c r="A11" s="72" t="s">
        <v>221</v>
      </c>
      <c r="B11" s="72">
        <v>1</v>
      </c>
      <c r="C11" s="73">
        <v>20674</v>
      </c>
      <c r="D11" s="74">
        <v>60</v>
      </c>
      <c r="E11" s="75" t="s">
        <v>222</v>
      </c>
      <c r="F11" s="76">
        <v>0</v>
      </c>
      <c r="G11" s="77"/>
      <c r="H11" s="78">
        <v>0</v>
      </c>
      <c r="I11" s="76">
        <v>0</v>
      </c>
      <c r="K11" s="79">
        <v>8</v>
      </c>
      <c r="L11" s="77">
        <v>1</v>
      </c>
      <c r="M11" s="77">
        <v>1</v>
      </c>
      <c r="N11" s="76">
        <v>1</v>
      </c>
      <c r="O11" s="76">
        <v>1</v>
      </c>
      <c r="P11" s="76">
        <v>1</v>
      </c>
      <c r="Q11" s="76">
        <v>1</v>
      </c>
      <c r="R11" s="77">
        <v>0</v>
      </c>
      <c r="S11" s="78">
        <v>0</v>
      </c>
      <c r="U11" s="80">
        <v>42681</v>
      </c>
      <c r="V11" s="80">
        <v>42688</v>
      </c>
      <c r="W11" s="81">
        <f t="shared" si="0"/>
        <v>7</v>
      </c>
      <c r="X11" s="80">
        <v>42691</v>
      </c>
      <c r="Y11" s="81">
        <f t="shared" si="1"/>
        <v>3</v>
      </c>
      <c r="Z11" s="80">
        <v>42692</v>
      </c>
      <c r="AA11" s="81">
        <f t="shared" si="2"/>
        <v>4</v>
      </c>
      <c r="AB11" s="77" t="s">
        <v>223</v>
      </c>
      <c r="AC11" s="80">
        <v>42699</v>
      </c>
      <c r="AD11" s="81">
        <f t="shared" si="3"/>
        <v>7</v>
      </c>
      <c r="AE11" s="81">
        <f t="shared" si="4"/>
        <v>11</v>
      </c>
      <c r="AF11" s="77">
        <v>0</v>
      </c>
      <c r="AG11" s="77"/>
      <c r="AH11" s="77">
        <v>0</v>
      </c>
      <c r="AJ11" s="82">
        <v>41</v>
      </c>
      <c r="AK11" s="83">
        <f t="shared" si="5"/>
        <v>3.7272727272727271</v>
      </c>
      <c r="AL11" s="82">
        <v>11</v>
      </c>
      <c r="AM11" s="84">
        <f t="shared" si="6"/>
        <v>2.75</v>
      </c>
      <c r="AN11" s="79">
        <v>1</v>
      </c>
      <c r="AO11" s="76">
        <v>1</v>
      </c>
      <c r="AP11" s="76">
        <v>0</v>
      </c>
      <c r="AQ11" s="76">
        <v>1</v>
      </c>
      <c r="AR11" s="76">
        <v>0</v>
      </c>
      <c r="AS11" s="76" t="s">
        <v>210</v>
      </c>
      <c r="AU11" s="85">
        <v>42688</v>
      </c>
      <c r="AV11" s="86">
        <v>0</v>
      </c>
      <c r="AW11" s="85"/>
      <c r="AX11" s="85">
        <v>42688</v>
      </c>
      <c r="AY11" s="85"/>
      <c r="AZ11" s="77">
        <v>1</v>
      </c>
      <c r="BA11" s="76">
        <f t="shared" si="12"/>
        <v>0</v>
      </c>
      <c r="BB11" s="76">
        <v>1</v>
      </c>
      <c r="BC11" s="76">
        <v>0</v>
      </c>
      <c r="BD11" s="76">
        <v>1</v>
      </c>
      <c r="BE11" s="76">
        <v>0</v>
      </c>
      <c r="BF11" s="76" t="s">
        <v>210</v>
      </c>
      <c r="BH11" s="77">
        <v>3</v>
      </c>
      <c r="BI11" s="87">
        <v>3</v>
      </c>
      <c r="BJ11" s="87">
        <v>1</v>
      </c>
      <c r="BK11" s="87">
        <v>3</v>
      </c>
      <c r="BL11" s="76">
        <v>20</v>
      </c>
      <c r="BM11" s="76" t="s">
        <v>224</v>
      </c>
      <c r="BN11" s="87"/>
      <c r="BO11" s="77">
        <v>1</v>
      </c>
      <c r="BP11" s="87">
        <v>3</v>
      </c>
      <c r="BQ11" s="87">
        <v>1</v>
      </c>
      <c r="BR11" s="87">
        <v>3</v>
      </c>
      <c r="BS11" s="76">
        <v>20</v>
      </c>
      <c r="BT11" s="76" t="s">
        <v>224</v>
      </c>
      <c r="BU11" s="87"/>
      <c r="BV11" s="85">
        <v>42697</v>
      </c>
      <c r="BW11" s="86">
        <v>4</v>
      </c>
      <c r="BX11" s="85"/>
      <c r="BY11" s="85">
        <v>42697</v>
      </c>
      <c r="BZ11" s="85"/>
      <c r="CA11" s="77">
        <v>0</v>
      </c>
      <c r="CB11" s="77">
        <f>BH11-CA11</f>
        <v>3</v>
      </c>
      <c r="CC11" s="87">
        <v>1</v>
      </c>
      <c r="CD11" s="87">
        <v>0</v>
      </c>
      <c r="CE11" s="87">
        <v>1</v>
      </c>
      <c r="CF11" s="87">
        <v>0</v>
      </c>
      <c r="CG11" s="76" t="s">
        <v>210</v>
      </c>
      <c r="CH11" s="87"/>
      <c r="CI11" s="88">
        <v>32</v>
      </c>
      <c r="CJ11" s="76">
        <f t="shared" si="7"/>
        <v>4</v>
      </c>
      <c r="CK11" s="76">
        <v>33</v>
      </c>
      <c r="CL11" s="76">
        <f t="shared" si="8"/>
        <v>7</v>
      </c>
      <c r="CM11" s="76">
        <v>31</v>
      </c>
      <c r="CN11" s="76">
        <f t="shared" si="9"/>
        <v>7</v>
      </c>
      <c r="CO11" s="76">
        <v>19.5</v>
      </c>
      <c r="CP11" s="76">
        <f t="shared" si="10"/>
        <v>2</v>
      </c>
      <c r="CQ11" s="76">
        <v>22</v>
      </c>
      <c r="CR11" s="76">
        <f t="shared" si="11"/>
        <v>1</v>
      </c>
      <c r="CS11" s="88">
        <v>28</v>
      </c>
      <c r="CT11" s="76">
        <v>26</v>
      </c>
      <c r="CU11" s="76">
        <v>24</v>
      </c>
      <c r="CV11" s="76">
        <v>17.5</v>
      </c>
      <c r="CW11" s="76">
        <v>21</v>
      </c>
      <c r="CX11" s="88">
        <v>31</v>
      </c>
      <c r="CY11" s="76">
        <f t="shared" si="13"/>
        <v>2.5</v>
      </c>
      <c r="CZ11">
        <f t="shared" si="14"/>
        <v>1.5</v>
      </c>
      <c r="DA11">
        <f t="shared" si="15"/>
        <v>0.375</v>
      </c>
      <c r="DB11" s="76">
        <v>32.5</v>
      </c>
      <c r="DC11" s="76">
        <f t="shared" si="16"/>
        <v>6.5</v>
      </c>
      <c r="DD11">
        <f t="shared" si="17"/>
        <v>0.5</v>
      </c>
      <c r="DE11">
        <f t="shared" si="18"/>
        <v>0.125</v>
      </c>
      <c r="DF11" s="76">
        <v>30</v>
      </c>
      <c r="DG11" s="76">
        <f t="shared" si="19"/>
        <v>6</v>
      </c>
      <c r="DH11">
        <f t="shared" si="20"/>
        <v>1</v>
      </c>
      <c r="DI11">
        <f t="shared" si="21"/>
        <v>0.25</v>
      </c>
      <c r="DJ11" s="76">
        <v>19</v>
      </c>
      <c r="DK11" s="76">
        <f t="shared" si="22"/>
        <v>1.5</v>
      </c>
      <c r="DL11">
        <f t="shared" si="23"/>
        <v>0.5</v>
      </c>
      <c r="DM11">
        <f t="shared" si="24"/>
        <v>0.125</v>
      </c>
      <c r="DN11" s="76">
        <v>21.5</v>
      </c>
      <c r="DO11" s="76">
        <f t="shared" si="25"/>
        <v>0.5</v>
      </c>
      <c r="DP11">
        <f t="shared" si="26"/>
        <v>0.5</v>
      </c>
      <c r="DQ11">
        <f t="shared" si="27"/>
        <v>0.125</v>
      </c>
      <c r="DR11" s="88">
        <v>28.5</v>
      </c>
      <c r="DS11" s="76">
        <v>26</v>
      </c>
      <c r="DT11" s="76">
        <v>24</v>
      </c>
      <c r="DU11" s="76">
        <v>17.5</v>
      </c>
      <c r="DV11" s="76">
        <v>21</v>
      </c>
      <c r="DW11" s="88">
        <v>31.5</v>
      </c>
      <c r="DX11" s="76">
        <f>DW11-EG11</f>
        <v>3.5</v>
      </c>
      <c r="DY11" s="76">
        <v>32.5</v>
      </c>
      <c r="DZ11" s="76">
        <f>DY11-EH11</f>
        <v>6.5</v>
      </c>
      <c r="EA11" s="76">
        <v>30</v>
      </c>
      <c r="EB11" s="76">
        <f>EA11-EI11</f>
        <v>6</v>
      </c>
      <c r="EC11" s="76">
        <v>19.5</v>
      </c>
      <c r="ED11" s="76">
        <f>EC11-EJ11</f>
        <v>2.5</v>
      </c>
      <c r="EE11" s="76">
        <v>22</v>
      </c>
      <c r="EF11" s="76">
        <f>EE11-EK11</f>
        <v>0.5</v>
      </c>
      <c r="EG11" s="88">
        <v>28</v>
      </c>
      <c r="EH11" s="76">
        <v>26</v>
      </c>
      <c r="EI11" s="76">
        <v>24</v>
      </c>
      <c r="EJ11" s="76">
        <v>17</v>
      </c>
      <c r="EK11" s="76">
        <v>21.5</v>
      </c>
      <c r="EL11" s="88">
        <v>28.5</v>
      </c>
      <c r="EM11" s="76">
        <f>EL11-FF11</f>
        <v>0.5</v>
      </c>
      <c r="EN11">
        <f>DX11-EM11</f>
        <v>3</v>
      </c>
      <c r="EO11">
        <f>EN11/AD11</f>
        <v>0.42857142857142855</v>
      </c>
      <c r="EP11" s="76">
        <v>29</v>
      </c>
      <c r="EQ11" s="76">
        <f>EP11-FG11</f>
        <v>3</v>
      </c>
      <c r="ER11">
        <f>DZ11-EQ11</f>
        <v>3.5</v>
      </c>
      <c r="ES11">
        <f>ER11/AD11</f>
        <v>0.5</v>
      </c>
      <c r="ET11" s="76">
        <v>26</v>
      </c>
      <c r="EU11" s="76">
        <f>ET11-FH11</f>
        <v>2</v>
      </c>
      <c r="EV11">
        <f>EB11-EU11</f>
        <v>4</v>
      </c>
      <c r="EW11">
        <f>EV11/AD11</f>
        <v>0.5714285714285714</v>
      </c>
      <c r="EX11" s="76">
        <v>17.5</v>
      </c>
      <c r="EY11" s="76">
        <f>EX11-FI11</f>
        <v>0.5</v>
      </c>
      <c r="EZ11">
        <f>ED11-EY11</f>
        <v>2</v>
      </c>
      <c r="FA11">
        <f>EZ11/AD11</f>
        <v>0.2857142857142857</v>
      </c>
      <c r="FB11" s="76">
        <v>21</v>
      </c>
      <c r="FC11" s="76">
        <f>FB11-FJ11</f>
        <v>0</v>
      </c>
      <c r="FD11">
        <f>EF11-FC11</f>
        <v>0.5</v>
      </c>
      <c r="FE11">
        <f>FD11/AD11</f>
        <v>7.1428571428571425E-2</v>
      </c>
      <c r="FF11" s="88">
        <v>28</v>
      </c>
      <c r="FG11" s="76">
        <v>26</v>
      </c>
      <c r="FH11" s="76">
        <v>24</v>
      </c>
      <c r="FI11" s="76">
        <v>17</v>
      </c>
      <c r="FJ11" s="76">
        <v>21</v>
      </c>
      <c r="FK11" s="79"/>
    </row>
    <row r="12" spans="1:167" x14ac:dyDescent="0.2">
      <c r="A12" s="25" t="s">
        <v>225</v>
      </c>
      <c r="B12" s="25">
        <v>2</v>
      </c>
      <c r="C12" s="26">
        <v>14472</v>
      </c>
      <c r="D12" s="27">
        <v>77</v>
      </c>
      <c r="E12" s="28" t="s">
        <v>202</v>
      </c>
      <c r="F12">
        <v>0</v>
      </c>
      <c r="G12" s="29" t="s">
        <v>226</v>
      </c>
      <c r="H12" s="30">
        <v>1</v>
      </c>
      <c r="I12">
        <v>0</v>
      </c>
      <c r="K12" s="47">
        <v>7</v>
      </c>
      <c r="L12" s="29">
        <v>1</v>
      </c>
      <c r="M12" s="29">
        <v>1</v>
      </c>
      <c r="N12">
        <v>1</v>
      </c>
      <c r="O12">
        <v>1</v>
      </c>
      <c r="P12" s="29">
        <v>1</v>
      </c>
      <c r="Q12">
        <v>1</v>
      </c>
      <c r="R12" s="29">
        <v>0</v>
      </c>
      <c r="S12" s="34">
        <v>0</v>
      </c>
      <c r="T12" s="38"/>
      <c r="U12" s="36">
        <v>42640</v>
      </c>
      <c r="V12" s="36">
        <v>42640</v>
      </c>
      <c r="W12" s="37">
        <f t="shared" si="0"/>
        <v>0</v>
      </c>
      <c r="X12" s="36">
        <v>42647</v>
      </c>
      <c r="Y12" s="37">
        <f t="shared" si="1"/>
        <v>7</v>
      </c>
      <c r="Z12" s="36">
        <v>42647</v>
      </c>
      <c r="AA12" s="37">
        <f t="shared" si="2"/>
        <v>7</v>
      </c>
      <c r="AB12" s="29" t="s">
        <v>227</v>
      </c>
      <c r="AC12" s="36">
        <v>42653</v>
      </c>
      <c r="AD12" s="37">
        <f t="shared" si="3"/>
        <v>6</v>
      </c>
      <c r="AE12" s="37">
        <f t="shared" si="4"/>
        <v>13</v>
      </c>
      <c r="AF12" s="29">
        <v>0</v>
      </c>
      <c r="AG12" s="29"/>
      <c r="AH12" s="29">
        <v>0</v>
      </c>
      <c r="AI12" s="29"/>
      <c r="AJ12" s="38">
        <v>43</v>
      </c>
      <c r="AK12" s="39">
        <f t="shared" si="5"/>
        <v>3.3076923076923075</v>
      </c>
      <c r="AL12" s="38">
        <v>20</v>
      </c>
      <c r="AM12" s="40">
        <f t="shared" si="6"/>
        <v>2.8571428571428572</v>
      </c>
      <c r="AN12" s="41">
        <v>3</v>
      </c>
      <c r="AO12" s="42">
        <v>3</v>
      </c>
      <c r="AP12" s="42">
        <v>1</v>
      </c>
      <c r="AQ12" s="42">
        <v>2</v>
      </c>
      <c r="AR12" s="42">
        <v>20</v>
      </c>
      <c r="AS12" s="42" t="s">
        <v>177</v>
      </c>
      <c r="AT12" s="42"/>
      <c r="AU12" s="43">
        <v>42647</v>
      </c>
      <c r="AV12" s="42">
        <v>7</v>
      </c>
      <c r="AW12" s="43"/>
      <c r="AX12" s="43"/>
      <c r="AY12" s="43"/>
      <c r="AZ12" s="29">
        <v>2</v>
      </c>
      <c r="BA12">
        <f t="shared" si="12"/>
        <v>1</v>
      </c>
      <c r="BB12">
        <v>3</v>
      </c>
      <c r="BC12">
        <v>1</v>
      </c>
      <c r="BD12">
        <v>2</v>
      </c>
      <c r="BE12">
        <v>20</v>
      </c>
      <c r="BF12" t="s">
        <v>177</v>
      </c>
      <c r="BH12" s="29">
        <v>1</v>
      </c>
      <c r="BI12" s="45">
        <v>3</v>
      </c>
      <c r="BJ12" s="45">
        <v>1</v>
      </c>
      <c r="BK12" s="45">
        <v>2</v>
      </c>
      <c r="BL12">
        <v>20</v>
      </c>
      <c r="BM12" t="s">
        <v>177</v>
      </c>
      <c r="BN12" s="45"/>
      <c r="BO12" s="29">
        <v>1</v>
      </c>
      <c r="BP12" s="71">
        <v>3</v>
      </c>
      <c r="BQ12" s="71">
        <v>1</v>
      </c>
      <c r="BR12" s="71">
        <v>2</v>
      </c>
      <c r="BS12" s="42">
        <v>20</v>
      </c>
      <c r="BT12" s="42" t="s">
        <v>177</v>
      </c>
      <c r="BU12" s="71"/>
      <c r="BV12" s="43">
        <v>42650</v>
      </c>
      <c r="BW12" s="42">
        <v>2</v>
      </c>
      <c r="BX12" s="43"/>
      <c r="BY12" s="43">
        <v>42650</v>
      </c>
      <c r="BZ12" s="43"/>
      <c r="CA12" s="29">
        <v>0</v>
      </c>
      <c r="CB12" s="29">
        <f>BH12-CA12</f>
        <v>1</v>
      </c>
      <c r="CC12" s="45">
        <v>1</v>
      </c>
      <c r="CD12" s="45">
        <v>0</v>
      </c>
      <c r="CE12" s="45">
        <v>1</v>
      </c>
      <c r="CF12" s="45">
        <v>0</v>
      </c>
      <c r="CG12" t="s">
        <v>177</v>
      </c>
      <c r="CH12" s="45"/>
      <c r="CI12" s="46">
        <v>30</v>
      </c>
      <c r="CJ12">
        <f t="shared" si="7"/>
        <v>5</v>
      </c>
      <c r="CK12">
        <v>29</v>
      </c>
      <c r="CL12">
        <f t="shared" si="8"/>
        <v>7.5</v>
      </c>
      <c r="CM12" s="29">
        <v>23.5</v>
      </c>
      <c r="CN12">
        <f t="shared" si="9"/>
        <v>4</v>
      </c>
      <c r="CO12" s="29">
        <v>15.5</v>
      </c>
      <c r="CP12">
        <f t="shared" si="10"/>
        <v>1</v>
      </c>
      <c r="CQ12">
        <v>19</v>
      </c>
      <c r="CR12">
        <f t="shared" si="11"/>
        <v>1</v>
      </c>
      <c r="CS12" s="46">
        <v>25</v>
      </c>
      <c r="CT12">
        <v>21.5</v>
      </c>
      <c r="CU12">
        <v>19.5</v>
      </c>
      <c r="CV12">
        <v>14.5</v>
      </c>
      <c r="CW12">
        <v>18</v>
      </c>
      <c r="CX12" s="46">
        <v>30</v>
      </c>
      <c r="CY12">
        <f t="shared" si="13"/>
        <v>4</v>
      </c>
      <c r="CZ12">
        <f t="shared" si="14"/>
        <v>1</v>
      </c>
      <c r="DA12">
        <f t="shared" si="15"/>
        <v>0.14285714285714285</v>
      </c>
      <c r="DB12">
        <v>31</v>
      </c>
      <c r="DC12">
        <f t="shared" si="16"/>
        <v>8</v>
      </c>
      <c r="DD12">
        <f t="shared" si="17"/>
        <v>-0.5</v>
      </c>
      <c r="DE12">
        <f t="shared" si="18"/>
        <v>-7.1428571428571425E-2</v>
      </c>
      <c r="DF12" s="29">
        <v>25</v>
      </c>
      <c r="DG12">
        <f t="shared" si="19"/>
        <v>5</v>
      </c>
      <c r="DH12">
        <f t="shared" si="20"/>
        <v>-1</v>
      </c>
      <c r="DI12">
        <f t="shared" si="21"/>
        <v>-0.14285714285714285</v>
      </c>
      <c r="DJ12" s="29">
        <v>17</v>
      </c>
      <c r="DK12">
        <f t="shared" si="22"/>
        <v>2</v>
      </c>
      <c r="DL12">
        <f t="shared" si="23"/>
        <v>-1</v>
      </c>
      <c r="DM12">
        <f t="shared" si="24"/>
        <v>-0.14285714285714285</v>
      </c>
      <c r="DN12">
        <v>20</v>
      </c>
      <c r="DO12">
        <f t="shared" si="25"/>
        <v>1</v>
      </c>
      <c r="DP12">
        <f t="shared" si="26"/>
        <v>0</v>
      </c>
      <c r="DQ12">
        <f t="shared" si="27"/>
        <v>0</v>
      </c>
      <c r="DR12" s="46">
        <v>26</v>
      </c>
      <c r="DS12">
        <v>23</v>
      </c>
      <c r="DT12">
        <v>20</v>
      </c>
      <c r="DU12">
        <v>15</v>
      </c>
      <c r="DV12">
        <v>19</v>
      </c>
      <c r="DW12" s="46">
        <v>28.5</v>
      </c>
      <c r="DX12">
        <f>DW12-EG12</f>
        <v>4.5</v>
      </c>
      <c r="DY12">
        <v>28</v>
      </c>
      <c r="DZ12">
        <f>DY12-EH12</f>
        <v>6.5</v>
      </c>
      <c r="EA12" s="29">
        <v>20.5</v>
      </c>
      <c r="EB12">
        <f>EA12-EI12</f>
        <v>2</v>
      </c>
      <c r="EC12" s="29">
        <v>18</v>
      </c>
      <c r="ED12">
        <f>EC12-EJ12</f>
        <v>0.5</v>
      </c>
      <c r="EE12">
        <v>18.5</v>
      </c>
      <c r="EF12">
        <f>EE12-EK12</f>
        <v>0.5</v>
      </c>
      <c r="EG12" s="46">
        <v>24</v>
      </c>
      <c r="EH12">
        <v>21.5</v>
      </c>
      <c r="EI12">
        <v>18.5</v>
      </c>
      <c r="EJ12">
        <v>17.5</v>
      </c>
      <c r="EK12">
        <v>18</v>
      </c>
      <c r="EL12" s="46">
        <v>29</v>
      </c>
      <c r="EM12">
        <f>EL12-FF12</f>
        <v>4</v>
      </c>
      <c r="EN12">
        <f>DX12-EM12</f>
        <v>0.5</v>
      </c>
      <c r="EO12">
        <f>EN12/AD12</f>
        <v>8.3333333333333329E-2</v>
      </c>
      <c r="EP12">
        <v>27.5</v>
      </c>
      <c r="EQ12">
        <f>EP12-FG12</f>
        <v>5.5</v>
      </c>
      <c r="ER12">
        <f>DZ12-EQ12</f>
        <v>1</v>
      </c>
      <c r="ES12">
        <f>ER12/AD12</f>
        <v>0.16666666666666666</v>
      </c>
      <c r="ET12" s="29">
        <v>20.5</v>
      </c>
      <c r="EU12">
        <f>ET12-FH12</f>
        <v>1.5</v>
      </c>
      <c r="EV12">
        <f>EB12-EU12</f>
        <v>0.5</v>
      </c>
      <c r="EW12">
        <f>EV12/AD12</f>
        <v>8.3333333333333329E-2</v>
      </c>
      <c r="EX12" s="29">
        <v>17</v>
      </c>
      <c r="EY12">
        <f>EX12-FI12</f>
        <v>-1</v>
      </c>
      <c r="EZ12">
        <f>ED12-EY12</f>
        <v>1.5</v>
      </c>
      <c r="FA12">
        <f>EZ12/AD12</f>
        <v>0.25</v>
      </c>
      <c r="FB12">
        <v>19</v>
      </c>
      <c r="FC12">
        <f>FB12-FJ12</f>
        <v>1</v>
      </c>
      <c r="FD12">
        <f>EF12-FC12</f>
        <v>-0.5</v>
      </c>
      <c r="FE12">
        <f>FD12/AD12</f>
        <v>-8.3333333333333329E-2</v>
      </c>
      <c r="FF12" s="46">
        <v>25</v>
      </c>
      <c r="FG12">
        <v>22</v>
      </c>
      <c r="FH12">
        <v>19</v>
      </c>
      <c r="FI12">
        <v>18</v>
      </c>
      <c r="FJ12">
        <v>18</v>
      </c>
      <c r="FK12" s="47"/>
    </row>
    <row r="13" spans="1:167" x14ac:dyDescent="0.2">
      <c r="A13" s="38" t="s">
        <v>228</v>
      </c>
      <c r="B13" s="38">
        <v>2</v>
      </c>
      <c r="C13" s="35">
        <v>32729</v>
      </c>
      <c r="D13" s="27">
        <v>28</v>
      </c>
      <c r="E13" s="29" t="s">
        <v>229</v>
      </c>
      <c r="F13">
        <v>0</v>
      </c>
      <c r="G13" s="29" t="s">
        <v>230</v>
      </c>
      <c r="H13" s="34">
        <v>1</v>
      </c>
      <c r="I13">
        <v>0</v>
      </c>
      <c r="K13" s="89">
        <v>5</v>
      </c>
      <c r="L13" s="29">
        <v>2</v>
      </c>
      <c r="M13" s="30">
        <v>1</v>
      </c>
      <c r="N13">
        <v>1</v>
      </c>
      <c r="O13">
        <v>1</v>
      </c>
      <c r="P13">
        <v>1</v>
      </c>
      <c r="Q13">
        <v>1</v>
      </c>
      <c r="R13" s="29">
        <v>0</v>
      </c>
      <c r="S13" s="30">
        <v>0</v>
      </c>
      <c r="T13" s="35"/>
      <c r="U13" s="36">
        <v>43110</v>
      </c>
      <c r="V13" s="36">
        <v>43110</v>
      </c>
      <c r="W13" s="37">
        <f t="shared" si="0"/>
        <v>0</v>
      </c>
      <c r="X13" s="36">
        <v>43117</v>
      </c>
      <c r="Y13" s="37">
        <f t="shared" si="1"/>
        <v>7</v>
      </c>
      <c r="Z13" s="36">
        <v>43119</v>
      </c>
      <c r="AA13" s="37">
        <f t="shared" si="2"/>
        <v>9</v>
      </c>
      <c r="AB13" s="29" t="s">
        <v>231</v>
      </c>
      <c r="AC13" s="36">
        <v>43124</v>
      </c>
      <c r="AD13" s="37">
        <f t="shared" si="3"/>
        <v>5</v>
      </c>
      <c r="AE13" s="37">
        <f t="shared" si="4"/>
        <v>14</v>
      </c>
      <c r="AF13" s="29">
        <v>0</v>
      </c>
      <c r="AG13" s="29"/>
      <c r="AH13" s="29">
        <v>0</v>
      </c>
      <c r="AJ13" s="38">
        <v>38</v>
      </c>
      <c r="AK13" s="39">
        <f t="shared" si="5"/>
        <v>2.7142857142857144</v>
      </c>
      <c r="AL13" s="38">
        <v>26</v>
      </c>
      <c r="AM13" s="40">
        <f t="shared" si="6"/>
        <v>2.8888888888888888</v>
      </c>
      <c r="AN13" s="47">
        <v>8</v>
      </c>
      <c r="AO13">
        <v>1</v>
      </c>
      <c r="AP13">
        <v>0</v>
      </c>
      <c r="AQ13">
        <v>2</v>
      </c>
      <c r="AR13">
        <v>0</v>
      </c>
      <c r="AS13" t="s">
        <v>224</v>
      </c>
      <c r="AU13" s="44">
        <v>43113</v>
      </c>
      <c r="AV13" s="42">
        <v>3</v>
      </c>
      <c r="AW13" s="44">
        <v>43116</v>
      </c>
      <c r="AX13" s="44"/>
      <c r="AY13" s="44"/>
      <c r="AZ13" s="29">
        <v>0</v>
      </c>
      <c r="BA13">
        <f t="shared" si="12"/>
        <v>8</v>
      </c>
      <c r="BB13">
        <v>1</v>
      </c>
      <c r="BC13">
        <v>0</v>
      </c>
      <c r="BD13">
        <v>2</v>
      </c>
      <c r="BE13">
        <v>0</v>
      </c>
      <c r="BF13" t="s">
        <v>224</v>
      </c>
      <c r="BH13">
        <v>3</v>
      </c>
      <c r="BI13" s="45">
        <v>1</v>
      </c>
      <c r="BJ13" s="45">
        <v>0</v>
      </c>
      <c r="BK13" s="45">
        <v>2</v>
      </c>
      <c r="BL13" s="45">
        <v>0</v>
      </c>
      <c r="BM13" t="s">
        <v>224</v>
      </c>
      <c r="BN13" s="45"/>
      <c r="BO13">
        <v>2</v>
      </c>
      <c r="BP13" s="45">
        <v>1</v>
      </c>
      <c r="BQ13" s="45">
        <v>0</v>
      </c>
      <c r="BR13" s="45">
        <v>2</v>
      </c>
      <c r="BS13" s="45">
        <v>0</v>
      </c>
      <c r="BT13" t="s">
        <v>224</v>
      </c>
      <c r="BU13" s="45"/>
      <c r="BV13" s="44">
        <v>43120</v>
      </c>
      <c r="BW13">
        <v>0</v>
      </c>
      <c r="BX13" s="44">
        <v>43120</v>
      </c>
      <c r="BY13" s="44"/>
      <c r="BZ13" s="44"/>
      <c r="CA13" s="29">
        <v>0</v>
      </c>
      <c r="CB13" s="29">
        <f>BH13-CA13</f>
        <v>3</v>
      </c>
      <c r="CC13" s="45">
        <v>1</v>
      </c>
      <c r="CD13" s="45">
        <v>0</v>
      </c>
      <c r="CE13" s="45">
        <v>2</v>
      </c>
      <c r="CF13" s="45">
        <v>0</v>
      </c>
      <c r="CG13" t="s">
        <v>224</v>
      </c>
      <c r="CH13" s="45"/>
      <c r="CI13" s="46">
        <v>44</v>
      </c>
      <c r="CJ13">
        <f t="shared" si="7"/>
        <v>-0.5</v>
      </c>
      <c r="CK13" s="29">
        <v>37.5</v>
      </c>
      <c r="CL13">
        <f t="shared" si="8"/>
        <v>-0.5</v>
      </c>
      <c r="CM13" s="29">
        <v>30</v>
      </c>
      <c r="CN13">
        <f t="shared" si="9"/>
        <v>-0.5</v>
      </c>
      <c r="CO13" s="29">
        <v>30</v>
      </c>
      <c r="CP13">
        <f t="shared" si="10"/>
        <v>1.5</v>
      </c>
      <c r="CQ13" s="29">
        <v>19</v>
      </c>
      <c r="CR13">
        <f t="shared" si="11"/>
        <v>2.5</v>
      </c>
      <c r="CS13" s="46">
        <v>44.5</v>
      </c>
      <c r="CT13" s="29">
        <v>38</v>
      </c>
      <c r="CU13" s="29">
        <v>30.5</v>
      </c>
      <c r="CV13" s="29">
        <v>28.5</v>
      </c>
      <c r="CW13" s="29">
        <v>16.5</v>
      </c>
      <c r="CX13" s="46">
        <v>43.5</v>
      </c>
      <c r="CY13">
        <f t="shared" si="13"/>
        <v>-0.5</v>
      </c>
      <c r="CZ13">
        <f t="shared" si="14"/>
        <v>0</v>
      </c>
      <c r="DA13">
        <f t="shared" si="15"/>
        <v>0</v>
      </c>
      <c r="DB13" s="29">
        <v>37.5</v>
      </c>
      <c r="DC13">
        <f t="shared" si="16"/>
        <v>0</v>
      </c>
      <c r="DD13">
        <f t="shared" si="17"/>
        <v>-0.5</v>
      </c>
      <c r="DE13">
        <f t="shared" si="18"/>
        <v>-5.5555555555555552E-2</v>
      </c>
      <c r="DF13" s="29">
        <v>30</v>
      </c>
      <c r="DG13">
        <f t="shared" si="19"/>
        <v>0</v>
      </c>
      <c r="DH13">
        <f t="shared" si="20"/>
        <v>-0.5</v>
      </c>
      <c r="DI13">
        <f t="shared" si="21"/>
        <v>-5.5555555555555552E-2</v>
      </c>
      <c r="DJ13" s="29">
        <v>27.5</v>
      </c>
      <c r="DK13">
        <f t="shared" si="22"/>
        <v>0</v>
      </c>
      <c r="DL13">
        <f t="shared" si="23"/>
        <v>1.5</v>
      </c>
      <c r="DM13">
        <f t="shared" si="24"/>
        <v>0.16666666666666666</v>
      </c>
      <c r="DN13" s="29">
        <v>17.5</v>
      </c>
      <c r="DO13">
        <f t="shared" si="25"/>
        <v>1</v>
      </c>
      <c r="DP13">
        <f t="shared" si="26"/>
        <v>1.5</v>
      </c>
      <c r="DQ13">
        <f t="shared" si="27"/>
        <v>0.16666666666666666</v>
      </c>
      <c r="DR13" s="46">
        <v>44</v>
      </c>
      <c r="DS13" s="29">
        <v>37.5</v>
      </c>
      <c r="DT13" s="29">
        <v>30</v>
      </c>
      <c r="DU13" s="29">
        <v>27.5</v>
      </c>
      <c r="DV13" s="29">
        <v>16.5</v>
      </c>
      <c r="DW13" s="46">
        <v>43.5</v>
      </c>
      <c r="DX13">
        <f>DW13-EG13</f>
        <v>-0.5</v>
      </c>
      <c r="DY13" s="29">
        <v>37.5</v>
      </c>
      <c r="DZ13">
        <f>DY13-EH13</f>
        <v>0</v>
      </c>
      <c r="EA13" s="29">
        <v>30</v>
      </c>
      <c r="EB13">
        <f>EA13-EI13</f>
        <v>0</v>
      </c>
      <c r="EC13" s="29">
        <v>28</v>
      </c>
      <c r="ED13">
        <f>EC13-EJ13</f>
        <v>0.5</v>
      </c>
      <c r="EE13" s="29">
        <v>18</v>
      </c>
      <c r="EF13">
        <f>EE13-EK13</f>
        <v>1.5</v>
      </c>
      <c r="EG13" s="46">
        <v>44</v>
      </c>
      <c r="EH13" s="29">
        <v>37.5</v>
      </c>
      <c r="EI13" s="29">
        <v>30</v>
      </c>
      <c r="EJ13" s="29">
        <v>27.5</v>
      </c>
      <c r="EK13" s="29">
        <v>16.5</v>
      </c>
      <c r="EL13" s="46">
        <v>43</v>
      </c>
      <c r="EM13">
        <f>EL13-FF13</f>
        <v>-1</v>
      </c>
      <c r="EN13">
        <f>DX13-EM13</f>
        <v>0.5</v>
      </c>
      <c r="EO13">
        <f>EN13/AD13</f>
        <v>0.1</v>
      </c>
      <c r="EP13" s="29">
        <v>37</v>
      </c>
      <c r="EQ13">
        <f>EP13-FG13</f>
        <v>-0.5</v>
      </c>
      <c r="ER13">
        <f>DZ13-EQ13</f>
        <v>0.5</v>
      </c>
      <c r="ES13">
        <f>ER13/AD13</f>
        <v>0.1</v>
      </c>
      <c r="ET13" s="29">
        <v>29.5</v>
      </c>
      <c r="EU13">
        <f>ET13-FH13</f>
        <v>-0.5</v>
      </c>
      <c r="EV13">
        <f>EB13-EU13</f>
        <v>0.5</v>
      </c>
      <c r="EW13">
        <f>EV13/AD13</f>
        <v>0.1</v>
      </c>
      <c r="EX13" s="29">
        <v>27.5</v>
      </c>
      <c r="EY13">
        <f>EX13-FI13</f>
        <v>0</v>
      </c>
      <c r="EZ13">
        <f>ED13-EY13</f>
        <v>0.5</v>
      </c>
      <c r="FA13">
        <f>EZ13/AD13</f>
        <v>0.1</v>
      </c>
      <c r="FB13" s="29">
        <v>17.5</v>
      </c>
      <c r="FC13">
        <f>FB13-FJ13</f>
        <v>1</v>
      </c>
      <c r="FD13">
        <f>EF13-FC13</f>
        <v>0.5</v>
      </c>
      <c r="FE13">
        <f>FD13/AD13</f>
        <v>0.1</v>
      </c>
      <c r="FF13" s="46">
        <v>44</v>
      </c>
      <c r="FG13" s="29">
        <v>37.5</v>
      </c>
      <c r="FH13" s="29">
        <v>30</v>
      </c>
      <c r="FI13" s="29">
        <v>27.5</v>
      </c>
      <c r="FJ13" s="29">
        <v>16.5</v>
      </c>
      <c r="FK13" s="47" t="s">
        <v>232</v>
      </c>
    </row>
    <row r="14" spans="1:167" x14ac:dyDescent="0.2">
      <c r="A14" s="38" t="s">
        <v>233</v>
      </c>
      <c r="B14" s="38">
        <v>2</v>
      </c>
      <c r="C14" s="35">
        <v>23318</v>
      </c>
      <c r="D14" s="29">
        <v>55</v>
      </c>
      <c r="E14" s="90" t="s">
        <v>234</v>
      </c>
      <c r="F14">
        <v>1</v>
      </c>
      <c r="G14" s="29"/>
      <c r="H14" s="34">
        <v>0</v>
      </c>
      <c r="I14">
        <v>0</v>
      </c>
      <c r="K14" s="48">
        <v>4</v>
      </c>
      <c r="L14" s="29">
        <v>2</v>
      </c>
      <c r="M14" s="30">
        <v>1</v>
      </c>
      <c r="N14">
        <v>1</v>
      </c>
      <c r="O14">
        <v>1</v>
      </c>
      <c r="P14">
        <v>1</v>
      </c>
      <c r="Q14" s="29">
        <v>1</v>
      </c>
      <c r="R14" s="29">
        <v>0</v>
      </c>
      <c r="S14" s="30">
        <v>1</v>
      </c>
      <c r="T14" s="35">
        <v>43419</v>
      </c>
      <c r="U14" s="36">
        <v>43412</v>
      </c>
      <c r="V14" s="36">
        <v>43412</v>
      </c>
      <c r="W14" s="37">
        <f t="shared" si="0"/>
        <v>0</v>
      </c>
      <c r="X14" s="36">
        <v>43418</v>
      </c>
      <c r="Y14" s="37">
        <f t="shared" si="1"/>
        <v>6</v>
      </c>
      <c r="Z14" s="36">
        <v>43418</v>
      </c>
      <c r="AA14" s="37">
        <f t="shared" si="2"/>
        <v>6</v>
      </c>
      <c r="AB14" s="29" t="s">
        <v>235</v>
      </c>
      <c r="AC14" s="36">
        <v>43427</v>
      </c>
      <c r="AD14" s="37">
        <f t="shared" si="3"/>
        <v>9</v>
      </c>
      <c r="AE14" s="37">
        <f t="shared" si="4"/>
        <v>15</v>
      </c>
      <c r="AF14" s="29">
        <v>0</v>
      </c>
      <c r="AG14" s="29"/>
      <c r="AH14" s="29">
        <v>0</v>
      </c>
      <c r="AJ14" s="38">
        <v>18</v>
      </c>
      <c r="AK14" s="39">
        <f t="shared" si="5"/>
        <v>1.2</v>
      </c>
      <c r="AL14" s="38">
        <v>18</v>
      </c>
      <c r="AM14" s="40">
        <f t="shared" si="6"/>
        <v>3</v>
      </c>
      <c r="AN14" s="47">
        <v>1</v>
      </c>
      <c r="AO14">
        <v>1</v>
      </c>
      <c r="AP14">
        <v>0</v>
      </c>
      <c r="AQ14">
        <v>2</v>
      </c>
      <c r="AR14">
        <v>0</v>
      </c>
      <c r="AS14" t="s">
        <v>210</v>
      </c>
      <c r="AT14" t="s">
        <v>178</v>
      </c>
      <c r="AU14" s="44">
        <v>43412</v>
      </c>
      <c r="AV14" s="42">
        <v>0</v>
      </c>
      <c r="AW14" s="44">
        <v>43412</v>
      </c>
      <c r="AX14" s="44">
        <v>43418</v>
      </c>
      <c r="AY14" s="44"/>
      <c r="AZ14" s="30">
        <v>1</v>
      </c>
      <c r="BA14">
        <f t="shared" si="12"/>
        <v>0</v>
      </c>
      <c r="BB14">
        <v>1</v>
      </c>
      <c r="BC14">
        <v>0</v>
      </c>
      <c r="BD14">
        <v>1</v>
      </c>
      <c r="BE14">
        <v>0</v>
      </c>
      <c r="BF14" s="44" t="s">
        <v>210</v>
      </c>
      <c r="BG14" s="44"/>
      <c r="BH14" s="30"/>
      <c r="BO14" s="30"/>
      <c r="CA14" s="30"/>
      <c r="CB14" s="29"/>
      <c r="CI14" s="46">
        <v>50.5</v>
      </c>
      <c r="CJ14">
        <f t="shared" si="7"/>
        <v>1</v>
      </c>
      <c r="CK14" s="29">
        <v>46</v>
      </c>
      <c r="CL14">
        <f t="shared" si="8"/>
        <v>0</v>
      </c>
      <c r="CM14" s="29">
        <v>43</v>
      </c>
      <c r="CN14">
        <f t="shared" si="9"/>
        <v>6.5</v>
      </c>
      <c r="CO14" s="29">
        <v>41</v>
      </c>
      <c r="CP14">
        <f t="shared" si="10"/>
        <v>5</v>
      </c>
      <c r="CQ14" s="29">
        <v>22</v>
      </c>
      <c r="CR14">
        <f t="shared" si="11"/>
        <v>1</v>
      </c>
      <c r="CS14" s="46">
        <v>49.5</v>
      </c>
      <c r="CT14" s="29">
        <v>46</v>
      </c>
      <c r="CU14" s="29">
        <v>36.5</v>
      </c>
      <c r="CV14" s="29">
        <v>36</v>
      </c>
      <c r="CW14" s="29">
        <v>21</v>
      </c>
      <c r="CX14" s="46">
        <v>51</v>
      </c>
      <c r="CY14">
        <f t="shared" si="13"/>
        <v>1</v>
      </c>
      <c r="CZ14">
        <f t="shared" si="14"/>
        <v>0</v>
      </c>
      <c r="DA14">
        <f t="shared" si="15"/>
        <v>0</v>
      </c>
      <c r="DB14" s="29">
        <v>45</v>
      </c>
      <c r="DC14">
        <f t="shared" si="16"/>
        <v>-1</v>
      </c>
      <c r="DD14">
        <f t="shared" si="17"/>
        <v>1</v>
      </c>
      <c r="DE14">
        <f t="shared" si="18"/>
        <v>0.16666666666666666</v>
      </c>
      <c r="DF14" s="29">
        <v>42</v>
      </c>
      <c r="DG14">
        <f t="shared" si="19"/>
        <v>6</v>
      </c>
      <c r="DH14">
        <f t="shared" si="20"/>
        <v>0.5</v>
      </c>
      <c r="DI14">
        <f t="shared" si="21"/>
        <v>8.3333333333333329E-2</v>
      </c>
      <c r="DJ14" s="29">
        <v>41</v>
      </c>
      <c r="DK14">
        <f t="shared" si="22"/>
        <v>5</v>
      </c>
      <c r="DL14">
        <f t="shared" si="23"/>
        <v>0</v>
      </c>
      <c r="DM14">
        <f t="shared" si="24"/>
        <v>0</v>
      </c>
      <c r="DN14" s="29">
        <v>22.5</v>
      </c>
      <c r="DO14">
        <f t="shared" si="25"/>
        <v>1.5</v>
      </c>
      <c r="DP14">
        <f t="shared" si="26"/>
        <v>-0.5</v>
      </c>
      <c r="DQ14">
        <f t="shared" si="27"/>
        <v>-8.3333333333333329E-2</v>
      </c>
      <c r="DR14" s="46">
        <v>50</v>
      </c>
      <c r="DS14" s="29">
        <v>46</v>
      </c>
      <c r="DT14" s="29">
        <v>36</v>
      </c>
      <c r="DU14" s="29">
        <v>36</v>
      </c>
      <c r="DV14" s="29">
        <v>21</v>
      </c>
      <c r="FK14" s="47" t="s">
        <v>236</v>
      </c>
    </row>
    <row r="15" spans="1:167" x14ac:dyDescent="0.2">
      <c r="A15" s="38" t="s">
        <v>237</v>
      </c>
      <c r="B15" s="38">
        <v>2</v>
      </c>
      <c r="C15" s="35">
        <v>22360</v>
      </c>
      <c r="D15" s="29">
        <v>56</v>
      </c>
      <c r="E15" s="29" t="s">
        <v>238</v>
      </c>
      <c r="F15">
        <v>0</v>
      </c>
      <c r="G15" s="29" t="s">
        <v>239</v>
      </c>
      <c r="H15" s="30">
        <v>1</v>
      </c>
      <c r="I15">
        <v>1</v>
      </c>
      <c r="J15">
        <v>25</v>
      </c>
      <c r="K15" s="48">
        <v>4</v>
      </c>
      <c r="L15" s="29">
        <v>2</v>
      </c>
      <c r="M15" s="30">
        <v>1</v>
      </c>
      <c r="N15">
        <v>1</v>
      </c>
      <c r="O15">
        <v>1</v>
      </c>
      <c r="P15">
        <v>1</v>
      </c>
      <c r="Q15">
        <v>1</v>
      </c>
      <c r="R15" s="29">
        <v>0</v>
      </c>
      <c r="S15" s="30">
        <v>0</v>
      </c>
      <c r="T15" s="35"/>
      <c r="U15" s="36">
        <v>43143</v>
      </c>
      <c r="V15" s="36">
        <v>43143</v>
      </c>
      <c r="W15" s="37">
        <f t="shared" si="0"/>
        <v>0</v>
      </c>
      <c r="X15" s="36">
        <v>43148</v>
      </c>
      <c r="Y15" s="37">
        <f t="shared" si="1"/>
        <v>5</v>
      </c>
      <c r="Z15" s="36">
        <v>43150</v>
      </c>
      <c r="AA15" s="37">
        <f t="shared" si="2"/>
        <v>7</v>
      </c>
      <c r="AB15" s="29" t="s">
        <v>240</v>
      </c>
      <c r="AC15" s="36">
        <v>43158</v>
      </c>
      <c r="AD15" s="37">
        <f t="shared" si="3"/>
        <v>8</v>
      </c>
      <c r="AE15" s="37">
        <f t="shared" si="4"/>
        <v>15</v>
      </c>
      <c r="AF15" s="29">
        <v>0</v>
      </c>
      <c r="AG15" s="29"/>
      <c r="AH15" s="29">
        <v>0</v>
      </c>
      <c r="AI15" s="29"/>
      <c r="AJ15" s="38">
        <v>51</v>
      </c>
      <c r="AK15" s="39">
        <f t="shared" si="5"/>
        <v>3.4</v>
      </c>
      <c r="AL15" s="38">
        <v>22</v>
      </c>
      <c r="AM15" s="40">
        <f t="shared" si="6"/>
        <v>3.1428571428571428</v>
      </c>
      <c r="AN15" s="47">
        <v>2</v>
      </c>
      <c r="AO15">
        <v>3</v>
      </c>
      <c r="AP15">
        <v>1</v>
      </c>
      <c r="AQ15">
        <v>3</v>
      </c>
      <c r="AR15">
        <v>20</v>
      </c>
      <c r="AS15" t="s">
        <v>171</v>
      </c>
      <c r="AU15" s="44">
        <v>43146</v>
      </c>
      <c r="AV15" s="42">
        <v>3</v>
      </c>
      <c r="AW15" s="44">
        <v>43146</v>
      </c>
      <c r="AX15" s="44"/>
      <c r="AY15" s="44"/>
      <c r="AZ15" s="30">
        <v>0</v>
      </c>
      <c r="BA15">
        <f t="shared" si="12"/>
        <v>2</v>
      </c>
      <c r="BB15">
        <v>1</v>
      </c>
      <c r="BC15">
        <v>0</v>
      </c>
      <c r="BD15">
        <v>2</v>
      </c>
      <c r="BE15">
        <v>0</v>
      </c>
      <c r="BF15" t="s">
        <v>171</v>
      </c>
      <c r="BH15">
        <v>5</v>
      </c>
      <c r="BI15" s="45">
        <v>3</v>
      </c>
      <c r="BJ15" s="45">
        <v>2</v>
      </c>
      <c r="BK15" s="45">
        <v>4</v>
      </c>
      <c r="BL15">
        <v>20</v>
      </c>
      <c r="BM15" t="s">
        <v>171</v>
      </c>
      <c r="BN15" s="45" t="s">
        <v>241</v>
      </c>
      <c r="BO15">
        <v>5</v>
      </c>
      <c r="BP15" s="45">
        <v>3</v>
      </c>
      <c r="BQ15" s="45">
        <v>2</v>
      </c>
      <c r="BR15" s="45">
        <v>4</v>
      </c>
      <c r="BS15">
        <v>20</v>
      </c>
      <c r="BT15" t="s">
        <v>171</v>
      </c>
      <c r="BU15" t="s">
        <v>241</v>
      </c>
      <c r="BV15" s="44">
        <v>43158</v>
      </c>
      <c r="BW15">
        <v>7</v>
      </c>
      <c r="BX15" s="44">
        <v>43158</v>
      </c>
      <c r="BY15" s="44"/>
      <c r="BZ15" s="44"/>
      <c r="CA15" s="30">
        <v>0</v>
      </c>
      <c r="CB15" s="29">
        <f>BH15-CA15</f>
        <v>5</v>
      </c>
      <c r="CC15" s="45">
        <v>1</v>
      </c>
      <c r="CD15" s="45">
        <v>0</v>
      </c>
      <c r="CE15" s="45">
        <v>2</v>
      </c>
      <c r="CF15" s="45">
        <v>0</v>
      </c>
      <c r="CG15" t="s">
        <v>171</v>
      </c>
      <c r="CH15" s="45"/>
      <c r="CI15" s="46">
        <v>43.5</v>
      </c>
      <c r="CJ15">
        <f t="shared" si="7"/>
        <v>1</v>
      </c>
      <c r="CK15" s="29">
        <v>37</v>
      </c>
      <c r="CL15">
        <f t="shared" si="8"/>
        <v>2</v>
      </c>
      <c r="CM15" s="29">
        <v>34</v>
      </c>
      <c r="CN15">
        <f t="shared" si="9"/>
        <v>3.5</v>
      </c>
      <c r="CO15" s="29">
        <v>31</v>
      </c>
      <c r="CP15">
        <f t="shared" si="10"/>
        <v>1.5</v>
      </c>
      <c r="CQ15" s="29">
        <v>18.5</v>
      </c>
      <c r="CR15">
        <f t="shared" si="11"/>
        <v>0.5</v>
      </c>
      <c r="CS15" s="46">
        <v>42.5</v>
      </c>
      <c r="CT15" s="29">
        <v>35</v>
      </c>
      <c r="CU15" s="29">
        <v>30.5</v>
      </c>
      <c r="CV15" s="29">
        <v>29.5</v>
      </c>
      <c r="CW15" s="29">
        <v>18</v>
      </c>
      <c r="CX15" s="46">
        <v>41.5</v>
      </c>
      <c r="CY15">
        <f t="shared" si="13"/>
        <v>-1</v>
      </c>
      <c r="CZ15">
        <f t="shared" si="14"/>
        <v>2</v>
      </c>
      <c r="DA15">
        <f t="shared" si="15"/>
        <v>0.2857142857142857</v>
      </c>
      <c r="DB15" s="29">
        <v>35.5</v>
      </c>
      <c r="DC15">
        <f t="shared" si="16"/>
        <v>0.5</v>
      </c>
      <c r="DD15">
        <f t="shared" si="17"/>
        <v>1.5</v>
      </c>
      <c r="DE15">
        <f t="shared" si="18"/>
        <v>0.21428571428571427</v>
      </c>
      <c r="DF15" s="29">
        <v>32</v>
      </c>
      <c r="DG15">
        <f t="shared" si="19"/>
        <v>1.5</v>
      </c>
      <c r="DH15">
        <f t="shared" si="20"/>
        <v>2</v>
      </c>
      <c r="DI15">
        <f t="shared" si="21"/>
        <v>0.2857142857142857</v>
      </c>
      <c r="DJ15" s="29">
        <v>30</v>
      </c>
      <c r="DK15">
        <f t="shared" si="22"/>
        <v>0.5</v>
      </c>
      <c r="DL15">
        <f t="shared" si="23"/>
        <v>1</v>
      </c>
      <c r="DM15">
        <f t="shared" si="24"/>
        <v>0.14285714285714285</v>
      </c>
      <c r="DN15" s="29">
        <v>19</v>
      </c>
      <c r="DO15">
        <f t="shared" si="25"/>
        <v>1</v>
      </c>
      <c r="DP15">
        <f t="shared" si="26"/>
        <v>-0.5</v>
      </c>
      <c r="DQ15">
        <f t="shared" si="27"/>
        <v>-7.1428571428571425E-2</v>
      </c>
      <c r="DR15" s="46">
        <v>42.5</v>
      </c>
      <c r="DS15" s="29">
        <v>35</v>
      </c>
      <c r="DT15" s="29">
        <v>30.5</v>
      </c>
      <c r="DU15" s="29">
        <v>29.5</v>
      </c>
      <c r="DV15" s="29">
        <v>18</v>
      </c>
      <c r="DW15" s="46">
        <v>41.5</v>
      </c>
      <c r="DX15">
        <f>DW15-EG15</f>
        <v>-1</v>
      </c>
      <c r="DY15" s="29">
        <v>36</v>
      </c>
      <c r="DZ15">
        <f>DY15-EH15</f>
        <v>1</v>
      </c>
      <c r="EA15" s="29">
        <v>34</v>
      </c>
      <c r="EB15">
        <f>EA15-EI15</f>
        <v>3.5</v>
      </c>
      <c r="EC15" s="29">
        <v>31.5</v>
      </c>
      <c r="ED15">
        <f>EC15-EJ15</f>
        <v>2</v>
      </c>
      <c r="EE15" s="29">
        <v>20</v>
      </c>
      <c r="EF15">
        <f>EE15-EK15</f>
        <v>2</v>
      </c>
      <c r="EG15" s="46">
        <v>42.5</v>
      </c>
      <c r="EH15" s="29">
        <v>35</v>
      </c>
      <c r="EI15" s="29">
        <v>30.5</v>
      </c>
      <c r="EJ15" s="29">
        <v>29.5</v>
      </c>
      <c r="EK15" s="29">
        <v>18</v>
      </c>
      <c r="EL15" s="46">
        <v>41.5</v>
      </c>
      <c r="EM15">
        <f>EL15-FF15</f>
        <v>-1</v>
      </c>
      <c r="EN15">
        <f>DX15-EM15</f>
        <v>0</v>
      </c>
      <c r="EO15">
        <f>EN15/AD15</f>
        <v>0</v>
      </c>
      <c r="EP15" s="29">
        <v>35</v>
      </c>
      <c r="EQ15">
        <f>EP15-FG15</f>
        <v>0</v>
      </c>
      <c r="ER15">
        <f>DZ15-EQ15</f>
        <v>1</v>
      </c>
      <c r="ES15">
        <f>ER15/AD15</f>
        <v>0.125</v>
      </c>
      <c r="ET15" s="29">
        <v>31</v>
      </c>
      <c r="EU15">
        <f>ET15-FH15</f>
        <v>1</v>
      </c>
      <c r="EV15">
        <f>EB15-EU15</f>
        <v>2.5</v>
      </c>
      <c r="EW15">
        <f>EV15/AD15</f>
        <v>0.3125</v>
      </c>
      <c r="EX15" s="29">
        <v>29.5</v>
      </c>
      <c r="EY15">
        <f>EX15-FI15</f>
        <v>0.5</v>
      </c>
      <c r="EZ15">
        <f>ED15-EY15</f>
        <v>1.5</v>
      </c>
      <c r="FA15">
        <f>EZ15/AD15</f>
        <v>0.1875</v>
      </c>
      <c r="FB15" s="29">
        <v>18</v>
      </c>
      <c r="FC15">
        <f>FB15-FJ15</f>
        <v>0</v>
      </c>
      <c r="FD15">
        <f>EF15-FC15</f>
        <v>2</v>
      </c>
      <c r="FE15">
        <f>FD15/AD15</f>
        <v>0.25</v>
      </c>
      <c r="FF15" s="46">
        <v>42.5</v>
      </c>
      <c r="FG15" s="29">
        <v>35</v>
      </c>
      <c r="FH15" s="29">
        <v>30</v>
      </c>
      <c r="FI15" s="29">
        <v>29</v>
      </c>
      <c r="FJ15" s="29">
        <v>18</v>
      </c>
      <c r="FK15" s="47" t="s">
        <v>242</v>
      </c>
    </row>
    <row r="16" spans="1:167" s="55" customFormat="1" x14ac:dyDescent="0.2">
      <c r="A16" s="91" t="s">
        <v>243</v>
      </c>
      <c r="B16" s="64">
        <v>2</v>
      </c>
      <c r="C16" s="61">
        <v>22877</v>
      </c>
      <c r="D16" s="56">
        <v>55</v>
      </c>
      <c r="E16" s="56" t="s">
        <v>244</v>
      </c>
      <c r="F16" s="55">
        <v>0</v>
      </c>
      <c r="G16" s="56"/>
      <c r="H16" s="57"/>
      <c r="I16" s="55">
        <v>0</v>
      </c>
      <c r="K16" s="92">
        <v>4</v>
      </c>
      <c r="L16" s="56">
        <v>2</v>
      </c>
      <c r="M16" s="57">
        <v>1</v>
      </c>
      <c r="N16" s="55">
        <v>1</v>
      </c>
      <c r="O16" s="55">
        <v>1</v>
      </c>
      <c r="P16" s="55">
        <v>1</v>
      </c>
      <c r="Q16" s="55">
        <v>1</v>
      </c>
      <c r="R16" s="56">
        <v>0</v>
      </c>
      <c r="S16" s="57">
        <v>0</v>
      </c>
      <c r="T16" s="61"/>
      <c r="U16" s="62">
        <v>43049</v>
      </c>
      <c r="V16" s="62">
        <v>43049</v>
      </c>
      <c r="W16" s="63">
        <f t="shared" si="0"/>
        <v>0</v>
      </c>
      <c r="X16" s="62">
        <v>43056</v>
      </c>
      <c r="Y16" s="63">
        <f t="shared" si="1"/>
        <v>7</v>
      </c>
      <c r="Z16" s="62">
        <v>43060</v>
      </c>
      <c r="AA16" s="63">
        <f t="shared" si="2"/>
        <v>11</v>
      </c>
      <c r="AB16" s="56" t="s">
        <v>245</v>
      </c>
      <c r="AC16" s="62">
        <v>43076</v>
      </c>
      <c r="AD16" s="63">
        <f t="shared" si="3"/>
        <v>16</v>
      </c>
      <c r="AE16" s="63">
        <f t="shared" si="4"/>
        <v>27</v>
      </c>
      <c r="AF16" s="56">
        <v>0</v>
      </c>
      <c r="AG16" s="56"/>
      <c r="AH16" s="56">
        <v>0</v>
      </c>
      <c r="AI16" s="56"/>
      <c r="AJ16" s="64">
        <f>219-117</f>
        <v>102</v>
      </c>
      <c r="AK16" s="65">
        <f t="shared" si="5"/>
        <v>3.7777777777777777</v>
      </c>
      <c r="AL16" s="64">
        <v>35</v>
      </c>
      <c r="AM16" s="66">
        <f t="shared" si="6"/>
        <v>3.1818181818181817</v>
      </c>
      <c r="AN16" s="58">
        <v>2</v>
      </c>
      <c r="AO16" s="55">
        <v>1</v>
      </c>
      <c r="AP16" s="55">
        <v>0</v>
      </c>
      <c r="AQ16" s="55">
        <v>1</v>
      </c>
      <c r="AR16" s="55">
        <v>0</v>
      </c>
      <c r="AS16" s="55" t="s">
        <v>210</v>
      </c>
      <c r="AU16" s="93">
        <v>43049</v>
      </c>
      <c r="AV16" s="68">
        <v>0</v>
      </c>
      <c r="AW16" s="93"/>
      <c r="AX16" s="93">
        <v>43049</v>
      </c>
      <c r="AY16" s="93"/>
      <c r="AZ16" s="57">
        <v>1</v>
      </c>
      <c r="BA16" s="55">
        <f t="shared" si="12"/>
        <v>1</v>
      </c>
      <c r="BB16" s="55">
        <v>1</v>
      </c>
      <c r="BC16" s="55">
        <v>0</v>
      </c>
      <c r="BD16" s="55">
        <v>1</v>
      </c>
      <c r="BE16" s="55">
        <v>0</v>
      </c>
      <c r="BF16" s="55" t="s">
        <v>210</v>
      </c>
      <c r="BH16" s="55">
        <v>3</v>
      </c>
      <c r="BI16" s="94">
        <v>1</v>
      </c>
      <c r="BJ16" s="94">
        <v>0</v>
      </c>
      <c r="BK16" s="94">
        <v>1</v>
      </c>
      <c r="BL16" s="94">
        <v>0</v>
      </c>
      <c r="BM16" s="55" t="s">
        <v>210</v>
      </c>
      <c r="BN16" s="94"/>
      <c r="BO16" s="55">
        <v>2</v>
      </c>
      <c r="BP16" s="94">
        <v>1</v>
      </c>
      <c r="BQ16" s="94">
        <v>0</v>
      </c>
      <c r="BR16" s="94">
        <v>1</v>
      </c>
      <c r="BS16" s="94">
        <v>0</v>
      </c>
      <c r="BT16" s="55" t="s">
        <v>210</v>
      </c>
      <c r="BU16" s="94"/>
      <c r="BV16" s="93">
        <v>43061</v>
      </c>
      <c r="BW16" s="55">
        <v>0</v>
      </c>
      <c r="BX16" s="93"/>
      <c r="BY16" s="93">
        <v>43061</v>
      </c>
      <c r="BZ16" s="93"/>
      <c r="CA16" s="57">
        <v>0</v>
      </c>
      <c r="CB16" s="56">
        <f>BH16-CA16</f>
        <v>3</v>
      </c>
      <c r="CC16" s="94">
        <v>1</v>
      </c>
      <c r="CD16" s="94">
        <v>0</v>
      </c>
      <c r="CE16" s="94">
        <v>1</v>
      </c>
      <c r="CF16" s="94">
        <v>0</v>
      </c>
      <c r="CG16" s="55" t="s">
        <v>246</v>
      </c>
      <c r="CH16" s="94"/>
      <c r="CI16" s="70">
        <v>72.5</v>
      </c>
      <c r="CJ16" s="55">
        <f t="shared" si="7"/>
        <v>0.5</v>
      </c>
      <c r="CK16" s="56">
        <v>65</v>
      </c>
      <c r="CL16" s="55">
        <f t="shared" si="8"/>
        <v>1</v>
      </c>
      <c r="CM16" s="56">
        <v>51.5</v>
      </c>
      <c r="CN16" s="55">
        <f t="shared" si="9"/>
        <v>2.5</v>
      </c>
      <c r="CO16" s="56">
        <v>51.5</v>
      </c>
      <c r="CP16" s="55">
        <f t="shared" si="10"/>
        <v>3</v>
      </c>
      <c r="CQ16" s="56">
        <v>27</v>
      </c>
      <c r="CR16" s="55">
        <f t="shared" si="11"/>
        <v>1</v>
      </c>
      <c r="CS16" s="70">
        <v>72</v>
      </c>
      <c r="CT16" s="56">
        <v>64</v>
      </c>
      <c r="CU16" s="56">
        <v>49</v>
      </c>
      <c r="CV16" s="56">
        <v>48.5</v>
      </c>
      <c r="CW16" s="56">
        <v>26</v>
      </c>
      <c r="CX16" s="70">
        <v>71.5</v>
      </c>
      <c r="CY16" s="55">
        <f t="shared" si="13"/>
        <v>-0.5</v>
      </c>
      <c r="CZ16">
        <f t="shared" si="14"/>
        <v>1</v>
      </c>
      <c r="DA16">
        <f t="shared" si="15"/>
        <v>9.0909090909090912E-2</v>
      </c>
      <c r="DB16" s="56">
        <v>64</v>
      </c>
      <c r="DC16" s="55">
        <f t="shared" si="16"/>
        <v>0</v>
      </c>
      <c r="DD16">
        <f t="shared" si="17"/>
        <v>1</v>
      </c>
      <c r="DE16">
        <f t="shared" si="18"/>
        <v>9.0909090909090912E-2</v>
      </c>
      <c r="DF16" s="56">
        <v>49.5</v>
      </c>
      <c r="DG16" s="55">
        <f t="shared" si="19"/>
        <v>1</v>
      </c>
      <c r="DH16">
        <f t="shared" si="20"/>
        <v>1.5</v>
      </c>
      <c r="DI16">
        <f t="shared" si="21"/>
        <v>0.13636363636363635</v>
      </c>
      <c r="DJ16" s="56">
        <v>50</v>
      </c>
      <c r="DK16" s="55">
        <f t="shared" si="22"/>
        <v>0</v>
      </c>
      <c r="DL16">
        <f t="shared" si="23"/>
        <v>3</v>
      </c>
      <c r="DM16">
        <f t="shared" si="24"/>
        <v>0.27272727272727271</v>
      </c>
      <c r="DN16" s="56">
        <v>26</v>
      </c>
      <c r="DO16" s="55">
        <f t="shared" si="25"/>
        <v>0.5</v>
      </c>
      <c r="DP16">
        <f t="shared" si="26"/>
        <v>0.5</v>
      </c>
      <c r="DQ16">
        <f t="shared" si="27"/>
        <v>4.5454545454545456E-2</v>
      </c>
      <c r="DR16" s="70">
        <v>72</v>
      </c>
      <c r="DS16" s="56">
        <v>64</v>
      </c>
      <c r="DT16" s="56">
        <v>48.5</v>
      </c>
      <c r="DU16" s="56">
        <v>50</v>
      </c>
      <c r="DV16" s="56">
        <v>25.5</v>
      </c>
      <c r="DW16" s="70">
        <v>72</v>
      </c>
      <c r="DX16" s="55">
        <f>DW16-EG16</f>
        <v>0</v>
      </c>
      <c r="DY16" s="56">
        <v>64</v>
      </c>
      <c r="DZ16" s="55">
        <f>DY16-EH16</f>
        <v>0</v>
      </c>
      <c r="EA16" s="56">
        <v>53.5</v>
      </c>
      <c r="EB16" s="55">
        <f>EA16-EI16</f>
        <v>4.5</v>
      </c>
      <c r="EC16" s="56">
        <v>52.5</v>
      </c>
      <c r="ED16" s="55">
        <f>EC16-EJ16</f>
        <v>2</v>
      </c>
      <c r="EE16" s="56">
        <v>27.5</v>
      </c>
      <c r="EF16" s="55">
        <f>EE16-EK16</f>
        <v>2</v>
      </c>
      <c r="EG16" s="70">
        <v>72</v>
      </c>
      <c r="EH16" s="56">
        <v>64</v>
      </c>
      <c r="EI16" s="56">
        <v>49</v>
      </c>
      <c r="EJ16" s="56">
        <v>50.5</v>
      </c>
      <c r="EK16" s="56">
        <v>25.5</v>
      </c>
      <c r="EL16" s="70">
        <v>70</v>
      </c>
      <c r="EM16" s="55">
        <f>EL16-FF16</f>
        <v>-1</v>
      </c>
      <c r="EN16">
        <f>DX16-EM16</f>
        <v>1</v>
      </c>
      <c r="EO16">
        <f>EN16/AD16</f>
        <v>6.25E-2</v>
      </c>
      <c r="EP16" s="56">
        <v>62.5</v>
      </c>
      <c r="EQ16" s="55">
        <f>EP16-FG16</f>
        <v>-0.5</v>
      </c>
      <c r="ER16">
        <f>DZ16-EQ16</f>
        <v>0.5</v>
      </c>
      <c r="ES16">
        <f>ER16/AD16</f>
        <v>3.125E-2</v>
      </c>
      <c r="ET16" s="56">
        <v>51.5</v>
      </c>
      <c r="EU16" s="55">
        <f>ET16-FH16</f>
        <v>3</v>
      </c>
      <c r="EV16">
        <f>EB16-EU16</f>
        <v>1.5</v>
      </c>
      <c r="EW16">
        <f>EV16/AD16</f>
        <v>9.375E-2</v>
      </c>
      <c r="EX16" s="56">
        <v>50</v>
      </c>
      <c r="EY16" s="55">
        <f>EX16-FI16</f>
        <v>-0.5</v>
      </c>
      <c r="EZ16">
        <f>ED16-EY16</f>
        <v>2.5</v>
      </c>
      <c r="FA16">
        <f>EZ16/AD16</f>
        <v>0.15625</v>
      </c>
      <c r="FB16" s="56">
        <v>26</v>
      </c>
      <c r="FC16" s="55">
        <f>FB16-FJ16</f>
        <v>0.5</v>
      </c>
      <c r="FD16">
        <f>EF16-FC16</f>
        <v>1.5</v>
      </c>
      <c r="FE16">
        <f>FD16/AD16</f>
        <v>9.375E-2</v>
      </c>
      <c r="FF16" s="70">
        <v>71</v>
      </c>
      <c r="FG16" s="56">
        <v>63</v>
      </c>
      <c r="FH16" s="56">
        <v>48.5</v>
      </c>
      <c r="FI16" s="56">
        <v>50.5</v>
      </c>
      <c r="FJ16" s="56">
        <v>25.5</v>
      </c>
      <c r="FK16" s="58"/>
    </row>
    <row r="17" spans="1:167" s="95" customFormat="1" x14ac:dyDescent="0.2">
      <c r="A17" s="38" t="s">
        <v>247</v>
      </c>
      <c r="B17" s="38">
        <v>2</v>
      </c>
      <c r="C17" s="35">
        <v>21499</v>
      </c>
      <c r="D17" s="27">
        <v>58</v>
      </c>
      <c r="E17" s="29" t="s">
        <v>248</v>
      </c>
      <c r="F17">
        <v>1</v>
      </c>
      <c r="G17" s="29"/>
      <c r="H17" s="34">
        <v>0</v>
      </c>
      <c r="I17">
        <v>1</v>
      </c>
      <c r="J17">
        <v>35</v>
      </c>
      <c r="K17" s="89">
        <v>5</v>
      </c>
      <c r="L17" s="29">
        <v>2</v>
      </c>
      <c r="M17" s="30">
        <v>1</v>
      </c>
      <c r="N17">
        <v>1</v>
      </c>
      <c r="O17">
        <v>1</v>
      </c>
      <c r="P17" s="33">
        <v>1</v>
      </c>
      <c r="Q17" s="33">
        <v>1</v>
      </c>
      <c r="R17" s="29">
        <v>1</v>
      </c>
      <c r="S17" s="30">
        <v>0</v>
      </c>
      <c r="T17" s="35">
        <v>42838</v>
      </c>
      <c r="U17" s="36">
        <v>42812</v>
      </c>
      <c r="V17" s="36">
        <v>42813</v>
      </c>
      <c r="W17" s="37">
        <f t="shared" si="0"/>
        <v>1</v>
      </c>
      <c r="X17" s="36">
        <v>42824</v>
      </c>
      <c r="Y17" s="37">
        <f t="shared" si="1"/>
        <v>11</v>
      </c>
      <c r="Z17" s="36">
        <v>42837</v>
      </c>
      <c r="AA17" s="37">
        <f t="shared" si="2"/>
        <v>24</v>
      </c>
      <c r="AB17" s="29" t="s">
        <v>249</v>
      </c>
      <c r="AC17" s="36">
        <v>42849</v>
      </c>
      <c r="AD17" s="37">
        <f t="shared" si="3"/>
        <v>12</v>
      </c>
      <c r="AE17" s="37">
        <f t="shared" si="4"/>
        <v>36</v>
      </c>
      <c r="AF17" s="29">
        <v>0</v>
      </c>
      <c r="AG17" s="29"/>
      <c r="AH17" s="29">
        <v>0</v>
      </c>
      <c r="AI17"/>
      <c r="AJ17" s="38">
        <v>83</v>
      </c>
      <c r="AK17" s="39">
        <f t="shared" si="5"/>
        <v>2.3055555555555554</v>
      </c>
      <c r="AL17" s="38">
        <v>83</v>
      </c>
      <c r="AM17" s="40">
        <f t="shared" si="6"/>
        <v>3.4583333333333335</v>
      </c>
      <c r="AN17" s="47">
        <v>4</v>
      </c>
      <c r="AO17">
        <v>1</v>
      </c>
      <c r="AP17">
        <v>0</v>
      </c>
      <c r="AQ17">
        <v>2</v>
      </c>
      <c r="AR17">
        <v>0</v>
      </c>
      <c r="AS17" t="s">
        <v>171</v>
      </c>
      <c r="AT17"/>
      <c r="AU17" s="44">
        <v>42813</v>
      </c>
      <c r="AV17" s="42">
        <v>0</v>
      </c>
      <c r="AW17" s="44">
        <v>42813</v>
      </c>
      <c r="AX17" s="44"/>
      <c r="AY17"/>
      <c r="AZ17" s="29">
        <v>0</v>
      </c>
      <c r="BA17">
        <f t="shared" si="12"/>
        <v>4</v>
      </c>
      <c r="BB17"/>
      <c r="BC17"/>
      <c r="BD17"/>
      <c r="BE17"/>
      <c r="BF17"/>
      <c r="BG17"/>
      <c r="BH17" s="30"/>
      <c r="BI17"/>
      <c r="BJ17"/>
      <c r="BK17"/>
      <c r="BL17"/>
      <c r="BM17" s="44"/>
      <c r="BN17"/>
      <c r="BO17" s="30"/>
      <c r="BP17"/>
      <c r="BQ17"/>
      <c r="BR17"/>
      <c r="BS17"/>
      <c r="BT17"/>
      <c r="BU17"/>
      <c r="BV17"/>
      <c r="BW17"/>
      <c r="BX17"/>
      <c r="BY17"/>
      <c r="BZ17"/>
      <c r="CA17" s="30"/>
      <c r="CB17" s="29"/>
      <c r="CC17"/>
      <c r="CD17"/>
      <c r="CE17"/>
      <c r="CF17"/>
      <c r="CG17" s="44"/>
      <c r="CH17"/>
      <c r="CI17" s="46">
        <v>55.5</v>
      </c>
      <c r="CJ17">
        <f t="shared" si="7"/>
        <v>-0.5</v>
      </c>
      <c r="CK17" s="29">
        <v>51.5</v>
      </c>
      <c r="CL17">
        <f t="shared" si="8"/>
        <v>0.5</v>
      </c>
      <c r="CM17" s="29">
        <v>44.5</v>
      </c>
      <c r="CN17">
        <f t="shared" si="9"/>
        <v>0.5</v>
      </c>
      <c r="CO17" s="29">
        <v>40</v>
      </c>
      <c r="CP17">
        <f t="shared" si="10"/>
        <v>3.5</v>
      </c>
      <c r="CQ17" s="29">
        <v>25.5</v>
      </c>
      <c r="CR17">
        <f t="shared" si="11"/>
        <v>4</v>
      </c>
      <c r="CS17" s="46">
        <v>56</v>
      </c>
      <c r="CT17" s="29">
        <v>51</v>
      </c>
      <c r="CU17" s="29">
        <v>44</v>
      </c>
      <c r="CV17" s="29">
        <v>36.5</v>
      </c>
      <c r="CW17" s="29">
        <v>21.5</v>
      </c>
      <c r="CX17" s="46"/>
      <c r="CY17"/>
      <c r="CZ17"/>
      <c r="DA17"/>
      <c r="DB17" s="29"/>
      <c r="DC17"/>
      <c r="DD17"/>
      <c r="DE17"/>
      <c r="DF17" s="29"/>
      <c r="DG17"/>
      <c r="DH17"/>
      <c r="DI17"/>
      <c r="DJ17" s="29"/>
      <c r="DK17"/>
      <c r="DL17"/>
      <c r="DM17"/>
      <c r="DN17" s="29"/>
      <c r="DO17"/>
      <c r="DP17"/>
      <c r="DQ17"/>
      <c r="DR17" s="46"/>
      <c r="DS17" s="29"/>
      <c r="DT17" s="29"/>
      <c r="DU17" s="29"/>
      <c r="DV17" s="29"/>
      <c r="DW17" s="46"/>
      <c r="DX17"/>
      <c r="DY17" s="29"/>
      <c r="DZ17"/>
      <c r="EA17" s="29"/>
      <c r="EB17"/>
      <c r="EC17" s="29"/>
      <c r="ED17"/>
      <c r="EE17" s="29"/>
      <c r="EF17"/>
      <c r="EG17" s="46"/>
      <c r="EH17" s="29"/>
      <c r="EI17" s="29"/>
      <c r="EJ17" s="29"/>
      <c r="EK17" s="29"/>
      <c r="EL17" s="46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 s="46"/>
      <c r="FG17"/>
      <c r="FH17"/>
      <c r="FI17"/>
      <c r="FJ17"/>
      <c r="FK17" s="47" t="s">
        <v>250</v>
      </c>
    </row>
    <row r="18" spans="1:167" x14ac:dyDescent="0.2">
      <c r="A18" s="38" t="s">
        <v>251</v>
      </c>
      <c r="B18" s="38">
        <v>2</v>
      </c>
      <c r="C18" s="35">
        <v>21693</v>
      </c>
      <c r="D18" s="29">
        <v>58</v>
      </c>
      <c r="E18" s="29" t="s">
        <v>252</v>
      </c>
      <c r="F18">
        <v>0</v>
      </c>
      <c r="G18" s="29" t="s">
        <v>253</v>
      </c>
      <c r="H18" s="30">
        <v>1</v>
      </c>
      <c r="I18">
        <v>1</v>
      </c>
      <c r="J18">
        <v>20</v>
      </c>
      <c r="K18" s="48">
        <v>4</v>
      </c>
      <c r="L18" s="29">
        <v>2</v>
      </c>
      <c r="M18" s="30">
        <v>1</v>
      </c>
      <c r="N18">
        <v>1</v>
      </c>
      <c r="O18">
        <v>1</v>
      </c>
      <c r="P18">
        <v>1</v>
      </c>
      <c r="Q18">
        <v>1</v>
      </c>
      <c r="R18" s="29">
        <v>0</v>
      </c>
      <c r="S18" s="30">
        <v>0</v>
      </c>
      <c r="T18" s="35"/>
      <c r="U18" s="36">
        <v>42973</v>
      </c>
      <c r="V18" s="36">
        <v>42973</v>
      </c>
      <c r="W18" s="37">
        <f t="shared" si="0"/>
        <v>0</v>
      </c>
      <c r="X18" s="36">
        <v>42980</v>
      </c>
      <c r="Y18" s="37">
        <f t="shared" si="1"/>
        <v>7</v>
      </c>
      <c r="Z18" s="36">
        <v>42982</v>
      </c>
      <c r="AA18" s="37">
        <f t="shared" si="2"/>
        <v>9</v>
      </c>
      <c r="AB18" s="29" t="s">
        <v>254</v>
      </c>
      <c r="AC18" s="36">
        <v>42992</v>
      </c>
      <c r="AD18" s="37">
        <f t="shared" si="3"/>
        <v>10</v>
      </c>
      <c r="AE18" s="37">
        <f t="shared" si="4"/>
        <v>19</v>
      </c>
      <c r="AF18" s="29">
        <v>0</v>
      </c>
      <c r="AG18" s="29"/>
      <c r="AH18" s="29">
        <v>0</v>
      </c>
      <c r="AJ18" s="38">
        <v>87</v>
      </c>
      <c r="AK18" s="39">
        <f t="shared" si="5"/>
        <v>4.5789473684210522</v>
      </c>
      <c r="AL18" s="38">
        <v>39</v>
      </c>
      <c r="AM18" s="40">
        <f t="shared" si="6"/>
        <v>4.333333333333333</v>
      </c>
      <c r="AN18" s="47">
        <v>3</v>
      </c>
      <c r="AO18">
        <v>3</v>
      </c>
      <c r="AP18">
        <v>1</v>
      </c>
      <c r="AQ18">
        <v>3</v>
      </c>
      <c r="AR18">
        <v>20</v>
      </c>
      <c r="AS18" t="s">
        <v>171</v>
      </c>
      <c r="AU18" s="44">
        <v>42978</v>
      </c>
      <c r="AV18" s="42">
        <v>5</v>
      </c>
      <c r="AW18" s="44">
        <v>42978</v>
      </c>
      <c r="AX18" s="44"/>
      <c r="AZ18" s="30">
        <v>1</v>
      </c>
      <c r="BA18">
        <f t="shared" si="12"/>
        <v>2</v>
      </c>
      <c r="BB18">
        <v>1</v>
      </c>
      <c r="BC18">
        <v>0</v>
      </c>
      <c r="BD18">
        <v>2</v>
      </c>
      <c r="BE18">
        <v>0</v>
      </c>
      <c r="BF18" t="s">
        <v>171</v>
      </c>
      <c r="BH18">
        <v>2</v>
      </c>
      <c r="BI18" s="45">
        <v>1</v>
      </c>
      <c r="BJ18" s="45">
        <v>0</v>
      </c>
      <c r="BK18" s="45">
        <v>3</v>
      </c>
      <c r="BL18" s="45">
        <v>0</v>
      </c>
      <c r="BM18" t="s">
        <v>171</v>
      </c>
      <c r="BN18" s="45" t="s">
        <v>178</v>
      </c>
      <c r="BO18">
        <v>2</v>
      </c>
      <c r="BP18" s="45">
        <v>1</v>
      </c>
      <c r="BQ18" s="45">
        <v>0</v>
      </c>
      <c r="BR18" s="45">
        <v>3</v>
      </c>
      <c r="BS18" s="45">
        <v>0</v>
      </c>
      <c r="BT18" t="s">
        <v>171</v>
      </c>
      <c r="BU18" s="45" t="s">
        <v>178</v>
      </c>
      <c r="BV18" s="44">
        <v>42983</v>
      </c>
      <c r="BW18">
        <v>0</v>
      </c>
      <c r="BX18" s="44">
        <v>42990</v>
      </c>
      <c r="BY18" s="44"/>
      <c r="BZ18" s="44"/>
      <c r="CA18" s="30">
        <v>1</v>
      </c>
      <c r="CB18" s="29">
        <f>BH18-CA18</f>
        <v>1</v>
      </c>
      <c r="CC18" s="45">
        <v>1</v>
      </c>
      <c r="CD18" s="45">
        <v>0</v>
      </c>
      <c r="CE18" s="45">
        <v>2</v>
      </c>
      <c r="CF18" s="45">
        <v>0</v>
      </c>
      <c r="CG18" t="s">
        <v>171</v>
      </c>
      <c r="CH18" s="45"/>
      <c r="CI18" s="46">
        <v>43.5</v>
      </c>
      <c r="CJ18">
        <f t="shared" si="7"/>
        <v>1</v>
      </c>
      <c r="CK18">
        <v>35.5</v>
      </c>
      <c r="CL18">
        <f t="shared" si="8"/>
        <v>2</v>
      </c>
      <c r="CM18">
        <v>35</v>
      </c>
      <c r="CN18">
        <f t="shared" si="9"/>
        <v>2.5</v>
      </c>
      <c r="CO18">
        <v>30</v>
      </c>
      <c r="CP18">
        <f t="shared" si="10"/>
        <v>2.5</v>
      </c>
      <c r="CQ18">
        <v>18.5</v>
      </c>
      <c r="CR18">
        <f t="shared" si="11"/>
        <v>1.5</v>
      </c>
      <c r="CS18" s="46">
        <v>42.5</v>
      </c>
      <c r="CT18">
        <v>33.5</v>
      </c>
      <c r="CU18">
        <v>32.5</v>
      </c>
      <c r="CV18">
        <v>27.5</v>
      </c>
      <c r="CW18">
        <v>17</v>
      </c>
      <c r="CX18" s="46">
        <v>42.5</v>
      </c>
      <c r="CY18">
        <f t="shared" ref="CY18:CY32" si="28">CX18-DR18</f>
        <v>0</v>
      </c>
      <c r="CZ18">
        <f t="shared" ref="CZ18:CZ32" si="29">CJ18-CY18</f>
        <v>1</v>
      </c>
      <c r="DA18">
        <f t="shared" ref="DA18:DA32" si="30">CZ18/AA18</f>
        <v>0.1111111111111111</v>
      </c>
      <c r="DB18">
        <v>34</v>
      </c>
      <c r="DC18">
        <f t="shared" ref="DC18:DC32" si="31">DB18-DS18</f>
        <v>1</v>
      </c>
      <c r="DD18">
        <f t="shared" ref="DD18:DD32" si="32">CL18-DC18</f>
        <v>1</v>
      </c>
      <c r="DE18">
        <f t="shared" ref="DE18:DE32" si="33">DD18/AA18</f>
        <v>0.1111111111111111</v>
      </c>
      <c r="DF18">
        <v>33.5</v>
      </c>
      <c r="DG18">
        <f t="shared" ref="DG18:DG32" si="34">DF18-DT18</f>
        <v>1.5</v>
      </c>
      <c r="DH18">
        <f t="shared" ref="DH18:DH32" si="35">CN18-DG18</f>
        <v>1</v>
      </c>
      <c r="DI18">
        <f t="shared" ref="DI18:DI32" si="36">DH18/AA18</f>
        <v>0.1111111111111111</v>
      </c>
      <c r="DJ18">
        <v>27.5</v>
      </c>
      <c r="DK18">
        <f t="shared" ref="DK18:DK32" si="37">DJ18-DU18</f>
        <v>0</v>
      </c>
      <c r="DL18">
        <f t="shared" ref="DL18:DL32" si="38">CP18-DK18</f>
        <v>2.5</v>
      </c>
      <c r="DM18">
        <f t="shared" ref="DM18:DM32" si="39">DL18/AA18</f>
        <v>0.27777777777777779</v>
      </c>
      <c r="DN18">
        <v>17.5</v>
      </c>
      <c r="DO18">
        <f t="shared" ref="DO18:DO32" si="40">DN18-DV18</f>
        <v>0.5</v>
      </c>
      <c r="DP18">
        <f t="shared" ref="DP18:DP32" si="41">CR18-DO18</f>
        <v>1</v>
      </c>
      <c r="DQ18">
        <f t="shared" ref="DQ18:DQ32" si="42">DP18/AA18</f>
        <v>0.1111111111111111</v>
      </c>
      <c r="DR18" s="46">
        <v>42.5</v>
      </c>
      <c r="DS18">
        <v>33</v>
      </c>
      <c r="DT18">
        <v>32</v>
      </c>
      <c r="DU18">
        <v>27.5</v>
      </c>
      <c r="DV18">
        <v>17</v>
      </c>
      <c r="DW18" s="46">
        <v>43</v>
      </c>
      <c r="DX18">
        <f>DW18-EG18</f>
        <v>0</v>
      </c>
      <c r="DY18" s="29">
        <v>35.5</v>
      </c>
      <c r="DZ18">
        <f>DY18-EH18</f>
        <v>2.5</v>
      </c>
      <c r="EA18" s="29">
        <v>35</v>
      </c>
      <c r="EB18">
        <f>EA18-EI18</f>
        <v>3</v>
      </c>
      <c r="EC18" s="29">
        <v>29</v>
      </c>
      <c r="ED18">
        <f>EC18-EJ18</f>
        <v>1</v>
      </c>
      <c r="EE18" s="29">
        <v>18.5</v>
      </c>
      <c r="EF18">
        <f>EE18-EK18</f>
        <v>1.5</v>
      </c>
      <c r="EG18" s="46">
        <v>43</v>
      </c>
      <c r="EH18" s="29">
        <v>33</v>
      </c>
      <c r="EI18" s="29">
        <v>32</v>
      </c>
      <c r="EJ18" s="29">
        <v>28</v>
      </c>
      <c r="EK18" s="29">
        <v>17</v>
      </c>
      <c r="EL18" s="46">
        <v>42</v>
      </c>
      <c r="EM18">
        <f>EL18-FF18</f>
        <v>-0.5</v>
      </c>
      <c r="EN18">
        <f>DX18-EM18</f>
        <v>0.5</v>
      </c>
      <c r="EO18">
        <f>EN18/AD18</f>
        <v>0.05</v>
      </c>
      <c r="EP18" s="29">
        <v>33</v>
      </c>
      <c r="EQ18">
        <f>EP18-FG18</f>
        <v>0</v>
      </c>
      <c r="ER18">
        <f>DZ18-EQ18</f>
        <v>2.5</v>
      </c>
      <c r="ES18">
        <f>ER18/AD18</f>
        <v>0.25</v>
      </c>
      <c r="ET18" s="29">
        <v>32.5</v>
      </c>
      <c r="EU18">
        <f>ET18-FH18</f>
        <v>0.5</v>
      </c>
      <c r="EV18">
        <f>EB18-EU18</f>
        <v>2.5</v>
      </c>
      <c r="EW18">
        <f>EV18/AD18</f>
        <v>0.25</v>
      </c>
      <c r="EX18" s="29">
        <v>27</v>
      </c>
      <c r="EY18">
        <f>EX18-FI18</f>
        <v>-0.5</v>
      </c>
      <c r="EZ18">
        <f>ED18-EY18</f>
        <v>1.5</v>
      </c>
      <c r="FA18">
        <f>EZ18/AD18</f>
        <v>0.15</v>
      </c>
      <c r="FB18" s="29">
        <v>17</v>
      </c>
      <c r="FC18">
        <f>FB18-FJ18</f>
        <v>0</v>
      </c>
      <c r="FD18">
        <f>EF18-FC18</f>
        <v>1.5</v>
      </c>
      <c r="FE18">
        <f>FD18/AD18</f>
        <v>0.15</v>
      </c>
      <c r="FF18" s="46">
        <v>42.5</v>
      </c>
      <c r="FG18" s="29">
        <v>33</v>
      </c>
      <c r="FH18" s="29">
        <v>32</v>
      </c>
      <c r="FI18" s="29">
        <v>27.5</v>
      </c>
      <c r="FJ18" s="29">
        <v>17</v>
      </c>
      <c r="FK18" s="47" t="s">
        <v>242</v>
      </c>
    </row>
    <row r="19" spans="1:167" s="95" customFormat="1" x14ac:dyDescent="0.2">
      <c r="A19" s="38" t="s">
        <v>255</v>
      </c>
      <c r="B19" s="38">
        <v>1</v>
      </c>
      <c r="C19" s="35">
        <v>25752</v>
      </c>
      <c r="D19" s="29">
        <v>46</v>
      </c>
      <c r="E19" s="29" t="s">
        <v>256</v>
      </c>
      <c r="F19">
        <v>0</v>
      </c>
      <c r="G19" s="29"/>
      <c r="H19" s="34">
        <v>0</v>
      </c>
      <c r="I19">
        <v>0</v>
      </c>
      <c r="J19"/>
      <c r="K19" s="48">
        <v>4</v>
      </c>
      <c r="L19" s="29">
        <v>2</v>
      </c>
      <c r="M19" s="30">
        <v>1</v>
      </c>
      <c r="N19">
        <v>1</v>
      </c>
      <c r="O19">
        <v>1</v>
      </c>
      <c r="P19">
        <v>1</v>
      </c>
      <c r="Q19">
        <v>1</v>
      </c>
      <c r="R19" s="29">
        <v>0</v>
      </c>
      <c r="S19" s="30">
        <v>0</v>
      </c>
      <c r="T19" s="38"/>
      <c r="U19" s="36">
        <v>42790</v>
      </c>
      <c r="V19" s="36">
        <v>42790</v>
      </c>
      <c r="W19" s="37">
        <f t="shared" si="0"/>
        <v>0</v>
      </c>
      <c r="X19" s="36">
        <v>42800</v>
      </c>
      <c r="Y19" s="37">
        <f t="shared" si="1"/>
        <v>10</v>
      </c>
      <c r="Z19" s="36">
        <v>42801</v>
      </c>
      <c r="AA19" s="37">
        <f t="shared" si="2"/>
        <v>11</v>
      </c>
      <c r="AB19" s="29" t="s">
        <v>257</v>
      </c>
      <c r="AC19" s="36">
        <v>42807</v>
      </c>
      <c r="AD19" s="37">
        <f t="shared" si="3"/>
        <v>6</v>
      </c>
      <c r="AE19" s="37">
        <f t="shared" si="4"/>
        <v>17</v>
      </c>
      <c r="AF19" s="29">
        <v>0</v>
      </c>
      <c r="AG19" s="29"/>
      <c r="AH19" s="29">
        <v>0</v>
      </c>
      <c r="AI19"/>
      <c r="AJ19" s="38">
        <v>77</v>
      </c>
      <c r="AK19" s="39">
        <f t="shared" si="5"/>
        <v>4.5294117647058822</v>
      </c>
      <c r="AL19" s="38">
        <v>49</v>
      </c>
      <c r="AM19" s="40">
        <f t="shared" si="6"/>
        <v>4.4545454545454541</v>
      </c>
      <c r="AN19" s="47">
        <v>1</v>
      </c>
      <c r="AO19">
        <v>1</v>
      </c>
      <c r="AP19">
        <v>0</v>
      </c>
      <c r="AQ19">
        <v>1</v>
      </c>
      <c r="AR19">
        <v>0</v>
      </c>
      <c r="AS19" t="s">
        <v>210</v>
      </c>
      <c r="AT19"/>
      <c r="AU19" s="44">
        <v>42790</v>
      </c>
      <c r="AV19" s="42">
        <v>0</v>
      </c>
      <c r="AW19" s="44"/>
      <c r="AX19" s="44">
        <v>42790</v>
      </c>
      <c r="AY19" s="44"/>
      <c r="AZ19" s="30">
        <v>1</v>
      </c>
      <c r="BA19">
        <f t="shared" si="12"/>
        <v>0</v>
      </c>
      <c r="BB19">
        <v>1</v>
      </c>
      <c r="BC19">
        <v>0</v>
      </c>
      <c r="BD19">
        <v>1</v>
      </c>
      <c r="BE19">
        <v>0</v>
      </c>
      <c r="BF19" t="s">
        <v>210</v>
      </c>
      <c r="BG19"/>
      <c r="BH19">
        <v>1</v>
      </c>
      <c r="BI19" s="45">
        <v>3</v>
      </c>
      <c r="BJ19" s="45">
        <v>1</v>
      </c>
      <c r="BK19" s="45">
        <v>3</v>
      </c>
      <c r="BL19">
        <v>20</v>
      </c>
      <c r="BM19" t="s">
        <v>171</v>
      </c>
      <c r="BN19" s="45"/>
      <c r="BO19">
        <v>1</v>
      </c>
      <c r="BP19" s="45">
        <v>1</v>
      </c>
      <c r="BQ19" s="45">
        <v>0</v>
      </c>
      <c r="BR19" s="45">
        <v>3</v>
      </c>
      <c r="BS19" s="45">
        <v>0</v>
      </c>
      <c r="BT19" t="s">
        <v>171</v>
      </c>
      <c r="BU19" t="s">
        <v>178</v>
      </c>
      <c r="BV19" s="44">
        <v>42803</v>
      </c>
      <c r="BW19">
        <v>1</v>
      </c>
      <c r="BX19" s="44">
        <v>42804</v>
      </c>
      <c r="BY19" s="44"/>
      <c r="BZ19" s="44"/>
      <c r="CA19" s="30">
        <v>0</v>
      </c>
      <c r="CB19" s="29">
        <f>BH19-CA19</f>
        <v>1</v>
      </c>
      <c r="CC19" s="45">
        <v>1</v>
      </c>
      <c r="CD19" s="45">
        <v>0</v>
      </c>
      <c r="CE19" s="45">
        <v>2</v>
      </c>
      <c r="CF19" s="45">
        <v>0</v>
      </c>
      <c r="CG19" s="44" t="s">
        <v>171</v>
      </c>
      <c r="CH19" s="45"/>
      <c r="CI19" s="46">
        <v>52</v>
      </c>
      <c r="CJ19">
        <f t="shared" si="7"/>
        <v>2.5</v>
      </c>
      <c r="CK19" s="29">
        <v>43</v>
      </c>
      <c r="CL19">
        <f t="shared" si="8"/>
        <v>4</v>
      </c>
      <c r="CM19" s="29">
        <v>41</v>
      </c>
      <c r="CN19">
        <f t="shared" si="9"/>
        <v>5</v>
      </c>
      <c r="CO19" s="29">
        <v>39.5</v>
      </c>
      <c r="CP19">
        <f t="shared" si="10"/>
        <v>4.5</v>
      </c>
      <c r="CQ19" s="29">
        <v>22.5</v>
      </c>
      <c r="CR19">
        <f t="shared" si="11"/>
        <v>0.5</v>
      </c>
      <c r="CS19" s="46">
        <v>49.5</v>
      </c>
      <c r="CT19" s="29">
        <v>39</v>
      </c>
      <c r="CU19" s="29">
        <v>36</v>
      </c>
      <c r="CV19" s="29">
        <v>35</v>
      </c>
      <c r="CW19" s="29">
        <v>22</v>
      </c>
      <c r="CX19" s="46">
        <v>51.5</v>
      </c>
      <c r="CY19">
        <f t="shared" si="28"/>
        <v>1.5</v>
      </c>
      <c r="CZ19">
        <f t="shared" si="29"/>
        <v>1</v>
      </c>
      <c r="DA19">
        <f t="shared" si="30"/>
        <v>9.0909090909090912E-2</v>
      </c>
      <c r="DB19" s="29">
        <v>41.5</v>
      </c>
      <c r="DC19">
        <f t="shared" si="31"/>
        <v>1.5</v>
      </c>
      <c r="DD19">
        <f t="shared" si="32"/>
        <v>2.5</v>
      </c>
      <c r="DE19">
        <f t="shared" si="33"/>
        <v>0.22727272727272727</v>
      </c>
      <c r="DF19" s="29">
        <v>39.5</v>
      </c>
      <c r="DG19">
        <f t="shared" si="34"/>
        <v>3</v>
      </c>
      <c r="DH19">
        <f t="shared" si="35"/>
        <v>2</v>
      </c>
      <c r="DI19">
        <f t="shared" si="36"/>
        <v>0.18181818181818182</v>
      </c>
      <c r="DJ19" s="29">
        <v>37.5</v>
      </c>
      <c r="DK19">
        <f t="shared" si="37"/>
        <v>2</v>
      </c>
      <c r="DL19">
        <f t="shared" si="38"/>
        <v>2.5</v>
      </c>
      <c r="DM19">
        <f t="shared" si="39"/>
        <v>0.22727272727272727</v>
      </c>
      <c r="DN19" s="29">
        <v>22</v>
      </c>
      <c r="DO19">
        <f t="shared" si="40"/>
        <v>0</v>
      </c>
      <c r="DP19">
        <f t="shared" si="41"/>
        <v>0.5</v>
      </c>
      <c r="DQ19">
        <f t="shared" si="42"/>
        <v>4.5454545454545456E-2</v>
      </c>
      <c r="DR19" s="46">
        <v>50</v>
      </c>
      <c r="DS19" s="29">
        <v>40</v>
      </c>
      <c r="DT19" s="29">
        <v>36.5</v>
      </c>
      <c r="DU19" s="29">
        <v>35.5</v>
      </c>
      <c r="DV19" s="29">
        <v>22</v>
      </c>
      <c r="DW19" s="46">
        <v>51</v>
      </c>
      <c r="DX19">
        <f>DW19-EG19</f>
        <v>1.5</v>
      </c>
      <c r="DY19" s="29">
        <v>42.5</v>
      </c>
      <c r="DZ19">
        <f>DY19-EH19</f>
        <v>3.5</v>
      </c>
      <c r="EA19" s="29">
        <v>41</v>
      </c>
      <c r="EB19">
        <f>EA19-EI19</f>
        <v>5</v>
      </c>
      <c r="EC19" s="29">
        <v>39</v>
      </c>
      <c r="ED19">
        <f>EC19-EJ19</f>
        <v>4</v>
      </c>
      <c r="EE19" s="29">
        <v>23</v>
      </c>
      <c r="EF19">
        <f>EE19-EK19</f>
        <v>1</v>
      </c>
      <c r="EG19" s="46">
        <v>49.5</v>
      </c>
      <c r="EH19" s="29">
        <v>39</v>
      </c>
      <c r="EI19" s="29">
        <v>36</v>
      </c>
      <c r="EJ19" s="29">
        <v>35</v>
      </c>
      <c r="EK19" s="29">
        <v>22</v>
      </c>
      <c r="EL19" s="46">
        <v>49.5</v>
      </c>
      <c r="EM19">
        <f>EL19-FF19</f>
        <v>0</v>
      </c>
      <c r="EN19">
        <f>DX19-EM19</f>
        <v>1.5</v>
      </c>
      <c r="EO19">
        <f>EN19/AD19</f>
        <v>0.25</v>
      </c>
      <c r="EP19" s="29">
        <v>41</v>
      </c>
      <c r="EQ19">
        <f>EP19-FG19</f>
        <v>2</v>
      </c>
      <c r="ER19">
        <f>DZ19-EQ19</f>
        <v>1.5</v>
      </c>
      <c r="ES19">
        <f>ER19/AD19</f>
        <v>0.25</v>
      </c>
      <c r="ET19" s="29">
        <v>38.5</v>
      </c>
      <c r="EU19">
        <f>ET19-FH19</f>
        <v>2.5</v>
      </c>
      <c r="EV19">
        <f>EB19-EU19</f>
        <v>2.5</v>
      </c>
      <c r="EW19">
        <f>EV19/AD19</f>
        <v>0.41666666666666669</v>
      </c>
      <c r="EX19" s="29">
        <v>36.5</v>
      </c>
      <c r="EY19">
        <f>EX19-FI19</f>
        <v>1.5</v>
      </c>
      <c r="EZ19">
        <f>ED19-EY19</f>
        <v>2.5</v>
      </c>
      <c r="FA19">
        <f>EZ19/AD19</f>
        <v>0.41666666666666669</v>
      </c>
      <c r="FB19" s="29">
        <v>21.5</v>
      </c>
      <c r="FC19">
        <f>FB19-FJ19</f>
        <v>-0.5</v>
      </c>
      <c r="FD19">
        <f>EF19-FC19</f>
        <v>1.5</v>
      </c>
      <c r="FE19">
        <f>FD19/AD19</f>
        <v>0.25</v>
      </c>
      <c r="FF19" s="46">
        <v>49.5</v>
      </c>
      <c r="FG19" s="29">
        <v>39</v>
      </c>
      <c r="FH19" s="29">
        <v>36</v>
      </c>
      <c r="FI19" s="29">
        <v>35</v>
      </c>
      <c r="FJ19" s="29">
        <v>22</v>
      </c>
      <c r="FK19" s="47"/>
    </row>
    <row r="20" spans="1:167" x14ac:dyDescent="0.2">
      <c r="A20" s="25" t="s">
        <v>258</v>
      </c>
      <c r="B20" s="25">
        <v>2</v>
      </c>
      <c r="C20" s="26">
        <v>23409</v>
      </c>
      <c r="D20" s="27">
        <v>53</v>
      </c>
      <c r="E20" s="28" t="s">
        <v>187</v>
      </c>
      <c r="F20">
        <v>0</v>
      </c>
      <c r="G20" s="29" t="s">
        <v>259</v>
      </c>
      <c r="H20" s="30">
        <v>1</v>
      </c>
      <c r="I20">
        <v>1</v>
      </c>
      <c r="K20" s="31">
        <v>6</v>
      </c>
      <c r="L20" s="29">
        <v>1</v>
      </c>
      <c r="M20" s="30">
        <v>1</v>
      </c>
      <c r="N20">
        <v>1</v>
      </c>
      <c r="O20">
        <v>1</v>
      </c>
      <c r="P20">
        <v>1</v>
      </c>
      <c r="Q20">
        <v>1</v>
      </c>
      <c r="R20" s="29">
        <v>0</v>
      </c>
      <c r="S20" s="34">
        <v>0</v>
      </c>
      <c r="T20" s="35"/>
      <c r="U20" s="36">
        <v>43122</v>
      </c>
      <c r="V20" s="36">
        <v>43122</v>
      </c>
      <c r="W20" s="37">
        <f t="shared" si="0"/>
        <v>0</v>
      </c>
      <c r="X20" s="36">
        <v>43124</v>
      </c>
      <c r="Y20" s="37">
        <f t="shared" si="1"/>
        <v>2</v>
      </c>
      <c r="Z20" s="36">
        <v>43124</v>
      </c>
      <c r="AA20" s="37">
        <f t="shared" si="2"/>
        <v>2</v>
      </c>
      <c r="AB20" s="29" t="s">
        <v>260</v>
      </c>
      <c r="AC20" s="36">
        <v>43129</v>
      </c>
      <c r="AD20" s="37">
        <f t="shared" si="3"/>
        <v>5</v>
      </c>
      <c r="AE20" s="37">
        <f t="shared" si="4"/>
        <v>7</v>
      </c>
      <c r="AF20" s="29">
        <v>0</v>
      </c>
      <c r="AG20" s="29"/>
      <c r="AH20" s="29">
        <v>0</v>
      </c>
      <c r="AJ20" s="38">
        <v>22</v>
      </c>
      <c r="AK20" s="39">
        <f t="shared" si="5"/>
        <v>3.1428571428571428</v>
      </c>
      <c r="AL20" s="38">
        <v>9</v>
      </c>
      <c r="AM20" s="40">
        <f t="shared" si="6"/>
        <v>4.5</v>
      </c>
      <c r="AN20" s="41">
        <v>2</v>
      </c>
      <c r="AO20" s="42">
        <v>3</v>
      </c>
      <c r="AP20" s="42">
        <v>1</v>
      </c>
      <c r="AQ20" s="42">
        <v>3</v>
      </c>
      <c r="AR20" s="42">
        <v>20</v>
      </c>
      <c r="AS20" s="42" t="s">
        <v>171</v>
      </c>
      <c r="AT20" s="42"/>
      <c r="AU20" s="43">
        <v>43124</v>
      </c>
      <c r="AV20" s="42">
        <v>2</v>
      </c>
      <c r="AW20" s="43"/>
      <c r="AX20" s="43"/>
      <c r="AY20" s="43"/>
      <c r="AZ20" s="29">
        <v>0</v>
      </c>
      <c r="BA20">
        <f t="shared" si="12"/>
        <v>2</v>
      </c>
      <c r="BB20">
        <v>3</v>
      </c>
      <c r="BC20">
        <v>1</v>
      </c>
      <c r="BD20">
        <v>3</v>
      </c>
      <c r="BE20">
        <v>20</v>
      </c>
      <c r="BF20" t="s">
        <v>171</v>
      </c>
      <c r="BH20" s="29">
        <v>4</v>
      </c>
      <c r="BI20" s="45">
        <v>3</v>
      </c>
      <c r="BJ20" s="45">
        <v>1</v>
      </c>
      <c r="BK20" s="45">
        <v>3</v>
      </c>
      <c r="BL20">
        <v>20</v>
      </c>
      <c r="BM20" t="s">
        <v>171</v>
      </c>
      <c r="BN20" s="45"/>
      <c r="BO20" s="29">
        <v>2</v>
      </c>
      <c r="BP20" s="71">
        <v>3</v>
      </c>
      <c r="BQ20" s="71">
        <v>1</v>
      </c>
      <c r="BR20" s="71">
        <v>3</v>
      </c>
      <c r="BS20" s="42">
        <v>20</v>
      </c>
      <c r="BT20" s="42" t="s">
        <v>171</v>
      </c>
      <c r="BU20" s="42"/>
      <c r="BV20" s="43">
        <v>43127</v>
      </c>
      <c r="BW20" s="42">
        <v>2</v>
      </c>
      <c r="BX20" s="43">
        <v>43127</v>
      </c>
      <c r="BY20" s="43"/>
      <c r="BZ20" s="43"/>
      <c r="CA20" s="29">
        <v>1</v>
      </c>
      <c r="CB20" s="29">
        <f>BH20-CA20</f>
        <v>3</v>
      </c>
      <c r="CC20" s="45">
        <v>1</v>
      </c>
      <c r="CD20" s="45">
        <v>0</v>
      </c>
      <c r="CE20" s="45">
        <v>2</v>
      </c>
      <c r="CF20" s="45">
        <v>0</v>
      </c>
      <c r="CG20" t="s">
        <v>224</v>
      </c>
      <c r="CH20" s="45"/>
      <c r="CI20" s="46">
        <v>39</v>
      </c>
      <c r="CJ20">
        <f t="shared" si="7"/>
        <v>2.5</v>
      </c>
      <c r="CK20" s="29">
        <v>31</v>
      </c>
      <c r="CL20">
        <f t="shared" si="8"/>
        <v>2.5</v>
      </c>
      <c r="CM20" s="29">
        <v>27.5</v>
      </c>
      <c r="CN20">
        <f t="shared" si="9"/>
        <v>2</v>
      </c>
      <c r="CO20" s="29">
        <v>17</v>
      </c>
      <c r="CP20">
        <f t="shared" si="10"/>
        <v>0.5</v>
      </c>
      <c r="CQ20" s="29">
        <v>19.5</v>
      </c>
      <c r="CR20">
        <f t="shared" si="11"/>
        <v>1</v>
      </c>
      <c r="CS20" s="46">
        <v>36.5</v>
      </c>
      <c r="CT20" s="29">
        <v>28.5</v>
      </c>
      <c r="CU20" s="96">
        <v>25.5</v>
      </c>
      <c r="CV20" s="29">
        <v>16.5</v>
      </c>
      <c r="CW20" s="29">
        <v>18.5</v>
      </c>
      <c r="CX20" s="46">
        <v>38</v>
      </c>
      <c r="CY20">
        <f t="shared" si="28"/>
        <v>1.5</v>
      </c>
      <c r="CZ20">
        <f t="shared" si="29"/>
        <v>1</v>
      </c>
      <c r="DA20">
        <f t="shared" si="30"/>
        <v>0.5</v>
      </c>
      <c r="DB20" s="29">
        <v>30</v>
      </c>
      <c r="DC20">
        <f t="shared" si="31"/>
        <v>1.5</v>
      </c>
      <c r="DD20">
        <f t="shared" si="32"/>
        <v>1</v>
      </c>
      <c r="DE20">
        <f t="shared" si="33"/>
        <v>0.5</v>
      </c>
      <c r="DF20" s="29">
        <v>27</v>
      </c>
      <c r="DG20">
        <f t="shared" si="34"/>
        <v>1.5</v>
      </c>
      <c r="DH20">
        <f t="shared" si="35"/>
        <v>0.5</v>
      </c>
      <c r="DI20">
        <f t="shared" si="36"/>
        <v>0.25</v>
      </c>
      <c r="DJ20" s="29">
        <v>16.5</v>
      </c>
      <c r="DK20">
        <f t="shared" si="37"/>
        <v>0</v>
      </c>
      <c r="DL20">
        <f t="shared" si="38"/>
        <v>0.5</v>
      </c>
      <c r="DM20">
        <f t="shared" si="39"/>
        <v>0.25</v>
      </c>
      <c r="DN20" s="29">
        <v>19</v>
      </c>
      <c r="DO20">
        <f t="shared" si="40"/>
        <v>0.5</v>
      </c>
      <c r="DP20">
        <f t="shared" si="41"/>
        <v>0.5</v>
      </c>
      <c r="DQ20">
        <f t="shared" si="42"/>
        <v>0.25</v>
      </c>
      <c r="DR20" s="46">
        <v>36.5</v>
      </c>
      <c r="DS20" s="29">
        <v>28.5</v>
      </c>
      <c r="DT20" s="29">
        <v>25.5</v>
      </c>
      <c r="DU20" s="29">
        <v>16.5</v>
      </c>
      <c r="DV20" s="29">
        <v>18.5</v>
      </c>
      <c r="DW20" s="46">
        <v>39</v>
      </c>
      <c r="DX20">
        <f>DW20-EG20</f>
        <v>2</v>
      </c>
      <c r="DY20" s="29">
        <v>31.5</v>
      </c>
      <c r="DZ20">
        <f>DY20-EH20</f>
        <v>2.5</v>
      </c>
      <c r="EA20" s="29">
        <v>28</v>
      </c>
      <c r="EB20">
        <f>EA20-EI20</f>
        <v>2</v>
      </c>
      <c r="EC20" s="29">
        <v>17.5</v>
      </c>
      <c r="ED20">
        <f>EC20-EJ20</f>
        <v>0.5</v>
      </c>
      <c r="EE20" s="29">
        <v>20</v>
      </c>
      <c r="EF20">
        <f>EE20-EK20</f>
        <v>1</v>
      </c>
      <c r="EG20" s="46">
        <v>37</v>
      </c>
      <c r="EH20" s="29">
        <v>29</v>
      </c>
      <c r="EI20" s="29">
        <v>26</v>
      </c>
      <c r="EJ20" s="29">
        <v>17</v>
      </c>
      <c r="EK20" s="29">
        <v>19</v>
      </c>
      <c r="EL20" s="46">
        <v>38</v>
      </c>
      <c r="EM20">
        <f>EL20-FF20</f>
        <v>1</v>
      </c>
      <c r="EN20">
        <f>DX20-EM20</f>
        <v>1</v>
      </c>
      <c r="EO20">
        <f>EN20/AD20</f>
        <v>0.2</v>
      </c>
      <c r="EP20" s="29">
        <v>30</v>
      </c>
      <c r="EQ20">
        <f>EP20-FG20</f>
        <v>1</v>
      </c>
      <c r="ER20">
        <f>DZ20-EQ20</f>
        <v>1.5</v>
      </c>
      <c r="ES20">
        <f>ER20/AD20</f>
        <v>0.3</v>
      </c>
      <c r="ET20" s="29">
        <v>29</v>
      </c>
      <c r="EU20">
        <f>ET20-FH20</f>
        <v>3</v>
      </c>
      <c r="EV20">
        <f>EB20-EU20</f>
        <v>-1</v>
      </c>
      <c r="EW20">
        <f>EV20/AD20</f>
        <v>-0.2</v>
      </c>
      <c r="EX20" s="29">
        <v>16.5</v>
      </c>
      <c r="EY20">
        <f>EX20-FI20</f>
        <v>-0.5</v>
      </c>
      <c r="EZ20">
        <f>ED20-EY20</f>
        <v>1</v>
      </c>
      <c r="FA20">
        <f>EZ20/AD20</f>
        <v>0.2</v>
      </c>
      <c r="FB20" s="29">
        <v>19</v>
      </c>
      <c r="FC20">
        <f>FB20-FJ20</f>
        <v>0</v>
      </c>
      <c r="FD20">
        <f>EF20-FC20</f>
        <v>1</v>
      </c>
      <c r="FE20">
        <f>FD20/AD20</f>
        <v>0.2</v>
      </c>
      <c r="FF20" s="46">
        <v>37</v>
      </c>
      <c r="FG20" s="29">
        <v>29</v>
      </c>
      <c r="FH20" s="29">
        <v>26</v>
      </c>
      <c r="FI20" s="29">
        <v>17</v>
      </c>
      <c r="FJ20" s="29">
        <v>19</v>
      </c>
      <c r="FK20" s="47" t="s">
        <v>261</v>
      </c>
    </row>
    <row r="21" spans="1:167" s="76" customFormat="1" ht="17" thickBot="1" x14ac:dyDescent="0.25">
      <c r="A21" s="72" t="s">
        <v>262</v>
      </c>
      <c r="B21" s="72">
        <v>2</v>
      </c>
      <c r="C21" s="73">
        <v>21540</v>
      </c>
      <c r="D21" s="74">
        <v>59</v>
      </c>
      <c r="E21" s="75" t="s">
        <v>263</v>
      </c>
      <c r="F21" s="76">
        <v>1</v>
      </c>
      <c r="G21" s="75" t="s">
        <v>253</v>
      </c>
      <c r="H21" s="78">
        <v>1</v>
      </c>
      <c r="I21" s="76">
        <v>0</v>
      </c>
      <c r="K21" s="79">
        <v>9</v>
      </c>
      <c r="L21" s="77">
        <v>2</v>
      </c>
      <c r="M21" s="78">
        <v>1</v>
      </c>
      <c r="N21" s="76">
        <v>1</v>
      </c>
      <c r="O21" s="76">
        <v>1</v>
      </c>
      <c r="P21" s="76">
        <v>1</v>
      </c>
      <c r="Q21" s="76">
        <v>1</v>
      </c>
      <c r="R21" s="77">
        <v>0</v>
      </c>
      <c r="S21" s="78">
        <v>1</v>
      </c>
      <c r="T21" s="97">
        <v>43124</v>
      </c>
      <c r="U21" s="80">
        <v>43114</v>
      </c>
      <c r="V21" s="80">
        <v>43114</v>
      </c>
      <c r="W21" s="81">
        <f t="shared" si="0"/>
        <v>0</v>
      </c>
      <c r="X21" s="80">
        <v>43118</v>
      </c>
      <c r="Y21" s="81">
        <f t="shared" si="1"/>
        <v>4</v>
      </c>
      <c r="Z21" s="80">
        <v>43123</v>
      </c>
      <c r="AA21" s="81">
        <f t="shared" si="2"/>
        <v>9</v>
      </c>
      <c r="AB21" s="77" t="s">
        <v>264</v>
      </c>
      <c r="AC21" s="80">
        <v>43137</v>
      </c>
      <c r="AD21" s="81">
        <f t="shared" si="3"/>
        <v>14</v>
      </c>
      <c r="AE21" s="81">
        <f t="shared" si="4"/>
        <v>23</v>
      </c>
      <c r="AF21" s="77">
        <v>0</v>
      </c>
      <c r="AG21" s="77"/>
      <c r="AH21" s="77">
        <v>0</v>
      </c>
      <c r="AI21" s="77"/>
      <c r="AJ21" s="82">
        <f>580-539</f>
        <v>41</v>
      </c>
      <c r="AK21" s="83">
        <f t="shared" si="5"/>
        <v>1.7826086956521738</v>
      </c>
      <c r="AL21" s="82">
        <v>41</v>
      </c>
      <c r="AM21" s="84">
        <f t="shared" si="6"/>
        <v>4.5555555555555554</v>
      </c>
      <c r="AN21" s="79">
        <v>4</v>
      </c>
      <c r="AO21" s="76">
        <v>1</v>
      </c>
      <c r="AP21" s="76">
        <v>0</v>
      </c>
      <c r="AQ21" s="76">
        <v>2</v>
      </c>
      <c r="AR21" s="76">
        <v>0</v>
      </c>
      <c r="AS21" s="76" t="s">
        <v>210</v>
      </c>
      <c r="AT21" s="76" t="s">
        <v>184</v>
      </c>
      <c r="AU21" s="85">
        <v>43114</v>
      </c>
      <c r="AV21" s="86">
        <v>0</v>
      </c>
      <c r="AW21" s="85">
        <v>43114</v>
      </c>
      <c r="AX21" s="85"/>
      <c r="AY21" s="85"/>
      <c r="AZ21" s="77">
        <v>0</v>
      </c>
      <c r="BA21" s="76">
        <f t="shared" si="12"/>
        <v>4</v>
      </c>
      <c r="BB21" s="76">
        <v>1</v>
      </c>
      <c r="BC21" s="76">
        <v>0</v>
      </c>
      <c r="BD21" s="76">
        <v>2</v>
      </c>
      <c r="BE21" s="76">
        <v>0</v>
      </c>
      <c r="BF21" s="76" t="s">
        <v>265</v>
      </c>
      <c r="BH21" s="77">
        <v>5</v>
      </c>
      <c r="BI21" s="87">
        <v>1</v>
      </c>
      <c r="BJ21" s="87">
        <v>0</v>
      </c>
      <c r="BK21" s="87">
        <v>2</v>
      </c>
      <c r="BL21" s="87">
        <v>0</v>
      </c>
      <c r="BM21" s="76" t="s">
        <v>265</v>
      </c>
      <c r="BN21" s="87"/>
      <c r="BO21" s="77"/>
      <c r="BW21" s="86"/>
      <c r="CA21" s="98"/>
      <c r="CB21" s="77"/>
      <c r="CI21" s="88">
        <v>34.5</v>
      </c>
      <c r="CJ21" s="76">
        <f t="shared" si="7"/>
        <v>0.5</v>
      </c>
      <c r="CK21" s="77">
        <v>29.5</v>
      </c>
      <c r="CL21" s="76">
        <f t="shared" si="8"/>
        <v>1</v>
      </c>
      <c r="CM21" s="77">
        <v>29</v>
      </c>
      <c r="CN21" s="76">
        <f t="shared" si="9"/>
        <v>1.5</v>
      </c>
      <c r="CO21" s="77">
        <v>21.5</v>
      </c>
      <c r="CP21" s="76">
        <f t="shared" si="10"/>
        <v>4.5</v>
      </c>
      <c r="CQ21" s="77">
        <v>22.5</v>
      </c>
      <c r="CR21" s="76">
        <f t="shared" si="11"/>
        <v>1.5</v>
      </c>
      <c r="CS21" s="88">
        <v>34</v>
      </c>
      <c r="CT21" s="77">
        <v>28.5</v>
      </c>
      <c r="CU21" s="77">
        <v>27.5</v>
      </c>
      <c r="CV21" s="77">
        <v>17</v>
      </c>
      <c r="CW21" s="77">
        <v>21</v>
      </c>
      <c r="CX21" s="88">
        <v>33.5</v>
      </c>
      <c r="CY21" s="76">
        <f t="shared" si="28"/>
        <v>-0.5</v>
      </c>
      <c r="CZ21">
        <f t="shared" si="29"/>
        <v>1</v>
      </c>
      <c r="DA21">
        <f t="shared" si="30"/>
        <v>0.1111111111111111</v>
      </c>
      <c r="DB21" s="77">
        <v>28</v>
      </c>
      <c r="DC21" s="76">
        <f t="shared" si="31"/>
        <v>0</v>
      </c>
      <c r="DD21">
        <f t="shared" si="32"/>
        <v>1</v>
      </c>
      <c r="DE21">
        <f t="shared" si="33"/>
        <v>0.1111111111111111</v>
      </c>
      <c r="DF21" s="77">
        <v>27</v>
      </c>
      <c r="DG21" s="76">
        <f t="shared" si="34"/>
        <v>-0.5</v>
      </c>
      <c r="DH21">
        <f t="shared" si="35"/>
        <v>2</v>
      </c>
      <c r="DI21">
        <f t="shared" si="36"/>
        <v>0.22222222222222221</v>
      </c>
      <c r="DJ21" s="77">
        <v>18.5</v>
      </c>
      <c r="DK21" s="76">
        <f t="shared" si="37"/>
        <v>1.5</v>
      </c>
      <c r="DL21">
        <f t="shared" si="38"/>
        <v>3</v>
      </c>
      <c r="DM21">
        <f t="shared" si="39"/>
        <v>0.33333333333333331</v>
      </c>
      <c r="DN21" s="77">
        <v>21</v>
      </c>
      <c r="DO21" s="76">
        <f t="shared" si="40"/>
        <v>0.5</v>
      </c>
      <c r="DP21">
        <f t="shared" si="41"/>
        <v>1</v>
      </c>
      <c r="DQ21">
        <f t="shared" si="42"/>
        <v>0.1111111111111111</v>
      </c>
      <c r="DR21" s="88">
        <v>34</v>
      </c>
      <c r="DS21" s="77">
        <v>28</v>
      </c>
      <c r="DT21" s="77">
        <v>27.5</v>
      </c>
      <c r="DU21" s="77">
        <v>17</v>
      </c>
      <c r="DV21" s="77">
        <v>20.5</v>
      </c>
      <c r="DW21" s="88"/>
      <c r="DY21" s="77"/>
      <c r="EA21" s="77"/>
      <c r="EC21" s="77"/>
      <c r="EE21" s="77"/>
      <c r="EG21" s="88"/>
      <c r="EH21" s="77"/>
      <c r="EI21" s="77"/>
      <c r="EJ21" s="77"/>
      <c r="EK21" s="77"/>
      <c r="EL21" s="88"/>
      <c r="EN21"/>
      <c r="EO21"/>
      <c r="EP21" s="77"/>
      <c r="ER21"/>
      <c r="ES21"/>
      <c r="ET21" s="77"/>
      <c r="EV21"/>
      <c r="EW21"/>
      <c r="EX21" s="77"/>
      <c r="EZ21"/>
      <c r="FA21"/>
      <c r="FB21" s="77"/>
      <c r="FD21"/>
      <c r="FE21"/>
      <c r="FF21" s="88"/>
      <c r="FG21" s="77"/>
      <c r="FH21" s="77"/>
      <c r="FI21" s="77"/>
      <c r="FJ21" s="77"/>
      <c r="FK21" s="79" t="s">
        <v>266</v>
      </c>
    </row>
    <row r="22" spans="1:167" x14ac:dyDescent="0.2">
      <c r="A22" s="25" t="s">
        <v>267</v>
      </c>
      <c r="B22" s="25">
        <v>2</v>
      </c>
      <c r="C22" s="26">
        <v>14235</v>
      </c>
      <c r="D22" s="27">
        <v>77</v>
      </c>
      <c r="E22" s="28" t="s">
        <v>202</v>
      </c>
      <c r="F22">
        <v>0</v>
      </c>
      <c r="G22" s="29" t="s">
        <v>268</v>
      </c>
      <c r="H22" s="30">
        <v>1</v>
      </c>
      <c r="I22">
        <v>0</v>
      </c>
      <c r="K22" s="31">
        <v>6</v>
      </c>
      <c r="L22" s="29">
        <v>1</v>
      </c>
      <c r="M22" s="30">
        <v>1</v>
      </c>
      <c r="N22">
        <v>1</v>
      </c>
      <c r="O22">
        <v>1</v>
      </c>
      <c r="P22" s="29">
        <v>1</v>
      </c>
      <c r="Q22">
        <v>1</v>
      </c>
      <c r="R22" s="29">
        <v>0</v>
      </c>
      <c r="S22" s="34">
        <v>1</v>
      </c>
      <c r="T22" s="35">
        <v>42667</v>
      </c>
      <c r="U22" s="36">
        <v>42660</v>
      </c>
      <c r="V22" s="36">
        <v>42660</v>
      </c>
      <c r="W22" s="37">
        <f t="shared" si="0"/>
        <v>0</v>
      </c>
      <c r="X22" s="36">
        <v>42664</v>
      </c>
      <c r="Y22" s="37">
        <f t="shared" si="1"/>
        <v>4</v>
      </c>
      <c r="Z22" s="36">
        <v>42664</v>
      </c>
      <c r="AA22" s="37">
        <f t="shared" si="2"/>
        <v>4</v>
      </c>
      <c r="AB22" s="36" t="s">
        <v>269</v>
      </c>
      <c r="AC22" s="36">
        <v>42670</v>
      </c>
      <c r="AD22" s="37">
        <f t="shared" si="3"/>
        <v>6</v>
      </c>
      <c r="AE22" s="37">
        <f t="shared" si="4"/>
        <v>10</v>
      </c>
      <c r="AF22" s="29">
        <v>0</v>
      </c>
      <c r="AG22" s="29"/>
      <c r="AH22" s="29">
        <v>0</v>
      </c>
      <c r="AI22" s="29"/>
      <c r="AJ22" s="38">
        <v>20</v>
      </c>
      <c r="AK22" s="39">
        <f t="shared" si="5"/>
        <v>2</v>
      </c>
      <c r="AL22" s="38">
        <v>20</v>
      </c>
      <c r="AM22" s="40">
        <f t="shared" si="6"/>
        <v>5</v>
      </c>
      <c r="AN22" s="41">
        <v>1</v>
      </c>
      <c r="AO22" s="42">
        <v>1</v>
      </c>
      <c r="AP22" s="42">
        <v>0</v>
      </c>
      <c r="AQ22" s="42">
        <v>1</v>
      </c>
      <c r="AR22" s="42">
        <v>0</v>
      </c>
      <c r="AS22" s="42" t="s">
        <v>189</v>
      </c>
      <c r="AT22" s="42"/>
      <c r="AU22" s="43">
        <v>42660</v>
      </c>
      <c r="AV22" s="42">
        <v>0</v>
      </c>
      <c r="AW22" s="43"/>
      <c r="AX22" s="43">
        <v>42660</v>
      </c>
      <c r="AY22" s="43"/>
      <c r="AZ22" s="29">
        <v>1</v>
      </c>
      <c r="BA22">
        <f t="shared" si="12"/>
        <v>0</v>
      </c>
      <c r="BB22">
        <v>1</v>
      </c>
      <c r="BC22">
        <v>0</v>
      </c>
      <c r="BD22">
        <v>1</v>
      </c>
      <c r="BE22">
        <v>0</v>
      </c>
      <c r="BF22" t="s">
        <v>189</v>
      </c>
      <c r="BH22" s="29">
        <v>8</v>
      </c>
      <c r="BI22" s="45">
        <v>3</v>
      </c>
      <c r="BJ22" s="45">
        <v>1</v>
      </c>
      <c r="BK22" s="45">
        <v>2</v>
      </c>
      <c r="BL22">
        <v>20</v>
      </c>
      <c r="BM22" t="s">
        <v>189</v>
      </c>
      <c r="BN22" s="45"/>
      <c r="BO22" s="29">
        <v>2</v>
      </c>
      <c r="BP22" s="71">
        <v>3</v>
      </c>
      <c r="BQ22" s="71">
        <v>1</v>
      </c>
      <c r="BR22" s="71">
        <v>2</v>
      </c>
      <c r="BS22" s="42">
        <v>20</v>
      </c>
      <c r="BT22" s="42" t="s">
        <v>189</v>
      </c>
      <c r="BU22" s="71"/>
      <c r="BV22" s="43"/>
      <c r="BW22" s="42"/>
      <c r="BX22" s="43"/>
      <c r="BY22" s="43"/>
      <c r="BZ22" s="43"/>
      <c r="CA22" s="30"/>
      <c r="CB22" s="29"/>
      <c r="CC22" s="45"/>
      <c r="CD22" s="45"/>
      <c r="CE22" s="45"/>
      <c r="CF22" s="45"/>
      <c r="CG22" s="45"/>
      <c r="CH22" s="45"/>
      <c r="CI22" s="46">
        <v>32</v>
      </c>
      <c r="CJ22">
        <f t="shared" si="7"/>
        <v>2.5</v>
      </c>
      <c r="CK22" s="29">
        <v>25</v>
      </c>
      <c r="CL22">
        <f t="shared" si="8"/>
        <v>1.5</v>
      </c>
      <c r="CM22" s="29">
        <v>20.5</v>
      </c>
      <c r="CN22">
        <f t="shared" si="9"/>
        <v>1</v>
      </c>
      <c r="CO22" s="29">
        <v>15.5</v>
      </c>
      <c r="CP22">
        <f t="shared" si="10"/>
        <v>0.5</v>
      </c>
      <c r="CQ22" s="29">
        <v>18.5</v>
      </c>
      <c r="CR22">
        <f t="shared" si="11"/>
        <v>0.5</v>
      </c>
      <c r="CS22" s="46">
        <v>29.5</v>
      </c>
      <c r="CT22" s="29">
        <v>23.5</v>
      </c>
      <c r="CU22" s="29">
        <v>19.5</v>
      </c>
      <c r="CV22" s="29">
        <v>15</v>
      </c>
      <c r="CW22" s="29">
        <v>18</v>
      </c>
      <c r="CX22" s="46">
        <v>32</v>
      </c>
      <c r="CY22">
        <f t="shared" si="28"/>
        <v>2.5</v>
      </c>
      <c r="CZ22">
        <f t="shared" si="29"/>
        <v>0</v>
      </c>
      <c r="DA22">
        <f t="shared" si="30"/>
        <v>0</v>
      </c>
      <c r="DB22" s="29">
        <v>25</v>
      </c>
      <c r="DC22">
        <f t="shared" si="31"/>
        <v>1</v>
      </c>
      <c r="DD22">
        <f t="shared" si="32"/>
        <v>0.5</v>
      </c>
      <c r="DE22">
        <f t="shared" si="33"/>
        <v>0.125</v>
      </c>
      <c r="DF22" s="29">
        <v>20</v>
      </c>
      <c r="DG22">
        <f t="shared" si="34"/>
        <v>0.5</v>
      </c>
      <c r="DH22">
        <f t="shared" si="35"/>
        <v>0.5</v>
      </c>
      <c r="DI22">
        <f t="shared" si="36"/>
        <v>0.125</v>
      </c>
      <c r="DJ22" s="29">
        <v>15</v>
      </c>
      <c r="DK22">
        <f t="shared" si="37"/>
        <v>0</v>
      </c>
      <c r="DL22">
        <f t="shared" si="38"/>
        <v>0.5</v>
      </c>
      <c r="DM22">
        <f t="shared" si="39"/>
        <v>0.125</v>
      </c>
      <c r="DN22" s="29">
        <v>18.5</v>
      </c>
      <c r="DO22">
        <f t="shared" si="40"/>
        <v>0.5</v>
      </c>
      <c r="DP22">
        <f t="shared" si="41"/>
        <v>0</v>
      </c>
      <c r="DQ22">
        <f t="shared" si="42"/>
        <v>0</v>
      </c>
      <c r="DR22" s="46">
        <v>29.5</v>
      </c>
      <c r="DS22" s="29">
        <v>24</v>
      </c>
      <c r="DT22" s="29">
        <v>19.5</v>
      </c>
      <c r="DU22" s="29">
        <v>15</v>
      </c>
      <c r="DV22" s="29">
        <v>18</v>
      </c>
      <c r="DW22" s="46">
        <v>32</v>
      </c>
      <c r="DX22">
        <f t="shared" ref="DX22:DX35" si="43">DW22-EG22</f>
        <v>3</v>
      </c>
      <c r="DY22" s="29">
        <v>28</v>
      </c>
      <c r="DZ22">
        <f t="shared" ref="DZ22:DZ35" si="44">DY22-EH22</f>
        <v>4</v>
      </c>
      <c r="EA22" s="99">
        <v>22</v>
      </c>
      <c r="EB22">
        <f t="shared" ref="EB22:EB35" si="45">EA22-EI22</f>
        <v>2.5</v>
      </c>
      <c r="EC22" s="99">
        <v>16</v>
      </c>
      <c r="ED22">
        <f t="shared" ref="ED22:ED35" si="46">EC22-EJ22</f>
        <v>2</v>
      </c>
      <c r="EE22" s="29">
        <v>17.5</v>
      </c>
      <c r="EF22">
        <f t="shared" ref="EF22:EF35" si="47">EE22-EK22</f>
        <v>0</v>
      </c>
      <c r="EG22" s="46">
        <v>29</v>
      </c>
      <c r="EH22" s="29">
        <v>24</v>
      </c>
      <c r="EI22" s="29">
        <v>19.5</v>
      </c>
      <c r="EJ22" s="29">
        <v>14</v>
      </c>
      <c r="EK22" s="29">
        <v>17.5</v>
      </c>
      <c r="ET22" s="99"/>
      <c r="EX22" s="99"/>
      <c r="FK22" s="47" t="s">
        <v>270</v>
      </c>
    </row>
    <row r="23" spans="1:167" x14ac:dyDescent="0.2">
      <c r="A23" s="25" t="s">
        <v>271</v>
      </c>
      <c r="B23" s="25">
        <v>2</v>
      </c>
      <c r="C23" s="26">
        <v>19178</v>
      </c>
      <c r="D23" s="27">
        <v>64</v>
      </c>
      <c r="E23" s="28" t="s">
        <v>222</v>
      </c>
      <c r="F23">
        <v>1</v>
      </c>
      <c r="G23" s="28" t="s">
        <v>272</v>
      </c>
      <c r="H23" s="30">
        <v>1</v>
      </c>
      <c r="I23">
        <v>0</v>
      </c>
      <c r="K23" s="47">
        <v>9</v>
      </c>
      <c r="L23" s="29">
        <v>2</v>
      </c>
      <c r="M23" s="30">
        <v>1</v>
      </c>
      <c r="N23">
        <v>1</v>
      </c>
      <c r="O23">
        <v>1</v>
      </c>
      <c r="P23">
        <v>1</v>
      </c>
      <c r="Q23">
        <v>1</v>
      </c>
      <c r="R23" s="29">
        <v>0</v>
      </c>
      <c r="S23" s="30">
        <v>0</v>
      </c>
      <c r="T23" s="38"/>
      <c r="U23" s="36">
        <v>42627</v>
      </c>
      <c r="V23" s="36">
        <v>42627</v>
      </c>
      <c r="W23" s="37">
        <f t="shared" si="0"/>
        <v>0</v>
      </c>
      <c r="X23" s="36">
        <v>42634</v>
      </c>
      <c r="Y23" s="37">
        <f t="shared" si="1"/>
        <v>7</v>
      </c>
      <c r="Z23" s="36">
        <v>42635</v>
      </c>
      <c r="AA23" s="37">
        <f t="shared" si="2"/>
        <v>8</v>
      </c>
      <c r="AB23" s="29" t="s">
        <v>273</v>
      </c>
      <c r="AC23" s="36">
        <v>42640</v>
      </c>
      <c r="AD23" s="37">
        <f t="shared" si="3"/>
        <v>5</v>
      </c>
      <c r="AE23" s="37">
        <f t="shared" si="4"/>
        <v>13</v>
      </c>
      <c r="AF23" s="29">
        <v>0</v>
      </c>
      <c r="AG23" s="29"/>
      <c r="AH23" s="29">
        <v>0</v>
      </c>
      <c r="AI23" s="29"/>
      <c r="AJ23" s="38">
        <v>58</v>
      </c>
      <c r="AK23" s="39">
        <f t="shared" si="5"/>
        <v>4.4615384615384617</v>
      </c>
      <c r="AL23" s="38">
        <v>41</v>
      </c>
      <c r="AM23" s="40">
        <f t="shared" si="6"/>
        <v>5.125</v>
      </c>
      <c r="AN23" s="47">
        <v>2</v>
      </c>
      <c r="AO23">
        <v>3</v>
      </c>
      <c r="AP23">
        <v>1</v>
      </c>
      <c r="AQ23">
        <v>3</v>
      </c>
      <c r="AR23">
        <v>20</v>
      </c>
      <c r="AS23" t="s">
        <v>171</v>
      </c>
      <c r="AU23" s="44">
        <v>42632</v>
      </c>
      <c r="AV23" s="42">
        <v>5</v>
      </c>
      <c r="AW23" s="44">
        <v>42632</v>
      </c>
      <c r="AX23" s="44"/>
      <c r="AZ23" s="30">
        <v>1</v>
      </c>
      <c r="BA23">
        <f t="shared" si="12"/>
        <v>1</v>
      </c>
      <c r="BB23">
        <v>1</v>
      </c>
      <c r="BC23">
        <v>0</v>
      </c>
      <c r="BD23">
        <v>2</v>
      </c>
      <c r="BE23">
        <v>0</v>
      </c>
      <c r="BF23" t="s">
        <v>171</v>
      </c>
      <c r="BH23" s="29">
        <v>1</v>
      </c>
      <c r="BI23" s="45">
        <v>1</v>
      </c>
      <c r="BJ23" s="45">
        <v>0</v>
      </c>
      <c r="BK23" s="45">
        <v>2</v>
      </c>
      <c r="BL23" s="45">
        <v>0</v>
      </c>
      <c r="BM23" t="s">
        <v>171</v>
      </c>
      <c r="BN23" s="45"/>
      <c r="BO23" s="29">
        <v>1</v>
      </c>
      <c r="BP23" s="45">
        <v>1</v>
      </c>
      <c r="BQ23" s="45">
        <v>0</v>
      </c>
      <c r="BR23" s="45">
        <v>2</v>
      </c>
      <c r="BS23" s="45">
        <v>0</v>
      </c>
      <c r="BT23" t="s">
        <v>171</v>
      </c>
      <c r="BU23" s="45"/>
      <c r="BV23" s="44">
        <v>42636</v>
      </c>
      <c r="BW23" s="42">
        <v>0</v>
      </c>
      <c r="BX23" s="44">
        <v>42636</v>
      </c>
      <c r="BY23" s="44"/>
      <c r="BZ23" s="44"/>
      <c r="CA23" s="29">
        <v>1</v>
      </c>
      <c r="CB23" s="29">
        <f>BH23-CA23</f>
        <v>0</v>
      </c>
      <c r="CC23" s="45">
        <v>1</v>
      </c>
      <c r="CD23" s="45">
        <v>0</v>
      </c>
      <c r="CE23" s="45">
        <v>2</v>
      </c>
      <c r="CF23" s="45">
        <v>0</v>
      </c>
      <c r="CG23" t="s">
        <v>171</v>
      </c>
      <c r="CH23" s="45"/>
      <c r="CI23" s="46">
        <v>32</v>
      </c>
      <c r="CJ23">
        <f t="shared" si="7"/>
        <v>1</v>
      </c>
      <c r="CK23" s="29">
        <v>26.5</v>
      </c>
      <c r="CL23">
        <f t="shared" si="8"/>
        <v>-0.5</v>
      </c>
      <c r="CM23" s="29">
        <v>26</v>
      </c>
      <c r="CN23">
        <f t="shared" si="9"/>
        <v>2</v>
      </c>
      <c r="CO23" s="29">
        <v>18</v>
      </c>
      <c r="CP23">
        <f t="shared" si="10"/>
        <v>3</v>
      </c>
      <c r="CQ23" s="29">
        <v>20</v>
      </c>
      <c r="CR23">
        <f t="shared" si="11"/>
        <v>1</v>
      </c>
      <c r="CS23" s="46">
        <v>31</v>
      </c>
      <c r="CT23" s="29">
        <v>27</v>
      </c>
      <c r="CU23" s="29">
        <v>24</v>
      </c>
      <c r="CV23" s="29">
        <v>15</v>
      </c>
      <c r="CW23" s="29">
        <v>19</v>
      </c>
      <c r="CX23" s="46">
        <v>32</v>
      </c>
      <c r="CY23">
        <f t="shared" si="28"/>
        <v>2</v>
      </c>
      <c r="CZ23">
        <f t="shared" si="29"/>
        <v>-1</v>
      </c>
      <c r="DA23">
        <f t="shared" si="30"/>
        <v>-0.125</v>
      </c>
      <c r="DB23" s="29">
        <v>26.5</v>
      </c>
      <c r="DC23">
        <f t="shared" si="31"/>
        <v>2</v>
      </c>
      <c r="DD23">
        <f t="shared" si="32"/>
        <v>-2.5</v>
      </c>
      <c r="DE23">
        <f t="shared" si="33"/>
        <v>-0.3125</v>
      </c>
      <c r="DF23" s="29">
        <v>24.5</v>
      </c>
      <c r="DG23">
        <f t="shared" si="34"/>
        <v>0.5</v>
      </c>
      <c r="DH23">
        <f t="shared" si="35"/>
        <v>1.5</v>
      </c>
      <c r="DI23">
        <f t="shared" si="36"/>
        <v>0.1875</v>
      </c>
      <c r="DJ23" s="29">
        <v>18</v>
      </c>
      <c r="DK23">
        <f t="shared" si="37"/>
        <v>2</v>
      </c>
      <c r="DL23">
        <f t="shared" si="38"/>
        <v>1</v>
      </c>
      <c r="DM23">
        <f t="shared" si="39"/>
        <v>0.125</v>
      </c>
      <c r="DN23" s="29">
        <v>20</v>
      </c>
      <c r="DO23">
        <f t="shared" si="40"/>
        <v>0.5</v>
      </c>
      <c r="DP23">
        <f t="shared" si="41"/>
        <v>0.5</v>
      </c>
      <c r="DQ23">
        <f t="shared" si="42"/>
        <v>6.25E-2</v>
      </c>
      <c r="DR23" s="46">
        <v>30</v>
      </c>
      <c r="DS23" s="29">
        <v>24.5</v>
      </c>
      <c r="DT23" s="29">
        <v>24</v>
      </c>
      <c r="DU23" s="29">
        <v>16</v>
      </c>
      <c r="DV23" s="29">
        <v>19.5</v>
      </c>
      <c r="DW23" s="46">
        <v>31.5</v>
      </c>
      <c r="DX23">
        <f t="shared" si="43"/>
        <v>1.5</v>
      </c>
      <c r="DY23" s="29">
        <v>26</v>
      </c>
      <c r="DZ23">
        <f t="shared" si="44"/>
        <v>2.5</v>
      </c>
      <c r="EA23" s="29">
        <v>26</v>
      </c>
      <c r="EB23">
        <f t="shared" si="45"/>
        <v>2</v>
      </c>
      <c r="EC23" s="29">
        <v>17.5</v>
      </c>
      <c r="ED23">
        <f t="shared" si="46"/>
        <v>2</v>
      </c>
      <c r="EE23" s="29">
        <v>21</v>
      </c>
      <c r="EF23">
        <f t="shared" si="47"/>
        <v>2</v>
      </c>
      <c r="EG23" s="46">
        <v>30</v>
      </c>
      <c r="EH23" s="29">
        <v>23.5</v>
      </c>
      <c r="EI23" s="29">
        <v>24</v>
      </c>
      <c r="EJ23" s="29">
        <v>15.5</v>
      </c>
      <c r="EK23" s="29">
        <v>19</v>
      </c>
      <c r="EL23" s="46">
        <v>31</v>
      </c>
      <c r="EM23">
        <f>EL23-FF23</f>
        <v>1</v>
      </c>
      <c r="EN23">
        <f>DX23-EM23</f>
        <v>0.5</v>
      </c>
      <c r="EO23">
        <f>EN23/AD23</f>
        <v>0.1</v>
      </c>
      <c r="EP23">
        <v>25</v>
      </c>
      <c r="EQ23">
        <f>EP23-FG23</f>
        <v>1</v>
      </c>
      <c r="ER23">
        <f>DZ23-EQ23</f>
        <v>1.5</v>
      </c>
      <c r="ES23">
        <f>ER23/AD23</f>
        <v>0.3</v>
      </c>
      <c r="ET23" s="49">
        <v>24</v>
      </c>
      <c r="EU23">
        <f>ET23-FH23</f>
        <v>0</v>
      </c>
      <c r="EV23">
        <f>EB23-EU23</f>
        <v>2</v>
      </c>
      <c r="EW23">
        <f>EV23/AD23</f>
        <v>0.4</v>
      </c>
      <c r="EX23" s="49">
        <v>17.5</v>
      </c>
      <c r="EY23">
        <f>EX23-FI23</f>
        <v>1.5</v>
      </c>
      <c r="EZ23">
        <f>ED23-EY23</f>
        <v>0.5</v>
      </c>
      <c r="FA23">
        <f>EZ23/AD23</f>
        <v>0.1</v>
      </c>
      <c r="FB23">
        <v>20</v>
      </c>
      <c r="FC23">
        <f>FB23-FJ23</f>
        <v>0.5</v>
      </c>
      <c r="FD23">
        <f>EF23-FC23</f>
        <v>1.5</v>
      </c>
      <c r="FE23">
        <f>FD23/AD23</f>
        <v>0.3</v>
      </c>
      <c r="FF23" s="46">
        <v>30</v>
      </c>
      <c r="FG23">
        <v>24</v>
      </c>
      <c r="FH23">
        <v>24</v>
      </c>
      <c r="FI23">
        <v>16</v>
      </c>
      <c r="FJ23">
        <v>19.5</v>
      </c>
      <c r="FK23" s="47"/>
    </row>
    <row r="24" spans="1:167" x14ac:dyDescent="0.2">
      <c r="A24" s="25" t="s">
        <v>274</v>
      </c>
      <c r="B24" s="25">
        <v>2</v>
      </c>
      <c r="C24" s="26">
        <v>14638</v>
      </c>
      <c r="D24" s="27">
        <v>76</v>
      </c>
      <c r="E24" s="28" t="s">
        <v>202</v>
      </c>
      <c r="F24">
        <v>0</v>
      </c>
      <c r="G24" s="28" t="s">
        <v>275</v>
      </c>
      <c r="H24" s="30">
        <v>1</v>
      </c>
      <c r="I24">
        <v>0</v>
      </c>
      <c r="K24" s="47">
        <v>9</v>
      </c>
      <c r="L24" s="29">
        <v>1</v>
      </c>
      <c r="M24" s="30">
        <v>1</v>
      </c>
      <c r="N24">
        <v>1</v>
      </c>
      <c r="O24">
        <v>1</v>
      </c>
      <c r="P24" s="29">
        <v>1</v>
      </c>
      <c r="Q24">
        <v>1</v>
      </c>
      <c r="R24" s="29">
        <v>0</v>
      </c>
      <c r="S24" s="30">
        <v>1</v>
      </c>
      <c r="T24" s="35">
        <v>42706</v>
      </c>
      <c r="U24" s="36">
        <v>42693</v>
      </c>
      <c r="V24" s="36">
        <v>42694</v>
      </c>
      <c r="W24" s="37">
        <f t="shared" si="0"/>
        <v>1</v>
      </c>
      <c r="X24" s="36">
        <v>42700</v>
      </c>
      <c r="Y24" s="37">
        <f t="shared" si="1"/>
        <v>6</v>
      </c>
      <c r="Z24" s="36">
        <v>42702</v>
      </c>
      <c r="AA24" s="37">
        <f t="shared" si="2"/>
        <v>8</v>
      </c>
      <c r="AB24" s="29" t="s">
        <v>276</v>
      </c>
      <c r="AC24" s="36">
        <v>42709</v>
      </c>
      <c r="AD24" s="37">
        <f t="shared" si="3"/>
        <v>7</v>
      </c>
      <c r="AE24" s="37">
        <f t="shared" si="4"/>
        <v>15</v>
      </c>
      <c r="AF24" s="29">
        <v>0</v>
      </c>
      <c r="AG24" s="29"/>
      <c r="AH24" s="29">
        <v>0</v>
      </c>
      <c r="AI24" s="29"/>
      <c r="AJ24" s="38">
        <v>68</v>
      </c>
      <c r="AK24" s="39">
        <f t="shared" si="5"/>
        <v>4.5333333333333332</v>
      </c>
      <c r="AL24" s="38">
        <v>50</v>
      </c>
      <c r="AM24" s="40">
        <f t="shared" si="6"/>
        <v>6.25</v>
      </c>
      <c r="AN24" s="47">
        <v>2</v>
      </c>
      <c r="AO24">
        <v>1</v>
      </c>
      <c r="AP24">
        <v>0</v>
      </c>
      <c r="AQ24">
        <v>2</v>
      </c>
      <c r="AR24">
        <v>0</v>
      </c>
      <c r="AS24" t="s">
        <v>171</v>
      </c>
      <c r="AU24" s="44">
        <v>42694</v>
      </c>
      <c r="AV24" s="42">
        <v>0</v>
      </c>
      <c r="AW24" s="44">
        <v>42694</v>
      </c>
      <c r="AX24" s="44"/>
      <c r="AY24" s="44"/>
      <c r="AZ24" s="29">
        <v>1</v>
      </c>
      <c r="BA24">
        <f t="shared" si="12"/>
        <v>1</v>
      </c>
      <c r="BB24">
        <v>1</v>
      </c>
      <c r="BC24">
        <v>0</v>
      </c>
      <c r="BD24">
        <v>2</v>
      </c>
      <c r="BE24">
        <v>0</v>
      </c>
      <c r="BF24" t="s">
        <v>171</v>
      </c>
      <c r="BH24" s="29">
        <v>1</v>
      </c>
      <c r="BI24" s="45">
        <v>1</v>
      </c>
      <c r="BJ24" s="45">
        <v>0</v>
      </c>
      <c r="BK24" s="45">
        <v>1</v>
      </c>
      <c r="BL24" s="45">
        <v>0</v>
      </c>
      <c r="BM24" t="s">
        <v>177</v>
      </c>
      <c r="BN24" s="45"/>
      <c r="BO24" s="29">
        <v>1</v>
      </c>
      <c r="BP24" s="71">
        <v>1</v>
      </c>
      <c r="BQ24" s="71">
        <v>0</v>
      </c>
      <c r="BR24" s="71">
        <v>2</v>
      </c>
      <c r="BS24" s="71">
        <v>0</v>
      </c>
      <c r="BT24" s="42" t="s">
        <v>177</v>
      </c>
      <c r="BU24" s="71" t="s">
        <v>277</v>
      </c>
      <c r="BV24" s="44">
        <v>42703</v>
      </c>
      <c r="BW24" s="42">
        <v>0</v>
      </c>
      <c r="BX24" s="44"/>
      <c r="BY24" s="44">
        <v>42703</v>
      </c>
      <c r="BZ24" s="44"/>
      <c r="CA24" s="30"/>
      <c r="CB24" s="29"/>
      <c r="CC24" s="45"/>
      <c r="CD24" s="45"/>
      <c r="CE24" s="45"/>
      <c r="CF24" s="45"/>
      <c r="CG24" s="45"/>
      <c r="CH24" s="45"/>
      <c r="CI24" s="46">
        <v>32</v>
      </c>
      <c r="CJ24">
        <f t="shared" si="7"/>
        <v>0.5</v>
      </c>
      <c r="CK24" s="29">
        <v>26.5</v>
      </c>
      <c r="CL24">
        <f t="shared" si="8"/>
        <v>0.5</v>
      </c>
      <c r="CM24" s="29">
        <v>24</v>
      </c>
      <c r="CN24">
        <f t="shared" si="9"/>
        <v>1</v>
      </c>
      <c r="CO24" s="29">
        <v>16.5</v>
      </c>
      <c r="CP24">
        <f t="shared" si="10"/>
        <v>1.5</v>
      </c>
      <c r="CQ24" s="29">
        <v>18.5</v>
      </c>
      <c r="CR24">
        <f t="shared" si="11"/>
        <v>1.5</v>
      </c>
      <c r="CS24" s="46">
        <v>31.5</v>
      </c>
      <c r="CT24" s="29">
        <v>26</v>
      </c>
      <c r="CU24" s="29">
        <v>23</v>
      </c>
      <c r="CV24" s="29">
        <v>15</v>
      </c>
      <c r="CW24" s="29">
        <v>17</v>
      </c>
      <c r="CX24" s="46">
        <v>33</v>
      </c>
      <c r="CY24">
        <f t="shared" si="28"/>
        <v>1</v>
      </c>
      <c r="CZ24">
        <f t="shared" si="29"/>
        <v>-0.5</v>
      </c>
      <c r="DA24">
        <f t="shared" si="30"/>
        <v>-6.25E-2</v>
      </c>
      <c r="DB24" s="29">
        <v>27</v>
      </c>
      <c r="DC24">
        <f t="shared" si="31"/>
        <v>1.5</v>
      </c>
      <c r="DD24">
        <f t="shared" si="32"/>
        <v>-1</v>
      </c>
      <c r="DE24">
        <f t="shared" si="33"/>
        <v>-0.125</v>
      </c>
      <c r="DF24" s="29">
        <v>24</v>
      </c>
      <c r="DG24">
        <f t="shared" si="34"/>
        <v>0</v>
      </c>
      <c r="DH24">
        <f t="shared" si="35"/>
        <v>1</v>
      </c>
      <c r="DI24">
        <f t="shared" si="36"/>
        <v>0.125</v>
      </c>
      <c r="DJ24" s="29">
        <v>16</v>
      </c>
      <c r="DK24">
        <f t="shared" si="37"/>
        <v>1</v>
      </c>
      <c r="DL24">
        <f t="shared" si="38"/>
        <v>0.5</v>
      </c>
      <c r="DM24">
        <f t="shared" si="39"/>
        <v>6.25E-2</v>
      </c>
      <c r="DN24" s="29">
        <v>17</v>
      </c>
      <c r="DO24">
        <f t="shared" si="40"/>
        <v>0</v>
      </c>
      <c r="DP24">
        <f t="shared" si="41"/>
        <v>1.5</v>
      </c>
      <c r="DQ24">
        <f t="shared" si="42"/>
        <v>0.1875</v>
      </c>
      <c r="DR24" s="46">
        <v>32</v>
      </c>
      <c r="DS24" s="29">
        <v>25.5</v>
      </c>
      <c r="DT24" s="29">
        <v>24</v>
      </c>
      <c r="DU24" s="29">
        <v>15</v>
      </c>
      <c r="DV24" s="29">
        <v>17</v>
      </c>
      <c r="DW24" s="46">
        <v>35</v>
      </c>
      <c r="DX24">
        <f t="shared" si="43"/>
        <v>4</v>
      </c>
      <c r="DY24" s="29">
        <v>26.5</v>
      </c>
      <c r="DZ24">
        <f t="shared" si="44"/>
        <v>1</v>
      </c>
      <c r="EA24" s="29">
        <v>25</v>
      </c>
      <c r="EB24">
        <f t="shared" si="45"/>
        <v>2</v>
      </c>
      <c r="EC24" s="29">
        <v>18.5</v>
      </c>
      <c r="ED24">
        <f t="shared" si="46"/>
        <v>3.5</v>
      </c>
      <c r="EE24" s="29">
        <v>18.5</v>
      </c>
      <c r="EF24">
        <f t="shared" si="47"/>
        <v>1</v>
      </c>
      <c r="EG24" s="46">
        <v>31</v>
      </c>
      <c r="EH24" s="29">
        <v>25.5</v>
      </c>
      <c r="EI24" s="29">
        <v>23</v>
      </c>
      <c r="EJ24" s="29">
        <v>15</v>
      </c>
      <c r="EK24" s="29">
        <v>17.5</v>
      </c>
      <c r="EP24" s="29"/>
      <c r="ET24" s="29"/>
      <c r="EX24" s="29"/>
      <c r="FB24" s="29"/>
      <c r="FG24" s="29"/>
      <c r="FH24" s="29"/>
      <c r="FI24" s="29"/>
      <c r="FJ24" s="29"/>
      <c r="FK24" s="47" t="s">
        <v>278</v>
      </c>
    </row>
    <row r="25" spans="1:167" x14ac:dyDescent="0.2">
      <c r="A25" s="38" t="s">
        <v>279</v>
      </c>
      <c r="B25" s="38">
        <v>2</v>
      </c>
      <c r="C25" s="35">
        <v>28919</v>
      </c>
      <c r="D25" s="29">
        <v>38</v>
      </c>
      <c r="E25" s="29" t="s">
        <v>280</v>
      </c>
      <c r="F25">
        <v>0</v>
      </c>
      <c r="G25" s="29"/>
      <c r="H25" s="34">
        <v>0</v>
      </c>
      <c r="I25">
        <v>0</v>
      </c>
      <c r="K25" s="48">
        <v>4</v>
      </c>
      <c r="L25" s="29">
        <v>2</v>
      </c>
      <c r="M25" s="30">
        <v>1</v>
      </c>
      <c r="N25">
        <v>1</v>
      </c>
      <c r="O25">
        <v>1</v>
      </c>
      <c r="P25" s="29">
        <v>1</v>
      </c>
      <c r="Q25">
        <v>1</v>
      </c>
      <c r="R25" s="29">
        <v>0</v>
      </c>
      <c r="S25" s="30">
        <v>0</v>
      </c>
      <c r="T25" s="38"/>
      <c r="U25" s="36">
        <v>42806</v>
      </c>
      <c r="V25" s="36">
        <v>42806</v>
      </c>
      <c r="W25" s="37">
        <f t="shared" si="0"/>
        <v>0</v>
      </c>
      <c r="X25" s="36">
        <v>42813</v>
      </c>
      <c r="Y25" s="37">
        <f t="shared" si="1"/>
        <v>7</v>
      </c>
      <c r="Z25" s="36">
        <v>42817</v>
      </c>
      <c r="AA25" s="37">
        <f t="shared" si="2"/>
        <v>11</v>
      </c>
      <c r="AB25" s="29" t="s">
        <v>245</v>
      </c>
      <c r="AC25" s="36">
        <v>42824</v>
      </c>
      <c r="AD25" s="37">
        <f t="shared" si="3"/>
        <v>7</v>
      </c>
      <c r="AE25" s="37">
        <f t="shared" si="4"/>
        <v>18</v>
      </c>
      <c r="AF25" s="29">
        <v>0</v>
      </c>
      <c r="AG25" s="29"/>
      <c r="AH25" s="29">
        <v>0</v>
      </c>
      <c r="AJ25" s="38">
        <f>74+20</f>
        <v>94</v>
      </c>
      <c r="AK25" s="39">
        <f t="shared" si="5"/>
        <v>5.2222222222222223</v>
      </c>
      <c r="AL25" s="38">
        <f>74</f>
        <v>74</v>
      </c>
      <c r="AM25" s="40">
        <f t="shared" si="6"/>
        <v>6.7272727272727275</v>
      </c>
      <c r="AN25" s="47">
        <v>1</v>
      </c>
      <c r="AO25">
        <v>3</v>
      </c>
      <c r="AP25">
        <v>1</v>
      </c>
      <c r="AQ25">
        <v>3</v>
      </c>
      <c r="AR25">
        <v>20</v>
      </c>
      <c r="AS25" t="s">
        <v>171</v>
      </c>
      <c r="AU25" s="44">
        <v>42817</v>
      </c>
      <c r="AV25" s="42">
        <v>11</v>
      </c>
      <c r="AW25" s="44"/>
      <c r="AX25" s="44"/>
      <c r="AY25" s="44"/>
      <c r="AZ25" s="30">
        <v>1</v>
      </c>
      <c r="BA25">
        <f t="shared" si="12"/>
        <v>0</v>
      </c>
      <c r="BB25">
        <v>3</v>
      </c>
      <c r="BC25">
        <v>1</v>
      </c>
      <c r="BD25">
        <v>3</v>
      </c>
      <c r="BE25">
        <v>20</v>
      </c>
      <c r="BF25" t="s">
        <v>171</v>
      </c>
      <c r="BH25">
        <v>5</v>
      </c>
      <c r="BI25" s="45">
        <v>3</v>
      </c>
      <c r="BJ25" s="45">
        <v>1</v>
      </c>
      <c r="BK25" s="45">
        <v>3</v>
      </c>
      <c r="BL25">
        <v>20</v>
      </c>
      <c r="BM25" t="s">
        <v>171</v>
      </c>
      <c r="BN25" s="45"/>
      <c r="BO25">
        <v>3</v>
      </c>
      <c r="BP25" s="45">
        <v>3</v>
      </c>
      <c r="BQ25" s="45">
        <v>1</v>
      </c>
      <c r="BR25" s="45">
        <v>3</v>
      </c>
      <c r="BS25">
        <v>20</v>
      </c>
      <c r="BT25" t="s">
        <v>171</v>
      </c>
      <c r="BV25" s="44">
        <v>42823</v>
      </c>
      <c r="BW25">
        <v>5</v>
      </c>
      <c r="BX25" s="44">
        <v>42823</v>
      </c>
      <c r="BY25" s="44"/>
      <c r="BZ25" s="44"/>
      <c r="CA25" s="30">
        <v>0</v>
      </c>
      <c r="CB25" s="29">
        <f>BH25-CA25</f>
        <v>5</v>
      </c>
      <c r="CC25" s="45">
        <v>1</v>
      </c>
      <c r="CD25" s="45">
        <v>0</v>
      </c>
      <c r="CE25" s="45">
        <v>2</v>
      </c>
      <c r="CF25" s="45">
        <v>0</v>
      </c>
      <c r="CG25" s="44" t="s">
        <v>171</v>
      </c>
      <c r="CH25" s="45"/>
      <c r="CI25" s="46">
        <v>55</v>
      </c>
      <c r="CJ25">
        <f t="shared" si="7"/>
        <v>1</v>
      </c>
      <c r="CK25" s="29">
        <v>48</v>
      </c>
      <c r="CL25">
        <f t="shared" si="8"/>
        <v>4</v>
      </c>
      <c r="CM25" s="29">
        <v>40</v>
      </c>
      <c r="CN25">
        <f t="shared" si="9"/>
        <v>6</v>
      </c>
      <c r="CO25" s="29">
        <v>37</v>
      </c>
      <c r="CP25">
        <f t="shared" si="10"/>
        <v>2.5</v>
      </c>
      <c r="CQ25" s="29">
        <v>22</v>
      </c>
      <c r="CR25">
        <f t="shared" si="11"/>
        <v>1</v>
      </c>
      <c r="CS25" s="46">
        <v>54</v>
      </c>
      <c r="CT25" s="29">
        <v>44</v>
      </c>
      <c r="CU25" s="29">
        <v>34</v>
      </c>
      <c r="CV25" s="29">
        <v>34.5</v>
      </c>
      <c r="CW25" s="29">
        <v>21</v>
      </c>
      <c r="CX25" s="46">
        <v>53.5</v>
      </c>
      <c r="CY25">
        <f t="shared" si="28"/>
        <v>0</v>
      </c>
      <c r="CZ25">
        <f t="shared" si="29"/>
        <v>1</v>
      </c>
      <c r="DA25">
        <f t="shared" si="30"/>
        <v>9.0909090909090912E-2</v>
      </c>
      <c r="DB25" s="29">
        <v>44</v>
      </c>
      <c r="DC25">
        <f t="shared" si="31"/>
        <v>0</v>
      </c>
      <c r="DD25">
        <f t="shared" si="32"/>
        <v>4</v>
      </c>
      <c r="DE25">
        <f t="shared" si="33"/>
        <v>0.36363636363636365</v>
      </c>
      <c r="DF25" s="29">
        <v>36</v>
      </c>
      <c r="DG25">
        <f t="shared" si="34"/>
        <v>2</v>
      </c>
      <c r="DH25">
        <f t="shared" si="35"/>
        <v>4</v>
      </c>
      <c r="DI25">
        <f t="shared" si="36"/>
        <v>0.36363636363636365</v>
      </c>
      <c r="DJ25" s="29">
        <v>35</v>
      </c>
      <c r="DK25">
        <f t="shared" si="37"/>
        <v>0.5</v>
      </c>
      <c r="DL25">
        <f t="shared" si="38"/>
        <v>2</v>
      </c>
      <c r="DM25">
        <f t="shared" si="39"/>
        <v>0.18181818181818182</v>
      </c>
      <c r="DN25" s="29">
        <v>21.5</v>
      </c>
      <c r="DO25">
        <f t="shared" si="40"/>
        <v>0.5</v>
      </c>
      <c r="DP25">
        <f t="shared" si="41"/>
        <v>0.5</v>
      </c>
      <c r="DQ25">
        <f t="shared" si="42"/>
        <v>4.5454545454545456E-2</v>
      </c>
      <c r="DR25" s="46">
        <v>53.5</v>
      </c>
      <c r="DS25" s="29">
        <v>44</v>
      </c>
      <c r="DT25" s="29">
        <v>34</v>
      </c>
      <c r="DU25" s="29">
        <v>34.5</v>
      </c>
      <c r="DV25" s="29">
        <v>21</v>
      </c>
      <c r="DW25" s="46">
        <v>49.5</v>
      </c>
      <c r="DX25">
        <f t="shared" si="43"/>
        <v>-1.5</v>
      </c>
      <c r="DY25" s="29">
        <v>42</v>
      </c>
      <c r="DZ25">
        <f t="shared" si="44"/>
        <v>2</v>
      </c>
      <c r="EA25" s="29">
        <v>38</v>
      </c>
      <c r="EB25">
        <f t="shared" si="45"/>
        <v>4</v>
      </c>
      <c r="EC25" s="29">
        <v>36</v>
      </c>
      <c r="ED25">
        <f t="shared" si="46"/>
        <v>1.5</v>
      </c>
      <c r="EE25" s="29">
        <v>21.5</v>
      </c>
      <c r="EF25">
        <f t="shared" si="47"/>
        <v>1.5</v>
      </c>
      <c r="EG25" s="46">
        <v>51</v>
      </c>
      <c r="EH25" s="29">
        <v>40</v>
      </c>
      <c r="EI25" s="29">
        <v>34</v>
      </c>
      <c r="EJ25" s="29">
        <v>34.5</v>
      </c>
      <c r="EK25" s="29">
        <v>20</v>
      </c>
      <c r="EL25" s="46">
        <v>49.5</v>
      </c>
      <c r="EM25">
        <f>EL25-FF25</f>
        <v>-1.5</v>
      </c>
      <c r="EN25">
        <f>DX25-EM25</f>
        <v>0</v>
      </c>
      <c r="EO25">
        <f>EN25/AD25</f>
        <v>0</v>
      </c>
      <c r="EP25" s="29">
        <v>40.5</v>
      </c>
      <c r="EQ25">
        <f>EP25-FG25</f>
        <v>0.5</v>
      </c>
      <c r="ER25">
        <f>DZ25-EQ25</f>
        <v>1.5</v>
      </c>
      <c r="ES25">
        <f>ER25/AD25</f>
        <v>0.21428571428571427</v>
      </c>
      <c r="ET25" s="29">
        <v>37</v>
      </c>
      <c r="EU25">
        <f>ET25-FH25</f>
        <v>3</v>
      </c>
      <c r="EV25">
        <f>EB25-EU25</f>
        <v>1</v>
      </c>
      <c r="EW25">
        <f>EV25/AD25</f>
        <v>0.14285714285714285</v>
      </c>
      <c r="EX25" s="29">
        <v>35</v>
      </c>
      <c r="EY25">
        <f>EX25-FI25</f>
        <v>0.5</v>
      </c>
      <c r="EZ25">
        <f>ED25-EY25</f>
        <v>1</v>
      </c>
      <c r="FA25">
        <f>EZ25/AD25</f>
        <v>0.14285714285714285</v>
      </c>
      <c r="FB25" s="29">
        <v>21</v>
      </c>
      <c r="FC25">
        <f>FB25-FJ25</f>
        <v>1</v>
      </c>
      <c r="FD25">
        <f>EF25-FC25</f>
        <v>0.5</v>
      </c>
      <c r="FE25">
        <f>FD25/AD25</f>
        <v>7.1428571428571425E-2</v>
      </c>
      <c r="FF25" s="46">
        <v>51</v>
      </c>
      <c r="FG25" s="29">
        <v>40</v>
      </c>
      <c r="FH25" s="29">
        <v>34</v>
      </c>
      <c r="FI25" s="29">
        <v>34.5</v>
      </c>
      <c r="FJ25" s="29">
        <v>20</v>
      </c>
      <c r="FK25" s="47"/>
    </row>
    <row r="26" spans="1:167" s="55" customFormat="1" x14ac:dyDescent="0.2">
      <c r="A26" s="64" t="s">
        <v>281</v>
      </c>
      <c r="B26" s="64">
        <v>2</v>
      </c>
      <c r="C26" s="61">
        <v>22971</v>
      </c>
      <c r="D26" s="56">
        <v>55</v>
      </c>
      <c r="E26" s="56" t="s">
        <v>282</v>
      </c>
      <c r="F26" s="55">
        <v>0</v>
      </c>
      <c r="H26" s="57">
        <v>0</v>
      </c>
      <c r="I26" s="55">
        <v>0</v>
      </c>
      <c r="K26" s="92">
        <v>4</v>
      </c>
      <c r="L26" s="56">
        <v>2</v>
      </c>
      <c r="M26" s="57">
        <v>1</v>
      </c>
      <c r="N26" s="55">
        <v>1</v>
      </c>
      <c r="O26" s="55">
        <v>1</v>
      </c>
      <c r="P26" s="55">
        <v>1</v>
      </c>
      <c r="Q26" s="56">
        <v>1</v>
      </c>
      <c r="R26" s="56">
        <v>0</v>
      </c>
      <c r="S26" s="57">
        <v>0</v>
      </c>
      <c r="T26" s="61"/>
      <c r="U26" s="62">
        <v>43415</v>
      </c>
      <c r="V26" s="62">
        <v>43417</v>
      </c>
      <c r="W26" s="63">
        <f t="shared" si="0"/>
        <v>2</v>
      </c>
      <c r="X26" s="62">
        <v>43424</v>
      </c>
      <c r="Y26" s="63">
        <f t="shared" si="1"/>
        <v>7</v>
      </c>
      <c r="Z26" s="62">
        <v>43426</v>
      </c>
      <c r="AA26" s="63">
        <f t="shared" si="2"/>
        <v>9</v>
      </c>
      <c r="AB26" s="56" t="s">
        <v>283</v>
      </c>
      <c r="AC26" s="62">
        <v>43432</v>
      </c>
      <c r="AD26" s="63">
        <f t="shared" si="3"/>
        <v>6</v>
      </c>
      <c r="AE26" s="63">
        <f t="shared" si="4"/>
        <v>15</v>
      </c>
      <c r="AF26" s="56">
        <v>0</v>
      </c>
      <c r="AG26" s="56"/>
      <c r="AH26" s="56">
        <v>0</v>
      </c>
      <c r="AI26" s="56"/>
      <c r="AJ26" s="64">
        <v>88</v>
      </c>
      <c r="AK26" s="65">
        <f t="shared" si="5"/>
        <v>5.8666666666666663</v>
      </c>
      <c r="AL26" s="64">
        <v>68</v>
      </c>
      <c r="AM26" s="66">
        <f t="shared" si="6"/>
        <v>7.5555555555555554</v>
      </c>
      <c r="AN26" s="58">
        <v>3</v>
      </c>
      <c r="AO26" s="55">
        <v>3</v>
      </c>
      <c r="AP26" s="55">
        <v>2</v>
      </c>
      <c r="AQ26" s="55">
        <v>5</v>
      </c>
      <c r="AR26" s="55">
        <v>20</v>
      </c>
      <c r="AS26" s="55" t="s">
        <v>183</v>
      </c>
      <c r="AT26" s="55" t="s">
        <v>284</v>
      </c>
      <c r="AU26" s="93">
        <v>43421</v>
      </c>
      <c r="AV26" s="68">
        <v>4</v>
      </c>
      <c r="AW26" s="93">
        <v>43421</v>
      </c>
      <c r="AX26" s="93"/>
      <c r="AY26" s="93"/>
      <c r="AZ26" s="57">
        <v>0</v>
      </c>
      <c r="BA26" s="55">
        <f t="shared" si="12"/>
        <v>3</v>
      </c>
      <c r="BB26" s="55">
        <v>1</v>
      </c>
      <c r="BC26" s="55">
        <v>0</v>
      </c>
      <c r="BD26" s="55">
        <v>2</v>
      </c>
      <c r="BE26" s="55">
        <v>0</v>
      </c>
      <c r="BF26" s="93" t="s">
        <v>183</v>
      </c>
      <c r="BG26" s="93"/>
      <c r="BH26" s="55">
        <v>3</v>
      </c>
      <c r="BI26" s="94">
        <v>1</v>
      </c>
      <c r="BJ26" s="94">
        <v>0</v>
      </c>
      <c r="BK26" s="94">
        <v>2</v>
      </c>
      <c r="BL26" s="94">
        <v>0</v>
      </c>
      <c r="BM26" s="55" t="s">
        <v>171</v>
      </c>
      <c r="BN26" s="94"/>
      <c r="BO26" s="55">
        <v>3</v>
      </c>
      <c r="BP26" s="94">
        <v>1</v>
      </c>
      <c r="BQ26" s="94">
        <v>0</v>
      </c>
      <c r="BR26" s="94">
        <v>2</v>
      </c>
      <c r="BS26" s="94">
        <v>0</v>
      </c>
      <c r="BT26" s="55" t="s">
        <v>171</v>
      </c>
      <c r="BV26" s="93">
        <v>43427</v>
      </c>
      <c r="BW26" s="55">
        <v>0</v>
      </c>
      <c r="BX26" s="93">
        <v>43427</v>
      </c>
      <c r="BY26" s="93">
        <v>43432</v>
      </c>
      <c r="BZ26" s="93"/>
      <c r="CA26" s="57">
        <v>0</v>
      </c>
      <c r="CB26" s="56">
        <f>BH26-CA26</f>
        <v>3</v>
      </c>
      <c r="CC26" s="94">
        <v>1</v>
      </c>
      <c r="CD26" s="94">
        <v>0</v>
      </c>
      <c r="CE26" s="94">
        <v>1</v>
      </c>
      <c r="CF26" s="94">
        <v>0</v>
      </c>
      <c r="CG26" s="55" t="s">
        <v>210</v>
      </c>
      <c r="CH26" s="94"/>
      <c r="CI26" s="70">
        <v>44</v>
      </c>
      <c r="CJ26" s="55">
        <f t="shared" si="7"/>
        <v>0</v>
      </c>
      <c r="CK26" s="55">
        <v>40</v>
      </c>
      <c r="CL26" s="55">
        <f t="shared" si="8"/>
        <v>2</v>
      </c>
      <c r="CM26" s="56">
        <v>41</v>
      </c>
      <c r="CN26" s="55">
        <f t="shared" si="9"/>
        <v>6</v>
      </c>
      <c r="CO26" s="56">
        <v>34</v>
      </c>
      <c r="CP26" s="55">
        <f t="shared" si="10"/>
        <v>2.5</v>
      </c>
      <c r="CQ26" s="55">
        <v>20</v>
      </c>
      <c r="CR26" s="55">
        <f t="shared" si="11"/>
        <v>2</v>
      </c>
      <c r="CS26" s="70">
        <v>44</v>
      </c>
      <c r="CT26" s="55">
        <v>38</v>
      </c>
      <c r="CU26" s="55">
        <v>35</v>
      </c>
      <c r="CV26" s="55">
        <v>31.5</v>
      </c>
      <c r="CW26" s="55">
        <v>18</v>
      </c>
      <c r="CX26" s="70">
        <v>45</v>
      </c>
      <c r="CY26" s="55">
        <f t="shared" si="28"/>
        <v>0</v>
      </c>
      <c r="CZ26">
        <f t="shared" si="29"/>
        <v>0</v>
      </c>
      <c r="DA26">
        <f t="shared" si="30"/>
        <v>0</v>
      </c>
      <c r="DB26" s="55">
        <v>38</v>
      </c>
      <c r="DC26" s="55">
        <f t="shared" si="31"/>
        <v>0</v>
      </c>
      <c r="DD26">
        <f t="shared" si="32"/>
        <v>2</v>
      </c>
      <c r="DE26">
        <f t="shared" si="33"/>
        <v>0.22222222222222221</v>
      </c>
      <c r="DF26" s="56">
        <v>36</v>
      </c>
      <c r="DG26" s="55">
        <f t="shared" si="34"/>
        <v>0</v>
      </c>
      <c r="DH26">
        <f t="shared" si="35"/>
        <v>6</v>
      </c>
      <c r="DI26">
        <f t="shared" si="36"/>
        <v>0.66666666666666663</v>
      </c>
      <c r="DJ26" s="56">
        <v>31.5</v>
      </c>
      <c r="DK26" s="55">
        <f t="shared" si="37"/>
        <v>0</v>
      </c>
      <c r="DL26">
        <f t="shared" si="38"/>
        <v>2.5</v>
      </c>
      <c r="DM26">
        <f t="shared" si="39"/>
        <v>0.27777777777777779</v>
      </c>
      <c r="DN26" s="55">
        <v>20</v>
      </c>
      <c r="DO26" s="55">
        <f t="shared" si="40"/>
        <v>1</v>
      </c>
      <c r="DP26">
        <f t="shared" si="41"/>
        <v>1</v>
      </c>
      <c r="DQ26">
        <f t="shared" si="42"/>
        <v>0.1111111111111111</v>
      </c>
      <c r="DR26" s="70">
        <v>45</v>
      </c>
      <c r="DS26" s="55">
        <v>38</v>
      </c>
      <c r="DT26" s="55">
        <v>36</v>
      </c>
      <c r="DU26" s="55">
        <v>31.5</v>
      </c>
      <c r="DV26" s="55">
        <v>19</v>
      </c>
      <c r="DW26" s="70">
        <v>45</v>
      </c>
      <c r="DX26" s="55">
        <f t="shared" si="43"/>
        <v>0</v>
      </c>
      <c r="DY26" s="55">
        <v>40.5</v>
      </c>
      <c r="DZ26" s="55">
        <f t="shared" si="44"/>
        <v>2.5</v>
      </c>
      <c r="EA26" s="56">
        <v>39.5</v>
      </c>
      <c r="EB26" s="55">
        <f t="shared" si="45"/>
        <v>3.5</v>
      </c>
      <c r="EC26" s="56">
        <v>32.5</v>
      </c>
      <c r="ED26" s="55">
        <f t="shared" si="46"/>
        <v>1</v>
      </c>
      <c r="EE26" s="55">
        <v>20</v>
      </c>
      <c r="EF26" s="55">
        <f t="shared" si="47"/>
        <v>1</v>
      </c>
      <c r="EG26" s="70">
        <v>45</v>
      </c>
      <c r="EH26" s="55">
        <v>38</v>
      </c>
      <c r="EI26" s="55">
        <v>36</v>
      </c>
      <c r="EJ26" s="55">
        <v>31.5</v>
      </c>
      <c r="EK26" s="55">
        <v>19</v>
      </c>
      <c r="EL26" s="70">
        <v>44</v>
      </c>
      <c r="EM26" s="55">
        <f>EL26-FF26</f>
        <v>0</v>
      </c>
      <c r="EN26">
        <f>DX26-EM26</f>
        <v>0</v>
      </c>
      <c r="EO26">
        <f>EN26/AD26</f>
        <v>0</v>
      </c>
      <c r="EP26" s="55">
        <v>39</v>
      </c>
      <c r="EQ26" s="55">
        <f>EP26-FG26</f>
        <v>1.5</v>
      </c>
      <c r="ER26">
        <f>DZ26-EQ26</f>
        <v>1</v>
      </c>
      <c r="ES26">
        <f>ER26/AD26</f>
        <v>0.16666666666666666</v>
      </c>
      <c r="ET26" s="56">
        <v>37.5</v>
      </c>
      <c r="EU26" s="55">
        <f>ET26-FH26</f>
        <v>2</v>
      </c>
      <c r="EV26">
        <f>EB26-EU26</f>
        <v>1.5</v>
      </c>
      <c r="EW26">
        <f>EV26/AD26</f>
        <v>0.25</v>
      </c>
      <c r="EX26" s="56">
        <v>32</v>
      </c>
      <c r="EY26" s="55">
        <f>EX26-FI26</f>
        <v>0</v>
      </c>
      <c r="EZ26">
        <f>ED26-EY26</f>
        <v>1</v>
      </c>
      <c r="FA26">
        <f>EZ26/AD26</f>
        <v>0.16666666666666666</v>
      </c>
      <c r="FB26" s="55">
        <v>20</v>
      </c>
      <c r="FC26" s="55">
        <f>FB26-FJ26</f>
        <v>1</v>
      </c>
      <c r="FD26">
        <f>EF26-FC26</f>
        <v>0</v>
      </c>
      <c r="FE26">
        <f>FD26/AD26</f>
        <v>0</v>
      </c>
      <c r="FF26" s="70">
        <v>44</v>
      </c>
      <c r="FG26" s="55">
        <v>37.5</v>
      </c>
      <c r="FH26" s="55">
        <v>35.5</v>
      </c>
      <c r="FI26" s="55">
        <v>32</v>
      </c>
      <c r="FJ26" s="55">
        <v>19</v>
      </c>
      <c r="FK26" s="70"/>
    </row>
    <row r="27" spans="1:167" x14ac:dyDescent="0.2">
      <c r="A27" s="25" t="s">
        <v>285</v>
      </c>
      <c r="B27" s="25">
        <v>2</v>
      </c>
      <c r="C27" s="26">
        <v>17983</v>
      </c>
      <c r="D27" s="27">
        <v>67</v>
      </c>
      <c r="E27" s="28" t="s">
        <v>202</v>
      </c>
      <c r="F27">
        <v>1</v>
      </c>
      <c r="G27" s="29" t="s">
        <v>286</v>
      </c>
      <c r="H27" s="30">
        <v>1</v>
      </c>
      <c r="I27">
        <v>0</v>
      </c>
      <c r="K27" s="47">
        <v>8</v>
      </c>
      <c r="L27" s="29">
        <v>2</v>
      </c>
      <c r="M27" s="29">
        <v>1</v>
      </c>
      <c r="N27">
        <v>1</v>
      </c>
      <c r="O27">
        <v>1</v>
      </c>
      <c r="P27" s="29">
        <v>1</v>
      </c>
      <c r="Q27" s="29">
        <v>1</v>
      </c>
      <c r="R27" s="29">
        <v>0</v>
      </c>
      <c r="S27" s="30">
        <v>0</v>
      </c>
      <c r="T27"/>
      <c r="U27" s="36">
        <v>42612</v>
      </c>
      <c r="V27" s="36">
        <v>42612</v>
      </c>
      <c r="W27" s="37">
        <f t="shared" si="0"/>
        <v>0</v>
      </c>
      <c r="X27" s="36">
        <v>42616</v>
      </c>
      <c r="Y27" s="37">
        <f t="shared" si="1"/>
        <v>4</v>
      </c>
      <c r="Z27" s="36">
        <v>42616</v>
      </c>
      <c r="AA27" s="37">
        <f t="shared" si="2"/>
        <v>4</v>
      </c>
      <c r="AB27" s="29" t="s">
        <v>287</v>
      </c>
      <c r="AC27" s="36">
        <v>42620</v>
      </c>
      <c r="AD27" s="37">
        <f t="shared" si="3"/>
        <v>4</v>
      </c>
      <c r="AE27" s="37">
        <f t="shared" si="4"/>
        <v>8</v>
      </c>
      <c r="AF27" s="29">
        <v>0</v>
      </c>
      <c r="AG27" s="29"/>
      <c r="AH27" s="29">
        <v>0</v>
      </c>
      <c r="AJ27" s="38">
        <v>40</v>
      </c>
      <c r="AK27" s="39">
        <f t="shared" si="5"/>
        <v>5</v>
      </c>
      <c r="AL27" s="38">
        <v>32</v>
      </c>
      <c r="AM27" s="40">
        <f t="shared" si="6"/>
        <v>8</v>
      </c>
      <c r="AN27" s="47">
        <v>0</v>
      </c>
      <c r="AO27">
        <v>1</v>
      </c>
      <c r="AP27">
        <v>0</v>
      </c>
      <c r="AQ27">
        <v>1</v>
      </c>
      <c r="AR27">
        <v>0</v>
      </c>
      <c r="AS27" t="s">
        <v>210</v>
      </c>
      <c r="AU27" s="44">
        <v>42612</v>
      </c>
      <c r="AV27" s="42">
        <v>0</v>
      </c>
      <c r="AW27" s="44"/>
      <c r="AX27" s="44">
        <v>42612</v>
      </c>
      <c r="AZ27" s="29">
        <v>1</v>
      </c>
      <c r="BA27">
        <f t="shared" si="12"/>
        <v>-1</v>
      </c>
      <c r="BB27">
        <v>1</v>
      </c>
      <c r="BC27">
        <v>0</v>
      </c>
      <c r="BD27">
        <v>1</v>
      </c>
      <c r="BE27">
        <v>0</v>
      </c>
      <c r="BF27" t="s">
        <v>210</v>
      </c>
      <c r="BH27" s="29">
        <v>1</v>
      </c>
      <c r="BI27" s="45">
        <v>1</v>
      </c>
      <c r="BJ27" s="45">
        <v>0</v>
      </c>
      <c r="BK27" s="45">
        <v>1</v>
      </c>
      <c r="BL27" s="45">
        <v>0</v>
      </c>
      <c r="BM27" t="s">
        <v>210</v>
      </c>
      <c r="BN27" s="45"/>
      <c r="BO27" s="29">
        <v>3</v>
      </c>
      <c r="BP27" s="45">
        <v>1</v>
      </c>
      <c r="BQ27" s="45">
        <v>0</v>
      </c>
      <c r="BR27" s="45">
        <v>1</v>
      </c>
      <c r="BS27" s="45">
        <v>0</v>
      </c>
      <c r="BT27" t="s">
        <v>210</v>
      </c>
      <c r="BU27" s="45"/>
      <c r="BV27" s="44">
        <v>42618</v>
      </c>
      <c r="BW27" s="42">
        <v>0</v>
      </c>
      <c r="BX27" s="44"/>
      <c r="BY27" s="44">
        <v>42618</v>
      </c>
      <c r="BZ27" s="44"/>
      <c r="CA27" s="29">
        <v>2</v>
      </c>
      <c r="CB27" s="29">
        <f>BH27-CA27</f>
        <v>-1</v>
      </c>
      <c r="CC27" s="45">
        <v>1</v>
      </c>
      <c r="CD27" s="45">
        <v>0</v>
      </c>
      <c r="CE27" s="45">
        <v>1</v>
      </c>
      <c r="CF27" s="45">
        <v>0</v>
      </c>
      <c r="CG27" t="s">
        <v>210</v>
      </c>
      <c r="CH27" s="45"/>
      <c r="CI27" s="46">
        <v>26</v>
      </c>
      <c r="CJ27">
        <f t="shared" si="7"/>
        <v>1</v>
      </c>
      <c r="CK27" s="29">
        <v>29</v>
      </c>
      <c r="CL27">
        <f t="shared" si="8"/>
        <v>6</v>
      </c>
      <c r="CM27" s="29">
        <v>24</v>
      </c>
      <c r="CN27">
        <f t="shared" si="9"/>
        <v>4</v>
      </c>
      <c r="CO27" s="29">
        <v>17</v>
      </c>
      <c r="CP27">
        <f t="shared" si="10"/>
        <v>1</v>
      </c>
      <c r="CQ27" s="29">
        <v>19.5</v>
      </c>
      <c r="CR27">
        <f t="shared" si="11"/>
        <v>-0.5</v>
      </c>
      <c r="CS27" s="46">
        <v>25</v>
      </c>
      <c r="CT27" s="29">
        <v>23</v>
      </c>
      <c r="CU27" s="29">
        <v>20</v>
      </c>
      <c r="CV27" s="29">
        <v>16</v>
      </c>
      <c r="CW27" s="29">
        <v>20</v>
      </c>
      <c r="CX27" s="46">
        <v>25</v>
      </c>
      <c r="CY27">
        <f t="shared" si="28"/>
        <v>1</v>
      </c>
      <c r="CZ27">
        <f t="shared" si="29"/>
        <v>0</v>
      </c>
      <c r="DA27">
        <f t="shared" si="30"/>
        <v>0</v>
      </c>
      <c r="DB27" s="29">
        <v>27.5</v>
      </c>
      <c r="DC27">
        <f t="shared" si="31"/>
        <v>4.5</v>
      </c>
      <c r="DD27">
        <f t="shared" si="32"/>
        <v>1.5</v>
      </c>
      <c r="DE27">
        <f t="shared" si="33"/>
        <v>0.375</v>
      </c>
      <c r="DF27" s="29">
        <v>24</v>
      </c>
      <c r="DG27">
        <f t="shared" si="34"/>
        <v>4</v>
      </c>
      <c r="DH27">
        <f t="shared" si="35"/>
        <v>0</v>
      </c>
      <c r="DI27">
        <f t="shared" si="36"/>
        <v>0</v>
      </c>
      <c r="DJ27" s="29">
        <v>17</v>
      </c>
      <c r="DK27">
        <f t="shared" si="37"/>
        <v>1.5</v>
      </c>
      <c r="DL27">
        <f t="shared" si="38"/>
        <v>-0.5</v>
      </c>
      <c r="DM27">
        <f t="shared" si="39"/>
        <v>-0.125</v>
      </c>
      <c r="DN27" s="29">
        <v>17.5</v>
      </c>
      <c r="DO27">
        <f t="shared" si="40"/>
        <v>-1</v>
      </c>
      <c r="DP27">
        <f t="shared" si="41"/>
        <v>0.5</v>
      </c>
      <c r="DQ27">
        <f t="shared" si="42"/>
        <v>0.125</v>
      </c>
      <c r="DR27" s="46">
        <v>24</v>
      </c>
      <c r="DS27" s="29">
        <v>23</v>
      </c>
      <c r="DT27" s="29">
        <v>20</v>
      </c>
      <c r="DU27" s="29">
        <v>15.5</v>
      </c>
      <c r="DV27" s="29">
        <v>18.5</v>
      </c>
      <c r="DW27" s="46">
        <v>26</v>
      </c>
      <c r="DX27">
        <f t="shared" si="43"/>
        <v>2</v>
      </c>
      <c r="DY27" s="29">
        <v>27</v>
      </c>
      <c r="DZ27">
        <f t="shared" si="44"/>
        <v>4</v>
      </c>
      <c r="EA27" s="29">
        <v>23.5</v>
      </c>
      <c r="EB27">
        <f t="shared" si="45"/>
        <v>3.5</v>
      </c>
      <c r="EC27" s="29">
        <v>16.5</v>
      </c>
      <c r="ED27">
        <f t="shared" si="46"/>
        <v>1</v>
      </c>
      <c r="EE27" s="29">
        <v>19</v>
      </c>
      <c r="EF27">
        <f t="shared" si="47"/>
        <v>0</v>
      </c>
      <c r="EG27" s="46">
        <v>24</v>
      </c>
      <c r="EH27" s="29">
        <v>23</v>
      </c>
      <c r="EI27" s="29">
        <v>20</v>
      </c>
      <c r="EJ27" s="29">
        <v>15.5</v>
      </c>
      <c r="EK27" s="29">
        <v>19</v>
      </c>
      <c r="EL27" s="46">
        <v>25</v>
      </c>
      <c r="EM27">
        <f>EL27-FF27</f>
        <v>0</v>
      </c>
      <c r="EN27">
        <f>DX27-EM27</f>
        <v>2</v>
      </c>
      <c r="EO27">
        <f>EN27/AD27</f>
        <v>0.5</v>
      </c>
      <c r="EP27" s="29">
        <v>28</v>
      </c>
      <c r="EQ27">
        <f>EP27-FG27</f>
        <v>5</v>
      </c>
      <c r="ER27">
        <f>DZ27-EQ27</f>
        <v>-1</v>
      </c>
      <c r="ES27">
        <f>ER27/AD27</f>
        <v>-0.25</v>
      </c>
      <c r="ET27" s="29">
        <v>22.5</v>
      </c>
      <c r="EU27">
        <f>ET27-FH27</f>
        <v>1.5</v>
      </c>
      <c r="EV27">
        <f>EB27-EU27</f>
        <v>2</v>
      </c>
      <c r="EW27">
        <f>EV27/AD27</f>
        <v>0.5</v>
      </c>
      <c r="EX27" s="29">
        <v>18.5</v>
      </c>
      <c r="EY27">
        <f>EX27-FI27</f>
        <v>0.5</v>
      </c>
      <c r="EZ27">
        <f>ED27-EY27</f>
        <v>0.5</v>
      </c>
      <c r="FA27">
        <f>EZ27/AD27</f>
        <v>0.125</v>
      </c>
      <c r="FB27" s="29">
        <v>19</v>
      </c>
      <c r="FC27">
        <f>FB27-FJ27</f>
        <v>0</v>
      </c>
      <c r="FD27">
        <f>EF27-FC27</f>
        <v>0</v>
      </c>
      <c r="FE27">
        <f>FD27/AD27</f>
        <v>0</v>
      </c>
      <c r="FF27" s="46">
        <v>25</v>
      </c>
      <c r="FG27" s="29">
        <v>23</v>
      </c>
      <c r="FH27" s="29">
        <v>21</v>
      </c>
      <c r="FI27" s="29">
        <v>18</v>
      </c>
      <c r="FJ27" s="29">
        <v>19</v>
      </c>
      <c r="FK27" s="47"/>
    </row>
    <row r="28" spans="1:167" x14ac:dyDescent="0.2">
      <c r="A28" s="38" t="s">
        <v>288</v>
      </c>
      <c r="B28" s="38">
        <v>2</v>
      </c>
      <c r="C28" s="35">
        <v>19847</v>
      </c>
      <c r="D28" s="29">
        <v>64</v>
      </c>
      <c r="E28" s="29" t="s">
        <v>289</v>
      </c>
      <c r="F28">
        <v>0</v>
      </c>
      <c r="G28" s="29"/>
      <c r="H28" s="30">
        <v>0</v>
      </c>
      <c r="I28">
        <v>0</v>
      </c>
      <c r="K28" s="48">
        <v>4</v>
      </c>
      <c r="L28" s="29">
        <v>2</v>
      </c>
      <c r="M28" s="30">
        <v>1</v>
      </c>
      <c r="N28">
        <v>1</v>
      </c>
      <c r="O28">
        <v>1</v>
      </c>
      <c r="P28">
        <v>1</v>
      </c>
      <c r="Q28">
        <v>1</v>
      </c>
      <c r="R28" s="29">
        <v>0</v>
      </c>
      <c r="S28" s="30">
        <v>0</v>
      </c>
      <c r="T28" s="35"/>
      <c r="U28" s="36">
        <v>43283</v>
      </c>
      <c r="V28" s="36">
        <v>43285</v>
      </c>
      <c r="W28" s="37">
        <f t="shared" si="0"/>
        <v>2</v>
      </c>
      <c r="X28" s="36">
        <v>43293</v>
      </c>
      <c r="Y28" s="37">
        <f t="shared" si="1"/>
        <v>8</v>
      </c>
      <c r="Z28" s="36">
        <v>43297</v>
      </c>
      <c r="AA28" s="37">
        <f t="shared" si="2"/>
        <v>12</v>
      </c>
      <c r="AB28" s="29" t="s">
        <v>290</v>
      </c>
      <c r="AC28" s="36">
        <v>43302</v>
      </c>
      <c r="AD28" s="37">
        <f t="shared" si="3"/>
        <v>5</v>
      </c>
      <c r="AE28" s="37">
        <f t="shared" si="4"/>
        <v>17</v>
      </c>
      <c r="AF28" s="29">
        <v>0</v>
      </c>
      <c r="AG28" s="29"/>
      <c r="AH28" s="29">
        <v>0</v>
      </c>
      <c r="AI28" s="29"/>
      <c r="AJ28" s="38">
        <f>366-231</f>
        <v>135</v>
      </c>
      <c r="AK28" s="39">
        <f t="shared" si="5"/>
        <v>7.9411764705882355</v>
      </c>
      <c r="AL28" s="38">
        <f>330-231</f>
        <v>99</v>
      </c>
      <c r="AM28" s="40">
        <f t="shared" si="6"/>
        <v>8.25</v>
      </c>
      <c r="AN28" s="47">
        <v>1</v>
      </c>
      <c r="AO28">
        <v>1</v>
      </c>
      <c r="AP28">
        <v>0</v>
      </c>
      <c r="AQ28">
        <v>2</v>
      </c>
      <c r="AR28">
        <v>0</v>
      </c>
      <c r="AS28" t="s">
        <v>171</v>
      </c>
      <c r="AU28" s="44">
        <v>43285</v>
      </c>
      <c r="AV28" s="42">
        <v>0</v>
      </c>
      <c r="AW28" s="44">
        <v>43285</v>
      </c>
      <c r="AX28" s="44">
        <v>43295</v>
      </c>
      <c r="AY28" s="44"/>
      <c r="AZ28" s="30">
        <v>1</v>
      </c>
      <c r="BA28">
        <f t="shared" si="12"/>
        <v>0</v>
      </c>
      <c r="BB28">
        <v>1</v>
      </c>
      <c r="BC28">
        <v>0</v>
      </c>
      <c r="BD28">
        <v>1</v>
      </c>
      <c r="BE28">
        <v>0</v>
      </c>
      <c r="BF28" t="s">
        <v>210</v>
      </c>
      <c r="BH28">
        <v>1</v>
      </c>
      <c r="BI28" s="45">
        <v>1</v>
      </c>
      <c r="BJ28" s="45">
        <v>0</v>
      </c>
      <c r="BK28" s="45">
        <v>2</v>
      </c>
      <c r="BL28" s="45">
        <v>0</v>
      </c>
      <c r="BM28" t="s">
        <v>171</v>
      </c>
      <c r="BN28" s="45"/>
      <c r="BO28">
        <v>1</v>
      </c>
      <c r="BP28" s="45">
        <v>1</v>
      </c>
      <c r="BQ28" s="45">
        <v>0</v>
      </c>
      <c r="BR28" s="45">
        <v>2</v>
      </c>
      <c r="BS28" s="45">
        <v>0</v>
      </c>
      <c r="BT28" t="s">
        <v>171</v>
      </c>
      <c r="BV28" s="44">
        <v>43298</v>
      </c>
      <c r="BW28">
        <v>0</v>
      </c>
      <c r="BX28" s="44">
        <v>43298</v>
      </c>
      <c r="BY28" s="44"/>
      <c r="BZ28" s="44">
        <v>43300</v>
      </c>
      <c r="CA28" s="30">
        <v>0</v>
      </c>
      <c r="CB28" s="29">
        <f>BH28-CA28</f>
        <v>1</v>
      </c>
      <c r="CC28" s="45">
        <v>0</v>
      </c>
      <c r="CD28" s="45">
        <v>0</v>
      </c>
      <c r="CE28" s="45">
        <v>0</v>
      </c>
      <c r="CF28" s="45">
        <v>0</v>
      </c>
      <c r="CG28" t="s">
        <v>291</v>
      </c>
      <c r="CH28" s="45"/>
      <c r="CI28" s="46">
        <v>54</v>
      </c>
      <c r="CJ28">
        <f t="shared" si="7"/>
        <v>0</v>
      </c>
      <c r="CK28" s="29">
        <v>49</v>
      </c>
      <c r="CL28">
        <f t="shared" si="8"/>
        <v>0</v>
      </c>
      <c r="CM28" s="29">
        <v>46</v>
      </c>
      <c r="CN28">
        <f t="shared" si="9"/>
        <v>4.5</v>
      </c>
      <c r="CO28" s="29">
        <v>37.5</v>
      </c>
      <c r="CP28">
        <f t="shared" si="10"/>
        <v>2</v>
      </c>
      <c r="CQ28" s="29">
        <v>23</v>
      </c>
      <c r="CR28">
        <f t="shared" si="11"/>
        <v>0.5</v>
      </c>
      <c r="CS28" s="46">
        <v>54</v>
      </c>
      <c r="CT28" s="29">
        <v>49</v>
      </c>
      <c r="CU28" s="29">
        <v>41.5</v>
      </c>
      <c r="CV28" s="29">
        <v>35.5</v>
      </c>
      <c r="CW28" s="29">
        <v>22.5</v>
      </c>
      <c r="CX28" s="46">
        <v>54</v>
      </c>
      <c r="CY28">
        <f t="shared" si="28"/>
        <v>0</v>
      </c>
      <c r="CZ28">
        <f t="shared" si="29"/>
        <v>0</v>
      </c>
      <c r="DA28">
        <f t="shared" si="30"/>
        <v>0</v>
      </c>
      <c r="DB28" s="29">
        <v>48.5</v>
      </c>
      <c r="DC28">
        <f t="shared" si="31"/>
        <v>-0.5</v>
      </c>
      <c r="DD28">
        <f t="shared" si="32"/>
        <v>0.5</v>
      </c>
      <c r="DE28">
        <f t="shared" si="33"/>
        <v>4.1666666666666664E-2</v>
      </c>
      <c r="DF28" s="29">
        <v>43</v>
      </c>
      <c r="DG28">
        <f t="shared" si="34"/>
        <v>1</v>
      </c>
      <c r="DH28">
        <f t="shared" si="35"/>
        <v>3.5</v>
      </c>
      <c r="DI28">
        <f t="shared" si="36"/>
        <v>0.29166666666666669</v>
      </c>
      <c r="DJ28" s="29">
        <v>35</v>
      </c>
      <c r="DK28">
        <f t="shared" si="37"/>
        <v>-1</v>
      </c>
      <c r="DL28">
        <f t="shared" si="38"/>
        <v>3</v>
      </c>
      <c r="DM28">
        <f t="shared" si="39"/>
        <v>0.25</v>
      </c>
      <c r="DN28" s="29">
        <v>22</v>
      </c>
      <c r="DO28">
        <f t="shared" si="40"/>
        <v>0</v>
      </c>
      <c r="DP28">
        <f t="shared" si="41"/>
        <v>0.5</v>
      </c>
      <c r="DQ28">
        <f t="shared" si="42"/>
        <v>4.1666666666666664E-2</v>
      </c>
      <c r="DR28" s="46">
        <v>54</v>
      </c>
      <c r="DS28" s="29">
        <v>49</v>
      </c>
      <c r="DT28" s="29">
        <v>42</v>
      </c>
      <c r="DU28" s="29">
        <v>36</v>
      </c>
      <c r="DV28" s="29">
        <v>22</v>
      </c>
      <c r="DW28" s="46">
        <v>54</v>
      </c>
      <c r="DX28">
        <f t="shared" si="43"/>
        <v>0</v>
      </c>
      <c r="DY28" s="29">
        <v>48.5</v>
      </c>
      <c r="DZ28">
        <f t="shared" si="44"/>
        <v>0</v>
      </c>
      <c r="EA28" s="29">
        <v>48</v>
      </c>
      <c r="EB28">
        <f t="shared" si="45"/>
        <v>6.5</v>
      </c>
      <c r="EC28" s="29">
        <v>38</v>
      </c>
      <c r="ED28">
        <f t="shared" si="46"/>
        <v>2</v>
      </c>
      <c r="EE28" s="29">
        <v>22</v>
      </c>
      <c r="EF28">
        <f t="shared" si="47"/>
        <v>0</v>
      </c>
      <c r="EG28" s="46">
        <v>54</v>
      </c>
      <c r="EH28" s="29">
        <v>48.5</v>
      </c>
      <c r="EI28" s="29">
        <v>41.5</v>
      </c>
      <c r="EJ28" s="29">
        <v>36</v>
      </c>
      <c r="EK28" s="29">
        <v>22</v>
      </c>
      <c r="EL28" s="46">
        <v>54</v>
      </c>
      <c r="EM28">
        <f>EL28-FF28</f>
        <v>0</v>
      </c>
      <c r="EN28">
        <f>DX28-EM28</f>
        <v>0</v>
      </c>
      <c r="EO28">
        <f>EN28/AD28</f>
        <v>0</v>
      </c>
      <c r="EP28" s="29">
        <v>48</v>
      </c>
      <c r="EQ28">
        <f>EP28-FG28</f>
        <v>-0.5</v>
      </c>
      <c r="ER28">
        <f>DZ28-EQ28</f>
        <v>0.5</v>
      </c>
      <c r="ES28">
        <f>ER28/AD28</f>
        <v>0.1</v>
      </c>
      <c r="ET28" s="29">
        <v>47</v>
      </c>
      <c r="EU28">
        <f>ET28-FH28</f>
        <v>5</v>
      </c>
      <c r="EV28">
        <f>EB28-EU28</f>
        <v>1.5</v>
      </c>
      <c r="EW28">
        <f>EV28/AD28</f>
        <v>0.3</v>
      </c>
      <c r="EX28" s="29">
        <v>37</v>
      </c>
      <c r="EY28">
        <f>EX28-FI28</f>
        <v>1</v>
      </c>
      <c r="EZ28">
        <f>ED28-EY28</f>
        <v>1</v>
      </c>
      <c r="FA28">
        <f>EZ28/AD28</f>
        <v>0.2</v>
      </c>
      <c r="FB28" s="29">
        <v>22</v>
      </c>
      <c r="FC28">
        <f>FB28-FJ28</f>
        <v>0</v>
      </c>
      <c r="FD28">
        <f>EF28-FC28</f>
        <v>0</v>
      </c>
      <c r="FE28">
        <f>FD28/AD28</f>
        <v>0</v>
      </c>
      <c r="FF28" s="46">
        <v>54</v>
      </c>
      <c r="FG28" s="29">
        <v>48.5</v>
      </c>
      <c r="FH28" s="29">
        <v>42</v>
      </c>
      <c r="FI28" s="29">
        <v>36</v>
      </c>
      <c r="FJ28" s="29">
        <v>22</v>
      </c>
      <c r="FK28" s="47"/>
    </row>
    <row r="29" spans="1:167" x14ac:dyDescent="0.2">
      <c r="A29" s="38" t="s">
        <v>292</v>
      </c>
      <c r="B29" s="38">
        <v>2</v>
      </c>
      <c r="C29" s="35">
        <v>19943</v>
      </c>
      <c r="D29" s="29">
        <v>62</v>
      </c>
      <c r="E29" s="29" t="s">
        <v>293</v>
      </c>
      <c r="F29">
        <v>0</v>
      </c>
      <c r="G29" s="29"/>
      <c r="H29" s="34">
        <v>0</v>
      </c>
      <c r="I29">
        <v>0</v>
      </c>
      <c r="K29" s="48">
        <v>4</v>
      </c>
      <c r="L29" s="29">
        <v>1</v>
      </c>
      <c r="M29" s="30">
        <v>1</v>
      </c>
      <c r="N29">
        <v>1</v>
      </c>
      <c r="O29">
        <v>1</v>
      </c>
      <c r="P29" s="29">
        <v>1</v>
      </c>
      <c r="Q29">
        <v>1</v>
      </c>
      <c r="R29" s="29">
        <v>0</v>
      </c>
      <c r="S29" s="30">
        <v>0</v>
      </c>
      <c r="T29" s="35"/>
      <c r="U29" s="36">
        <v>42710</v>
      </c>
      <c r="V29" s="36">
        <v>42710</v>
      </c>
      <c r="W29" s="37">
        <f t="shared" si="0"/>
        <v>0</v>
      </c>
      <c r="X29" s="36">
        <v>42717</v>
      </c>
      <c r="Y29" s="37">
        <f t="shared" si="1"/>
        <v>7</v>
      </c>
      <c r="Z29" s="36">
        <v>42717</v>
      </c>
      <c r="AA29" s="37">
        <f t="shared" si="2"/>
        <v>7</v>
      </c>
      <c r="AB29" s="29" t="s">
        <v>294</v>
      </c>
      <c r="AC29" s="36">
        <v>42726</v>
      </c>
      <c r="AD29" s="37">
        <f t="shared" si="3"/>
        <v>9</v>
      </c>
      <c r="AE29" s="37">
        <f t="shared" si="4"/>
        <v>16</v>
      </c>
      <c r="AF29" s="29">
        <v>0</v>
      </c>
      <c r="AG29" s="29"/>
      <c r="AH29" s="29">
        <v>0</v>
      </c>
      <c r="AJ29" s="38">
        <v>140</v>
      </c>
      <c r="AK29" s="39">
        <f t="shared" si="5"/>
        <v>8.75</v>
      </c>
      <c r="AL29" s="38">
        <v>60</v>
      </c>
      <c r="AM29" s="40">
        <f t="shared" si="6"/>
        <v>8.5714285714285712</v>
      </c>
      <c r="AN29" s="47">
        <v>2</v>
      </c>
      <c r="AO29">
        <v>1</v>
      </c>
      <c r="AP29">
        <v>0</v>
      </c>
      <c r="AQ29">
        <v>1</v>
      </c>
      <c r="AR29">
        <v>0</v>
      </c>
      <c r="AS29" t="s">
        <v>210</v>
      </c>
      <c r="AU29" s="44">
        <v>42710</v>
      </c>
      <c r="AV29" s="42">
        <v>0</v>
      </c>
      <c r="AW29" s="44"/>
      <c r="AX29" s="44">
        <v>42710</v>
      </c>
      <c r="AZ29" s="30">
        <v>2</v>
      </c>
      <c r="BA29">
        <f t="shared" si="12"/>
        <v>0</v>
      </c>
      <c r="BB29">
        <v>1</v>
      </c>
      <c r="BC29">
        <v>0</v>
      </c>
      <c r="BD29">
        <v>1</v>
      </c>
      <c r="BE29">
        <v>0</v>
      </c>
      <c r="BF29" t="s">
        <v>210</v>
      </c>
      <c r="BH29">
        <v>6</v>
      </c>
      <c r="BI29" s="45">
        <v>3</v>
      </c>
      <c r="BJ29" s="45">
        <v>1</v>
      </c>
      <c r="BK29" s="45">
        <v>4</v>
      </c>
      <c r="BL29">
        <v>20</v>
      </c>
      <c r="BM29" t="s">
        <v>171</v>
      </c>
      <c r="BN29" s="45" t="s">
        <v>178</v>
      </c>
      <c r="BO29">
        <v>1</v>
      </c>
      <c r="BP29" s="45">
        <v>3</v>
      </c>
      <c r="BQ29" s="45">
        <v>1</v>
      </c>
      <c r="BR29" s="45">
        <v>3</v>
      </c>
      <c r="BS29">
        <v>20</v>
      </c>
      <c r="BT29" t="s">
        <v>171</v>
      </c>
      <c r="BV29" s="44">
        <v>42720</v>
      </c>
      <c r="BW29">
        <v>2</v>
      </c>
      <c r="BX29" s="44">
        <v>42720</v>
      </c>
      <c r="BY29" s="44"/>
      <c r="BZ29" s="44"/>
      <c r="CA29" s="30">
        <v>1</v>
      </c>
      <c r="CB29" s="29">
        <f>BH29-CA29</f>
        <v>5</v>
      </c>
      <c r="CC29" s="45">
        <v>1</v>
      </c>
      <c r="CD29" s="45">
        <v>0</v>
      </c>
      <c r="CE29" s="45">
        <v>2</v>
      </c>
      <c r="CF29" s="45">
        <v>0</v>
      </c>
      <c r="CG29" t="s">
        <v>171</v>
      </c>
      <c r="CH29" s="45"/>
      <c r="CI29" s="46">
        <v>55</v>
      </c>
      <c r="CJ29">
        <f t="shared" si="7"/>
        <v>0</v>
      </c>
      <c r="CK29" s="29">
        <v>49.5</v>
      </c>
      <c r="CL29">
        <f t="shared" si="8"/>
        <v>0</v>
      </c>
      <c r="CM29" s="29">
        <v>46.5</v>
      </c>
      <c r="CN29">
        <f t="shared" si="9"/>
        <v>7</v>
      </c>
      <c r="CO29" s="29">
        <v>40</v>
      </c>
      <c r="CP29">
        <f t="shared" si="10"/>
        <v>0</v>
      </c>
      <c r="CQ29" s="29">
        <v>23.5</v>
      </c>
      <c r="CR29">
        <f t="shared" si="11"/>
        <v>0</v>
      </c>
      <c r="CS29" s="46">
        <v>55</v>
      </c>
      <c r="CT29" s="29">
        <v>49.5</v>
      </c>
      <c r="CU29" s="29">
        <v>39.5</v>
      </c>
      <c r="CV29" s="29">
        <v>40</v>
      </c>
      <c r="CW29" s="29">
        <v>23.5</v>
      </c>
      <c r="CX29" s="46">
        <v>53</v>
      </c>
      <c r="CY29">
        <f t="shared" si="28"/>
        <v>-1</v>
      </c>
      <c r="CZ29">
        <f t="shared" si="29"/>
        <v>1</v>
      </c>
      <c r="DA29">
        <f t="shared" si="30"/>
        <v>0.14285714285714285</v>
      </c>
      <c r="DB29" s="29">
        <v>49</v>
      </c>
      <c r="DC29">
        <f t="shared" si="31"/>
        <v>1</v>
      </c>
      <c r="DD29">
        <f t="shared" si="32"/>
        <v>-1</v>
      </c>
      <c r="DE29">
        <f t="shared" si="33"/>
        <v>-0.14285714285714285</v>
      </c>
      <c r="DF29" s="29">
        <v>44</v>
      </c>
      <c r="DG29">
        <f t="shared" si="34"/>
        <v>5</v>
      </c>
      <c r="DH29">
        <f t="shared" si="35"/>
        <v>2</v>
      </c>
      <c r="DI29">
        <f t="shared" si="36"/>
        <v>0.2857142857142857</v>
      </c>
      <c r="DJ29" s="29">
        <v>38.5</v>
      </c>
      <c r="DK29">
        <f t="shared" si="37"/>
        <v>-0.5</v>
      </c>
      <c r="DL29">
        <f t="shared" si="38"/>
        <v>0.5</v>
      </c>
      <c r="DM29">
        <f t="shared" si="39"/>
        <v>7.1428571428571425E-2</v>
      </c>
      <c r="DN29" s="29">
        <v>22.5</v>
      </c>
      <c r="DO29">
        <f t="shared" si="40"/>
        <v>-1</v>
      </c>
      <c r="DP29">
        <f t="shared" si="41"/>
        <v>1</v>
      </c>
      <c r="DQ29">
        <f t="shared" si="42"/>
        <v>0.14285714285714285</v>
      </c>
      <c r="DR29" s="46">
        <v>54</v>
      </c>
      <c r="DS29" s="29">
        <v>48</v>
      </c>
      <c r="DT29" s="29">
        <v>39</v>
      </c>
      <c r="DU29" s="29">
        <v>39</v>
      </c>
      <c r="DV29" s="29">
        <v>23.5</v>
      </c>
      <c r="DW29" s="46">
        <v>52.5</v>
      </c>
      <c r="DX29">
        <f t="shared" si="43"/>
        <v>2.5</v>
      </c>
      <c r="DY29" s="29">
        <v>48.5</v>
      </c>
      <c r="DZ29">
        <f t="shared" si="44"/>
        <v>0.5</v>
      </c>
      <c r="EA29" s="29">
        <v>46.5</v>
      </c>
      <c r="EB29">
        <f t="shared" si="45"/>
        <v>6</v>
      </c>
      <c r="EC29" s="29">
        <v>38</v>
      </c>
      <c r="ED29">
        <f t="shared" si="46"/>
        <v>-0.5</v>
      </c>
      <c r="EE29" s="29">
        <v>24.5</v>
      </c>
      <c r="EF29">
        <f t="shared" si="47"/>
        <v>1.5</v>
      </c>
      <c r="EG29" s="46">
        <v>50</v>
      </c>
      <c r="EH29" s="29">
        <v>48</v>
      </c>
      <c r="EI29" s="29">
        <v>40.5</v>
      </c>
      <c r="EJ29" s="29">
        <v>38.5</v>
      </c>
      <c r="EK29" s="29">
        <v>23</v>
      </c>
      <c r="EL29" s="46">
        <v>52</v>
      </c>
      <c r="EM29">
        <f>EL29-FF29</f>
        <v>1</v>
      </c>
      <c r="EN29">
        <f>DX29-EM29</f>
        <v>1.5</v>
      </c>
      <c r="EO29">
        <f>EN29/AD29</f>
        <v>0.16666666666666666</v>
      </c>
      <c r="EP29" s="29">
        <v>48.5</v>
      </c>
      <c r="EQ29">
        <f>EP29-FG29</f>
        <v>1</v>
      </c>
      <c r="ER29">
        <f>DZ29-EQ29</f>
        <v>-0.5</v>
      </c>
      <c r="ES29">
        <f>ER29/AD29</f>
        <v>-5.5555555555555552E-2</v>
      </c>
      <c r="ET29" s="29">
        <v>44</v>
      </c>
      <c r="EU29">
        <f>ET29-FH29</f>
        <v>4</v>
      </c>
      <c r="EV29">
        <f>EB29-EU29</f>
        <v>2</v>
      </c>
      <c r="EW29">
        <f>EV29/AD29</f>
        <v>0.22222222222222221</v>
      </c>
      <c r="EX29" s="29">
        <v>38.5</v>
      </c>
      <c r="EY29">
        <f>EX29-FI29</f>
        <v>0</v>
      </c>
      <c r="EZ29">
        <f>ED29-EY29</f>
        <v>-0.5</v>
      </c>
      <c r="FA29">
        <f>EZ29/AD29</f>
        <v>-5.5555555555555552E-2</v>
      </c>
      <c r="FB29" s="29">
        <v>23</v>
      </c>
      <c r="FC29">
        <f>FB29-FJ29</f>
        <v>0</v>
      </c>
      <c r="FD29">
        <f>EF29-FC29</f>
        <v>1.5</v>
      </c>
      <c r="FE29">
        <f>FD29/AD29</f>
        <v>0.16666666666666666</v>
      </c>
      <c r="FF29" s="46">
        <v>51</v>
      </c>
      <c r="FG29" s="29">
        <v>47.5</v>
      </c>
      <c r="FH29" s="29">
        <v>40</v>
      </c>
      <c r="FI29" s="29">
        <v>38.5</v>
      </c>
      <c r="FJ29" s="29">
        <v>23</v>
      </c>
      <c r="FK29" s="47"/>
    </row>
    <row r="30" spans="1:167" x14ac:dyDescent="0.2">
      <c r="A30" s="25" t="s">
        <v>295</v>
      </c>
      <c r="B30" s="25">
        <v>1</v>
      </c>
      <c r="C30" s="26">
        <v>23936</v>
      </c>
      <c r="D30" s="27">
        <v>51</v>
      </c>
      <c r="E30" s="28" t="s">
        <v>296</v>
      </c>
      <c r="F30">
        <v>0</v>
      </c>
      <c r="G30" s="29"/>
      <c r="H30" s="30">
        <v>0</v>
      </c>
      <c r="I30">
        <v>0</v>
      </c>
      <c r="K30" s="47">
        <v>7</v>
      </c>
      <c r="L30" s="29">
        <v>2</v>
      </c>
      <c r="M30" s="29">
        <v>1</v>
      </c>
      <c r="N30">
        <v>1</v>
      </c>
      <c r="O30">
        <v>1</v>
      </c>
      <c r="P30">
        <v>1</v>
      </c>
      <c r="Q30">
        <v>1</v>
      </c>
      <c r="R30" s="29">
        <v>0</v>
      </c>
      <c r="S30" s="34">
        <v>1</v>
      </c>
      <c r="T30" s="35">
        <v>42720</v>
      </c>
      <c r="U30" s="36">
        <v>42711</v>
      </c>
      <c r="V30" s="36">
        <v>42711</v>
      </c>
      <c r="W30" s="37">
        <f t="shared" si="0"/>
        <v>0</v>
      </c>
      <c r="X30" s="36">
        <v>42718</v>
      </c>
      <c r="Y30" s="37">
        <f t="shared" si="1"/>
        <v>7</v>
      </c>
      <c r="Z30" s="36">
        <v>42718</v>
      </c>
      <c r="AA30" s="37">
        <f t="shared" si="2"/>
        <v>7</v>
      </c>
      <c r="AB30" s="29" t="s">
        <v>297</v>
      </c>
      <c r="AC30" s="36">
        <v>42723</v>
      </c>
      <c r="AD30" s="37">
        <f t="shared" si="3"/>
        <v>5</v>
      </c>
      <c r="AE30" s="37">
        <f t="shared" si="4"/>
        <v>12</v>
      </c>
      <c r="AF30" s="29">
        <v>0</v>
      </c>
      <c r="AG30" s="28"/>
      <c r="AH30" s="29">
        <v>0</v>
      </c>
      <c r="AI30" s="29"/>
      <c r="AJ30" s="38">
        <v>75</v>
      </c>
      <c r="AK30" s="39">
        <f t="shared" si="5"/>
        <v>6.25</v>
      </c>
      <c r="AL30" s="38">
        <v>66</v>
      </c>
      <c r="AM30" s="40">
        <f t="shared" si="6"/>
        <v>9.4285714285714288</v>
      </c>
      <c r="AN30" s="41">
        <v>1</v>
      </c>
      <c r="AO30" s="42">
        <v>1</v>
      </c>
      <c r="AP30" s="42">
        <v>0</v>
      </c>
      <c r="AQ30" s="42">
        <v>1</v>
      </c>
      <c r="AR30" s="42">
        <v>0</v>
      </c>
      <c r="AS30" s="42" t="s">
        <v>210</v>
      </c>
      <c r="AT30" s="42"/>
      <c r="AU30" s="43">
        <v>42711</v>
      </c>
      <c r="AV30" s="42">
        <v>0</v>
      </c>
      <c r="AW30" s="43"/>
      <c r="AX30" s="43">
        <v>42711</v>
      </c>
      <c r="AY30" s="42"/>
      <c r="AZ30" s="29">
        <v>0</v>
      </c>
      <c r="BA30">
        <f t="shared" si="12"/>
        <v>1</v>
      </c>
      <c r="BB30">
        <v>1</v>
      </c>
      <c r="BC30">
        <v>0</v>
      </c>
      <c r="BD30">
        <v>1</v>
      </c>
      <c r="BE30">
        <v>0</v>
      </c>
      <c r="BF30" t="s">
        <v>177</v>
      </c>
      <c r="BH30" s="29">
        <v>3</v>
      </c>
      <c r="BI30" s="45">
        <v>3</v>
      </c>
      <c r="BJ30" s="45">
        <v>1</v>
      </c>
      <c r="BK30" s="45">
        <v>3</v>
      </c>
      <c r="BL30">
        <v>20</v>
      </c>
      <c r="BM30" t="s">
        <v>171</v>
      </c>
      <c r="BN30" s="45"/>
      <c r="BO30" s="29">
        <v>1</v>
      </c>
      <c r="BP30" s="71">
        <v>1</v>
      </c>
      <c r="BQ30" s="71">
        <v>0</v>
      </c>
      <c r="BR30" s="71">
        <v>1</v>
      </c>
      <c r="BS30" s="71">
        <v>0</v>
      </c>
      <c r="BT30" s="42" t="s">
        <v>210</v>
      </c>
      <c r="BU30" s="42"/>
      <c r="BV30" s="43">
        <v>42720</v>
      </c>
      <c r="BW30" s="42">
        <v>1</v>
      </c>
      <c r="BX30" s="42"/>
      <c r="BY30" s="42"/>
      <c r="BZ30" s="42"/>
      <c r="CA30" s="30"/>
      <c r="CB30" s="29"/>
      <c r="CG30" s="44"/>
      <c r="CI30" s="46">
        <v>33</v>
      </c>
      <c r="CJ30">
        <f t="shared" si="7"/>
        <v>1</v>
      </c>
      <c r="CK30">
        <v>32</v>
      </c>
      <c r="CL30">
        <f t="shared" si="8"/>
        <v>5</v>
      </c>
      <c r="CM30" s="29">
        <v>26.5</v>
      </c>
      <c r="CN30">
        <f t="shared" si="9"/>
        <v>0</v>
      </c>
      <c r="CO30" s="29">
        <v>17</v>
      </c>
      <c r="CP30">
        <f t="shared" si="10"/>
        <v>0</v>
      </c>
      <c r="CQ30">
        <v>21</v>
      </c>
      <c r="CR30">
        <f t="shared" si="11"/>
        <v>0.5</v>
      </c>
      <c r="CS30" s="46">
        <v>32</v>
      </c>
      <c r="CT30">
        <v>27</v>
      </c>
      <c r="CU30">
        <v>26.5</v>
      </c>
      <c r="CV30">
        <v>17</v>
      </c>
      <c r="CW30">
        <v>20.5</v>
      </c>
      <c r="CX30" s="46">
        <v>31.5</v>
      </c>
      <c r="CY30">
        <f t="shared" si="28"/>
        <v>0.5</v>
      </c>
      <c r="CZ30">
        <f t="shared" si="29"/>
        <v>0.5</v>
      </c>
      <c r="DA30">
        <f t="shared" si="30"/>
        <v>7.1428571428571425E-2</v>
      </c>
      <c r="DB30">
        <v>31</v>
      </c>
      <c r="DC30">
        <f t="shared" si="31"/>
        <v>4</v>
      </c>
      <c r="DD30">
        <f t="shared" si="32"/>
        <v>1</v>
      </c>
      <c r="DE30">
        <f t="shared" si="33"/>
        <v>0.14285714285714285</v>
      </c>
      <c r="DF30" s="29">
        <v>27</v>
      </c>
      <c r="DG30">
        <f t="shared" si="34"/>
        <v>1</v>
      </c>
      <c r="DH30">
        <f t="shared" si="35"/>
        <v>-1</v>
      </c>
      <c r="DI30">
        <f t="shared" si="36"/>
        <v>-0.14285714285714285</v>
      </c>
      <c r="DJ30" s="29">
        <v>17.5</v>
      </c>
      <c r="DK30">
        <f t="shared" si="37"/>
        <v>0.5</v>
      </c>
      <c r="DL30">
        <f t="shared" si="38"/>
        <v>-0.5</v>
      </c>
      <c r="DM30">
        <f t="shared" si="39"/>
        <v>-7.1428571428571425E-2</v>
      </c>
      <c r="DN30">
        <v>21.5</v>
      </c>
      <c r="DO30">
        <f t="shared" si="40"/>
        <v>0.5</v>
      </c>
      <c r="DP30">
        <f t="shared" si="41"/>
        <v>0</v>
      </c>
      <c r="DQ30">
        <f t="shared" si="42"/>
        <v>0</v>
      </c>
      <c r="DR30" s="46">
        <v>31</v>
      </c>
      <c r="DS30">
        <v>27</v>
      </c>
      <c r="DT30">
        <v>26</v>
      </c>
      <c r="DU30">
        <v>17</v>
      </c>
      <c r="DV30">
        <v>21</v>
      </c>
      <c r="DW30" s="46">
        <v>33.5</v>
      </c>
      <c r="DX30">
        <f t="shared" si="43"/>
        <v>2</v>
      </c>
      <c r="DY30">
        <v>35</v>
      </c>
      <c r="DZ30">
        <f t="shared" si="44"/>
        <v>7.5</v>
      </c>
      <c r="EA30" s="29">
        <v>28.5</v>
      </c>
      <c r="EB30">
        <f t="shared" si="45"/>
        <v>2</v>
      </c>
      <c r="EC30" s="29">
        <v>18</v>
      </c>
      <c r="ED30">
        <f t="shared" si="46"/>
        <v>0.5</v>
      </c>
      <c r="EE30">
        <v>23.5</v>
      </c>
      <c r="EF30">
        <f t="shared" si="47"/>
        <v>2.5</v>
      </c>
      <c r="EG30" s="46">
        <v>31.5</v>
      </c>
      <c r="EH30">
        <v>27.5</v>
      </c>
      <c r="EI30">
        <v>26.5</v>
      </c>
      <c r="EJ30">
        <v>17.5</v>
      </c>
      <c r="EK30">
        <v>21</v>
      </c>
      <c r="ET30" s="29"/>
      <c r="EX30" s="29"/>
      <c r="FK30" s="47" t="s">
        <v>298</v>
      </c>
    </row>
    <row r="31" spans="1:167" s="76" customFormat="1" ht="17" thickBot="1" x14ac:dyDescent="0.25">
      <c r="A31" s="82" t="s">
        <v>299</v>
      </c>
      <c r="B31" s="82">
        <v>2</v>
      </c>
      <c r="C31" s="97">
        <v>21547</v>
      </c>
      <c r="D31" s="74">
        <v>57</v>
      </c>
      <c r="E31" s="77" t="s">
        <v>300</v>
      </c>
      <c r="F31" s="76">
        <v>0</v>
      </c>
      <c r="G31" s="77" t="s">
        <v>253</v>
      </c>
      <c r="H31" s="100">
        <v>1</v>
      </c>
      <c r="I31" s="76">
        <v>0</v>
      </c>
      <c r="K31" s="101">
        <v>5</v>
      </c>
      <c r="L31" s="77">
        <v>2</v>
      </c>
      <c r="M31" s="78">
        <v>1</v>
      </c>
      <c r="N31" s="76">
        <v>1</v>
      </c>
      <c r="O31" s="76">
        <v>1</v>
      </c>
      <c r="P31" s="76">
        <v>1</v>
      </c>
      <c r="Q31" s="76">
        <v>1</v>
      </c>
      <c r="R31" s="77">
        <v>0</v>
      </c>
      <c r="S31" s="78">
        <v>0</v>
      </c>
      <c r="T31" s="82"/>
      <c r="U31" s="80">
        <v>42650</v>
      </c>
      <c r="V31" s="80">
        <v>42654</v>
      </c>
      <c r="W31" s="81">
        <f t="shared" si="0"/>
        <v>4</v>
      </c>
      <c r="X31" s="80">
        <v>42664</v>
      </c>
      <c r="Y31" s="81">
        <f t="shared" si="1"/>
        <v>10</v>
      </c>
      <c r="Z31" s="80">
        <v>42665</v>
      </c>
      <c r="AA31" s="81">
        <f t="shared" si="2"/>
        <v>11</v>
      </c>
      <c r="AB31" s="77" t="s">
        <v>301</v>
      </c>
      <c r="AC31" s="80">
        <v>42671</v>
      </c>
      <c r="AD31" s="81">
        <f t="shared" si="3"/>
        <v>6</v>
      </c>
      <c r="AE31" s="81">
        <f t="shared" si="4"/>
        <v>17</v>
      </c>
      <c r="AF31" s="77">
        <v>0</v>
      </c>
      <c r="AG31" s="77"/>
      <c r="AH31" s="77">
        <v>0</v>
      </c>
      <c r="AJ31" s="82">
        <v>196</v>
      </c>
      <c r="AK31" s="83">
        <f t="shared" si="5"/>
        <v>11.529411764705882</v>
      </c>
      <c r="AL31" s="82">
        <v>128</v>
      </c>
      <c r="AM31" s="84">
        <f t="shared" si="6"/>
        <v>11.636363636363637</v>
      </c>
      <c r="AN31" s="79">
        <v>5</v>
      </c>
      <c r="AO31" s="76">
        <v>3</v>
      </c>
      <c r="AP31" s="76">
        <v>1</v>
      </c>
      <c r="AQ31" s="76">
        <v>3</v>
      </c>
      <c r="AR31" s="76">
        <v>20</v>
      </c>
      <c r="AS31" s="76" t="s">
        <v>210</v>
      </c>
      <c r="AT31" s="76" t="s">
        <v>302</v>
      </c>
      <c r="AU31" s="85">
        <v>42664</v>
      </c>
      <c r="AV31" s="86">
        <v>10</v>
      </c>
      <c r="AW31" s="85">
        <v>42660</v>
      </c>
      <c r="AX31" s="85"/>
      <c r="AZ31" s="77">
        <v>1</v>
      </c>
      <c r="BA31" s="76">
        <f t="shared" si="12"/>
        <v>4</v>
      </c>
      <c r="BB31" s="76">
        <v>3</v>
      </c>
      <c r="BC31" s="76">
        <v>1</v>
      </c>
      <c r="BD31" s="76">
        <v>2</v>
      </c>
      <c r="BE31" s="76">
        <v>20</v>
      </c>
      <c r="BF31" s="76" t="s">
        <v>210</v>
      </c>
      <c r="BH31" s="76">
        <v>8</v>
      </c>
      <c r="BI31" s="87">
        <v>3</v>
      </c>
      <c r="BJ31" s="87">
        <v>2</v>
      </c>
      <c r="BK31" s="87">
        <v>5</v>
      </c>
      <c r="BL31" s="87">
        <v>40</v>
      </c>
      <c r="BM31" s="76" t="s">
        <v>171</v>
      </c>
      <c r="BN31" s="87" t="s">
        <v>303</v>
      </c>
      <c r="BO31" s="76">
        <v>1</v>
      </c>
      <c r="BP31" s="87">
        <v>3</v>
      </c>
      <c r="BQ31" s="87">
        <v>1</v>
      </c>
      <c r="BR31" s="87">
        <v>4</v>
      </c>
      <c r="BS31" s="87">
        <v>40</v>
      </c>
      <c r="BT31" s="76" t="s">
        <v>171</v>
      </c>
      <c r="BU31" s="87" t="s">
        <v>304</v>
      </c>
      <c r="BV31" s="85">
        <v>42671</v>
      </c>
      <c r="BW31" s="76">
        <v>6</v>
      </c>
      <c r="BX31" s="85">
        <v>42671</v>
      </c>
      <c r="BY31" s="85"/>
      <c r="BZ31" s="85"/>
      <c r="CA31" s="77">
        <v>1</v>
      </c>
      <c r="CB31" s="77">
        <f>BH31-CA31</f>
        <v>7</v>
      </c>
      <c r="CC31" s="87">
        <v>1</v>
      </c>
      <c r="CD31" s="87">
        <v>0</v>
      </c>
      <c r="CE31" s="87">
        <v>2</v>
      </c>
      <c r="CF31" s="87">
        <v>0</v>
      </c>
      <c r="CG31" s="76" t="s">
        <v>291</v>
      </c>
      <c r="CH31" s="87" t="s">
        <v>305</v>
      </c>
      <c r="CI31" s="88">
        <v>60</v>
      </c>
      <c r="CJ31" s="76">
        <f t="shared" si="7"/>
        <v>2</v>
      </c>
      <c r="CK31" s="77">
        <v>50.5</v>
      </c>
      <c r="CL31" s="76">
        <f t="shared" si="8"/>
        <v>3.5</v>
      </c>
      <c r="CM31" s="77">
        <v>40</v>
      </c>
      <c r="CN31" s="76">
        <f t="shared" si="9"/>
        <v>2</v>
      </c>
      <c r="CO31" s="77">
        <v>46</v>
      </c>
      <c r="CP31" s="76">
        <f t="shared" si="10"/>
        <v>4.5</v>
      </c>
      <c r="CQ31" s="77">
        <v>30</v>
      </c>
      <c r="CR31" s="76">
        <f t="shared" si="11"/>
        <v>5</v>
      </c>
      <c r="CS31" s="88">
        <v>58</v>
      </c>
      <c r="CT31" s="77">
        <v>47</v>
      </c>
      <c r="CU31" s="77">
        <v>38</v>
      </c>
      <c r="CV31" s="77">
        <v>41.5</v>
      </c>
      <c r="CW31" s="77">
        <v>25</v>
      </c>
      <c r="CX31" s="88">
        <v>58</v>
      </c>
      <c r="CY31" s="76">
        <f t="shared" si="28"/>
        <v>-1</v>
      </c>
      <c r="CZ31">
        <f t="shared" si="29"/>
        <v>3</v>
      </c>
      <c r="DA31">
        <f t="shared" si="30"/>
        <v>0.27272727272727271</v>
      </c>
      <c r="DB31" s="77">
        <v>47</v>
      </c>
      <c r="DC31" s="76">
        <f t="shared" si="31"/>
        <v>-1</v>
      </c>
      <c r="DD31">
        <f t="shared" si="32"/>
        <v>4.5</v>
      </c>
      <c r="DE31">
        <f t="shared" si="33"/>
        <v>0.40909090909090912</v>
      </c>
      <c r="DF31" s="77">
        <v>38.5</v>
      </c>
      <c r="DG31" s="76">
        <f t="shared" si="34"/>
        <v>-0.5</v>
      </c>
      <c r="DH31">
        <f t="shared" si="35"/>
        <v>2.5</v>
      </c>
      <c r="DI31">
        <f t="shared" si="36"/>
        <v>0.22727272727272727</v>
      </c>
      <c r="DJ31" s="77">
        <v>41.5</v>
      </c>
      <c r="DK31" s="76">
        <f t="shared" si="37"/>
        <v>1.5</v>
      </c>
      <c r="DL31">
        <f t="shared" si="38"/>
        <v>3</v>
      </c>
      <c r="DM31">
        <f t="shared" si="39"/>
        <v>0.27272727272727271</v>
      </c>
      <c r="DN31" s="77">
        <v>26.5</v>
      </c>
      <c r="DO31" s="76">
        <f t="shared" si="40"/>
        <v>1.5</v>
      </c>
      <c r="DP31">
        <f t="shared" si="41"/>
        <v>3.5</v>
      </c>
      <c r="DQ31">
        <f t="shared" si="42"/>
        <v>0.31818181818181818</v>
      </c>
      <c r="DR31" s="88">
        <v>59</v>
      </c>
      <c r="DS31" s="77">
        <v>48</v>
      </c>
      <c r="DT31" s="77">
        <v>39</v>
      </c>
      <c r="DU31" s="77">
        <v>40</v>
      </c>
      <c r="DV31" s="77">
        <v>25</v>
      </c>
      <c r="DW31" s="88">
        <v>57</v>
      </c>
      <c r="DX31" s="76">
        <f t="shared" si="43"/>
        <v>-1</v>
      </c>
      <c r="DY31" s="77">
        <v>51</v>
      </c>
      <c r="DZ31" s="76">
        <f t="shared" si="44"/>
        <v>1</v>
      </c>
      <c r="EA31" s="77">
        <v>42</v>
      </c>
      <c r="EB31" s="76">
        <f t="shared" si="45"/>
        <v>2</v>
      </c>
      <c r="EC31" s="77">
        <v>39.5</v>
      </c>
      <c r="ED31" s="76">
        <f t="shared" si="46"/>
        <v>0.5</v>
      </c>
      <c r="EE31" s="77">
        <v>29</v>
      </c>
      <c r="EF31" s="76">
        <f t="shared" si="47"/>
        <v>3</v>
      </c>
      <c r="EG31" s="88">
        <v>58</v>
      </c>
      <c r="EH31" s="77">
        <v>50</v>
      </c>
      <c r="EI31" s="77">
        <v>40</v>
      </c>
      <c r="EJ31" s="77">
        <v>39</v>
      </c>
      <c r="EK31" s="77">
        <v>26</v>
      </c>
      <c r="EL31" s="88">
        <v>57.5</v>
      </c>
      <c r="EM31" s="76">
        <f>EL31-FF31</f>
        <v>-0.5</v>
      </c>
      <c r="EN31">
        <f>DX31-EM31</f>
        <v>-0.5</v>
      </c>
      <c r="EO31">
        <f>EN31/AD31</f>
        <v>-8.3333333333333329E-2</v>
      </c>
      <c r="EP31" s="76">
        <v>51</v>
      </c>
      <c r="EQ31" s="76">
        <f>EP31-FG31</f>
        <v>1</v>
      </c>
      <c r="ER31">
        <f>DZ31-EQ31</f>
        <v>0</v>
      </c>
      <c r="ES31">
        <f>ER31/AD31</f>
        <v>0</v>
      </c>
      <c r="ET31" s="76">
        <v>41</v>
      </c>
      <c r="EU31" s="76">
        <f>ET31-FH31</f>
        <v>1</v>
      </c>
      <c r="EV31">
        <f>EB31-EU31</f>
        <v>1</v>
      </c>
      <c r="EW31">
        <f>EV31/AD31</f>
        <v>0.16666666666666666</v>
      </c>
      <c r="EX31" s="76">
        <v>39.5</v>
      </c>
      <c r="EY31" s="76">
        <f>EX31-FI31</f>
        <v>-0.5</v>
      </c>
      <c r="EZ31">
        <f>ED31-EY31</f>
        <v>1</v>
      </c>
      <c r="FA31">
        <f>EZ31/AD31</f>
        <v>0.16666666666666666</v>
      </c>
      <c r="FB31" s="76">
        <v>28</v>
      </c>
      <c r="FC31" s="76">
        <f>FB31-FJ31</f>
        <v>2</v>
      </c>
      <c r="FD31">
        <f>EF31-FC31</f>
        <v>1</v>
      </c>
      <c r="FE31">
        <f>FD31/AD31</f>
        <v>0.16666666666666666</v>
      </c>
      <c r="FF31" s="88">
        <v>58</v>
      </c>
      <c r="FG31" s="76">
        <v>50</v>
      </c>
      <c r="FH31" s="76">
        <v>40</v>
      </c>
      <c r="FI31" s="76">
        <v>40</v>
      </c>
      <c r="FJ31" s="76">
        <v>26</v>
      </c>
      <c r="FK31" s="79"/>
    </row>
    <row r="32" spans="1:167" x14ac:dyDescent="0.2">
      <c r="A32" s="38" t="s">
        <v>306</v>
      </c>
      <c r="B32" s="38">
        <v>1</v>
      </c>
      <c r="C32" s="35">
        <v>24532</v>
      </c>
      <c r="D32" s="29">
        <v>51</v>
      </c>
      <c r="E32" s="29" t="s">
        <v>307</v>
      </c>
      <c r="F32">
        <v>0</v>
      </c>
      <c r="G32" s="29" t="s">
        <v>253</v>
      </c>
      <c r="H32" s="30">
        <v>1</v>
      </c>
      <c r="I32">
        <v>0</v>
      </c>
      <c r="K32" s="48">
        <v>4</v>
      </c>
      <c r="L32" s="29">
        <v>2</v>
      </c>
      <c r="M32" s="30">
        <v>1</v>
      </c>
      <c r="N32">
        <v>1</v>
      </c>
      <c r="O32">
        <v>1</v>
      </c>
      <c r="P32">
        <v>1</v>
      </c>
      <c r="Q32">
        <v>1</v>
      </c>
      <c r="R32" s="29">
        <v>0</v>
      </c>
      <c r="S32" s="30">
        <v>0</v>
      </c>
      <c r="T32" s="35"/>
      <c r="U32" s="36">
        <v>43194</v>
      </c>
      <c r="V32" s="36">
        <v>43194</v>
      </c>
      <c r="W32" s="37">
        <f t="shared" si="0"/>
        <v>0</v>
      </c>
      <c r="X32" s="36">
        <v>43201</v>
      </c>
      <c r="Y32" s="37">
        <f t="shared" si="1"/>
        <v>7</v>
      </c>
      <c r="Z32" s="36">
        <v>43209</v>
      </c>
      <c r="AA32" s="37">
        <f t="shared" si="2"/>
        <v>15</v>
      </c>
      <c r="AB32" s="29" t="s">
        <v>308</v>
      </c>
      <c r="AC32" s="36">
        <v>43216</v>
      </c>
      <c r="AD32" s="37">
        <f t="shared" si="3"/>
        <v>7</v>
      </c>
      <c r="AE32" s="37">
        <f t="shared" si="4"/>
        <v>22</v>
      </c>
      <c r="AF32" s="29">
        <v>0</v>
      </c>
      <c r="AG32" s="29"/>
      <c r="AH32" s="29">
        <v>0</v>
      </c>
      <c r="AI32" s="29"/>
      <c r="AJ32" s="38">
        <v>275</v>
      </c>
      <c r="AK32" s="39">
        <f t="shared" si="5"/>
        <v>12.5</v>
      </c>
      <c r="AL32" s="38">
        <v>208</v>
      </c>
      <c r="AM32" s="40">
        <f t="shared" si="6"/>
        <v>13.866666666666667</v>
      </c>
      <c r="AN32" s="47">
        <v>1</v>
      </c>
      <c r="AO32">
        <v>3</v>
      </c>
      <c r="AP32">
        <v>2</v>
      </c>
      <c r="AQ32">
        <v>4</v>
      </c>
      <c r="AR32">
        <v>20</v>
      </c>
      <c r="AS32" t="s">
        <v>171</v>
      </c>
      <c r="AT32" t="s">
        <v>241</v>
      </c>
      <c r="AU32" s="44">
        <v>43208</v>
      </c>
      <c r="AV32" s="42">
        <v>14</v>
      </c>
      <c r="AW32" s="44"/>
      <c r="AX32" s="44">
        <v>43208</v>
      </c>
      <c r="AY32" s="44"/>
      <c r="AZ32" s="30">
        <v>0</v>
      </c>
      <c r="BA32">
        <f t="shared" si="12"/>
        <v>1</v>
      </c>
      <c r="BB32">
        <v>1</v>
      </c>
      <c r="BC32">
        <v>0</v>
      </c>
      <c r="BD32">
        <v>1</v>
      </c>
      <c r="BE32">
        <v>0</v>
      </c>
      <c r="BF32" t="s">
        <v>177</v>
      </c>
      <c r="BH32">
        <v>3</v>
      </c>
      <c r="BI32" s="45">
        <v>3</v>
      </c>
      <c r="BJ32" s="45">
        <v>3</v>
      </c>
      <c r="BK32" s="45">
        <v>4</v>
      </c>
      <c r="BL32">
        <v>20</v>
      </c>
      <c r="BM32" t="s">
        <v>177</v>
      </c>
      <c r="BN32" s="45" t="s">
        <v>309</v>
      </c>
      <c r="BO32">
        <v>3</v>
      </c>
      <c r="BP32" s="45">
        <v>3</v>
      </c>
      <c r="BQ32" s="45">
        <v>1</v>
      </c>
      <c r="BR32" s="45">
        <v>2</v>
      </c>
      <c r="BS32">
        <v>20</v>
      </c>
      <c r="BT32" t="s">
        <v>189</v>
      </c>
      <c r="BV32" s="44">
        <v>43216</v>
      </c>
      <c r="BW32">
        <v>6</v>
      </c>
      <c r="BX32" s="44"/>
      <c r="BY32" s="44"/>
      <c r="BZ32" s="44"/>
      <c r="CA32" s="30">
        <v>0</v>
      </c>
      <c r="CB32" s="29">
        <f>BH32-CA32</f>
        <v>3</v>
      </c>
      <c r="CC32" s="45">
        <v>3</v>
      </c>
      <c r="CD32" s="45">
        <v>1</v>
      </c>
      <c r="CE32" s="45">
        <v>1</v>
      </c>
      <c r="CF32">
        <v>20</v>
      </c>
      <c r="CG32" t="s">
        <v>177</v>
      </c>
      <c r="CH32" s="45"/>
      <c r="CI32" s="46">
        <v>56.5</v>
      </c>
      <c r="CJ32">
        <f t="shared" si="7"/>
        <v>0.5</v>
      </c>
      <c r="CK32" s="29">
        <v>50.5</v>
      </c>
      <c r="CL32">
        <f t="shared" si="8"/>
        <v>1.5</v>
      </c>
      <c r="CM32" s="29">
        <v>43</v>
      </c>
      <c r="CN32">
        <f t="shared" si="9"/>
        <v>4.5</v>
      </c>
      <c r="CO32" s="29">
        <v>39</v>
      </c>
      <c r="CP32">
        <f t="shared" si="10"/>
        <v>2.5</v>
      </c>
      <c r="CQ32" s="29">
        <v>22.5</v>
      </c>
      <c r="CR32">
        <f t="shared" si="11"/>
        <v>1</v>
      </c>
      <c r="CS32" s="46">
        <v>56</v>
      </c>
      <c r="CT32" s="29">
        <v>49</v>
      </c>
      <c r="CU32" s="29">
        <v>38.5</v>
      </c>
      <c r="CV32" s="29">
        <v>36.5</v>
      </c>
      <c r="CW32" s="29">
        <v>21.5</v>
      </c>
      <c r="CX32" s="46">
        <v>55</v>
      </c>
      <c r="CY32">
        <f t="shared" si="28"/>
        <v>-0.5</v>
      </c>
      <c r="CZ32">
        <f t="shared" si="29"/>
        <v>1</v>
      </c>
      <c r="DA32">
        <f t="shared" si="30"/>
        <v>6.6666666666666666E-2</v>
      </c>
      <c r="DB32" s="29">
        <v>48</v>
      </c>
      <c r="DC32">
        <f t="shared" si="31"/>
        <v>-0.5</v>
      </c>
      <c r="DD32">
        <f t="shared" si="32"/>
        <v>2</v>
      </c>
      <c r="DE32">
        <f t="shared" si="33"/>
        <v>0.13333333333333333</v>
      </c>
      <c r="DF32" s="29">
        <v>39.5</v>
      </c>
      <c r="DG32">
        <f t="shared" si="34"/>
        <v>1</v>
      </c>
      <c r="DH32">
        <f t="shared" si="35"/>
        <v>3.5</v>
      </c>
      <c r="DI32">
        <f t="shared" si="36"/>
        <v>0.23333333333333334</v>
      </c>
      <c r="DJ32" s="29">
        <v>36.5</v>
      </c>
      <c r="DK32">
        <f t="shared" si="37"/>
        <v>0</v>
      </c>
      <c r="DL32">
        <f t="shared" si="38"/>
        <v>2.5</v>
      </c>
      <c r="DM32">
        <f t="shared" si="39"/>
        <v>0.16666666666666666</v>
      </c>
      <c r="DN32" s="29">
        <v>21</v>
      </c>
      <c r="DO32">
        <f t="shared" si="40"/>
        <v>0</v>
      </c>
      <c r="DP32">
        <f t="shared" si="41"/>
        <v>1</v>
      </c>
      <c r="DQ32">
        <f t="shared" si="42"/>
        <v>6.6666666666666666E-2</v>
      </c>
      <c r="DR32" s="46">
        <v>55.5</v>
      </c>
      <c r="DS32" s="29">
        <v>48.5</v>
      </c>
      <c r="DT32" s="29">
        <v>38.5</v>
      </c>
      <c r="DU32" s="29">
        <v>36.5</v>
      </c>
      <c r="DV32" s="29">
        <v>21</v>
      </c>
      <c r="DW32" s="46">
        <v>56</v>
      </c>
      <c r="DX32">
        <f t="shared" si="43"/>
        <v>0.5</v>
      </c>
      <c r="DY32" s="29">
        <v>49</v>
      </c>
      <c r="DZ32">
        <f t="shared" si="44"/>
        <v>0.5</v>
      </c>
      <c r="EA32" s="29">
        <v>43</v>
      </c>
      <c r="EB32">
        <f t="shared" si="45"/>
        <v>4</v>
      </c>
      <c r="EC32" s="29">
        <v>39</v>
      </c>
      <c r="ED32">
        <f t="shared" si="46"/>
        <v>2</v>
      </c>
      <c r="EE32" s="29">
        <v>22.5</v>
      </c>
      <c r="EF32">
        <f t="shared" si="47"/>
        <v>1</v>
      </c>
      <c r="EG32" s="46">
        <v>55.5</v>
      </c>
      <c r="EH32" s="29">
        <v>48.5</v>
      </c>
      <c r="EI32" s="29">
        <v>39</v>
      </c>
      <c r="EJ32" s="29">
        <v>37</v>
      </c>
      <c r="EK32" s="29">
        <v>21.5</v>
      </c>
      <c r="EL32" s="46">
        <v>55.5</v>
      </c>
      <c r="EM32">
        <f>EL32-FF32</f>
        <v>0</v>
      </c>
      <c r="EN32">
        <f>DX32-EM32</f>
        <v>0.5</v>
      </c>
      <c r="EO32">
        <f>EN32/AD32</f>
        <v>7.1428571428571425E-2</v>
      </c>
      <c r="EP32" s="29">
        <v>48</v>
      </c>
      <c r="EQ32">
        <f>EP32-FG32</f>
        <v>-0.5</v>
      </c>
      <c r="ER32">
        <f>DZ32-EQ32</f>
        <v>1</v>
      </c>
      <c r="ES32">
        <f>ER32/AD32</f>
        <v>0.14285714285714285</v>
      </c>
      <c r="ET32" s="29">
        <v>40.5</v>
      </c>
      <c r="EU32">
        <f>ET32-FH32</f>
        <v>2</v>
      </c>
      <c r="EV32">
        <f>EB32-EU32</f>
        <v>2</v>
      </c>
      <c r="EW32">
        <f>EV32/AD32</f>
        <v>0.2857142857142857</v>
      </c>
      <c r="EX32" s="29">
        <v>37</v>
      </c>
      <c r="EY32">
        <f>EX32-FI32</f>
        <v>0.5</v>
      </c>
      <c r="EZ32">
        <f>ED32-EY32</f>
        <v>1.5</v>
      </c>
      <c r="FA32">
        <f>EZ32/AD32</f>
        <v>0.21428571428571427</v>
      </c>
      <c r="FB32" s="29">
        <v>21</v>
      </c>
      <c r="FC32">
        <f>FB32-FJ32</f>
        <v>0</v>
      </c>
      <c r="FD32">
        <f>EF32-FC32</f>
        <v>1</v>
      </c>
      <c r="FE32">
        <f>FD32/AD32</f>
        <v>0.14285714285714285</v>
      </c>
      <c r="FF32" s="46">
        <v>55.5</v>
      </c>
      <c r="FG32" s="29">
        <v>48.5</v>
      </c>
      <c r="FH32" s="29">
        <v>38.5</v>
      </c>
      <c r="FI32" s="29">
        <v>36.5</v>
      </c>
      <c r="FJ32" s="29">
        <v>21</v>
      </c>
      <c r="FK32" s="47" t="s">
        <v>310</v>
      </c>
    </row>
    <row r="33" spans="1:167" s="95" customFormat="1" x14ac:dyDescent="0.2">
      <c r="A33" s="102" t="s">
        <v>311</v>
      </c>
      <c r="B33" s="103">
        <v>1</v>
      </c>
      <c r="C33" s="104">
        <v>20452</v>
      </c>
      <c r="D33" s="105">
        <v>61</v>
      </c>
      <c r="E33" s="106" t="s">
        <v>312</v>
      </c>
      <c r="F33" s="95">
        <v>0</v>
      </c>
      <c r="G33" s="107" t="s">
        <v>313</v>
      </c>
      <c r="H33" s="108">
        <v>1</v>
      </c>
      <c r="I33" s="95">
        <v>1</v>
      </c>
      <c r="J33" s="95">
        <v>40</v>
      </c>
      <c r="K33" s="109">
        <v>6</v>
      </c>
      <c r="L33" s="107">
        <v>2</v>
      </c>
      <c r="M33" s="108">
        <v>1</v>
      </c>
      <c r="N33" s="95">
        <v>0</v>
      </c>
      <c r="O33" s="95">
        <v>1</v>
      </c>
      <c r="P33" s="107">
        <v>1</v>
      </c>
      <c r="Q33" s="95">
        <v>1</v>
      </c>
      <c r="R33" s="107">
        <v>0</v>
      </c>
      <c r="S33" s="110">
        <v>0</v>
      </c>
      <c r="T33" s="111"/>
      <c r="U33" s="50">
        <v>42842</v>
      </c>
      <c r="V33" s="50">
        <v>42842</v>
      </c>
      <c r="W33" s="112">
        <f t="shared" si="0"/>
        <v>0</v>
      </c>
      <c r="X33" s="50">
        <v>42842</v>
      </c>
      <c r="Y33" s="112"/>
      <c r="Z33" s="50">
        <v>42842</v>
      </c>
      <c r="AA33" s="112">
        <f t="shared" si="2"/>
        <v>0</v>
      </c>
      <c r="AB33" s="107" t="s">
        <v>314</v>
      </c>
      <c r="AC33" s="50">
        <v>42846</v>
      </c>
      <c r="AD33" s="112">
        <f t="shared" si="3"/>
        <v>4</v>
      </c>
      <c r="AE33" s="112">
        <f t="shared" si="4"/>
        <v>4</v>
      </c>
      <c r="AF33" s="107">
        <v>0</v>
      </c>
      <c r="AG33" s="107"/>
      <c r="AH33" s="107">
        <v>0</v>
      </c>
      <c r="AJ33" s="113">
        <v>22</v>
      </c>
      <c r="AK33" s="114">
        <f t="shared" si="5"/>
        <v>5.5</v>
      </c>
      <c r="AL33" s="113"/>
      <c r="AM33" s="115"/>
      <c r="AN33" s="116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08"/>
      <c r="BH33" s="108">
        <v>1</v>
      </c>
      <c r="BI33" s="118">
        <v>3</v>
      </c>
      <c r="BJ33" s="118">
        <v>1</v>
      </c>
      <c r="BK33" s="118">
        <v>3</v>
      </c>
      <c r="BL33" s="95">
        <v>20</v>
      </c>
      <c r="BM33" s="119" t="s">
        <v>171</v>
      </c>
      <c r="BN33" s="118"/>
      <c r="BO33" s="108">
        <v>1</v>
      </c>
      <c r="BP33" s="120">
        <v>3</v>
      </c>
      <c r="BQ33" s="120">
        <v>1</v>
      </c>
      <c r="BR33" s="120">
        <v>3</v>
      </c>
      <c r="BS33" s="117">
        <v>20</v>
      </c>
      <c r="BT33" s="121" t="s">
        <v>171</v>
      </c>
      <c r="BU33" s="120"/>
      <c r="BV33" s="121">
        <v>42846</v>
      </c>
      <c r="BW33" s="117">
        <v>4</v>
      </c>
      <c r="BX33" s="121">
        <v>42846</v>
      </c>
      <c r="BY33" s="121"/>
      <c r="BZ33" s="121"/>
      <c r="CA33" s="107">
        <v>0</v>
      </c>
      <c r="CB33" s="107">
        <f>BH33-CA33</f>
        <v>1</v>
      </c>
      <c r="CC33" s="118">
        <v>1</v>
      </c>
      <c r="CD33" s="118">
        <v>0</v>
      </c>
      <c r="CE33" s="118">
        <v>2</v>
      </c>
      <c r="CF33" s="118">
        <v>0</v>
      </c>
      <c r="CG33" s="119" t="s">
        <v>171</v>
      </c>
      <c r="CH33" s="118"/>
      <c r="CI33" s="122"/>
      <c r="CS33" s="122"/>
      <c r="CX33" s="122"/>
      <c r="DA33"/>
      <c r="DE33"/>
      <c r="DI33"/>
      <c r="DM33"/>
      <c r="DQ33"/>
      <c r="DR33" s="122"/>
      <c r="DW33" s="122">
        <v>47</v>
      </c>
      <c r="DX33" s="95">
        <f t="shared" si="43"/>
        <v>7.5</v>
      </c>
      <c r="DY33" s="95">
        <v>34.5</v>
      </c>
      <c r="DZ33" s="95">
        <f t="shared" si="44"/>
        <v>6</v>
      </c>
      <c r="EA33" s="95">
        <v>28.5</v>
      </c>
      <c r="EB33" s="95">
        <f t="shared" si="45"/>
        <v>3</v>
      </c>
      <c r="EC33" s="95">
        <v>21</v>
      </c>
      <c r="ED33" s="95">
        <f t="shared" si="46"/>
        <v>3.5</v>
      </c>
      <c r="EE33" s="95">
        <v>21.5</v>
      </c>
      <c r="EF33" s="95">
        <f t="shared" si="47"/>
        <v>1</v>
      </c>
      <c r="EG33" s="122">
        <v>39.5</v>
      </c>
      <c r="EH33" s="95">
        <v>28.5</v>
      </c>
      <c r="EI33" s="95">
        <v>25.5</v>
      </c>
      <c r="EJ33" s="95">
        <v>17.5</v>
      </c>
      <c r="EK33" s="95">
        <v>20.5</v>
      </c>
      <c r="EL33" s="122">
        <v>44.5</v>
      </c>
      <c r="EM33" s="95">
        <f>EL33-FF33</f>
        <v>5</v>
      </c>
      <c r="EN33" s="95">
        <f>DX33-EM33</f>
        <v>2.5</v>
      </c>
      <c r="EO33">
        <f>EN33/AD33</f>
        <v>0.625</v>
      </c>
      <c r="EP33" s="95">
        <v>32.5</v>
      </c>
      <c r="EQ33" s="95">
        <f>EP33-FG33</f>
        <v>4</v>
      </c>
      <c r="ER33" s="95">
        <f>DZ33-EQ33</f>
        <v>2</v>
      </c>
      <c r="ES33">
        <f>ER33/AD33</f>
        <v>0.5</v>
      </c>
      <c r="ET33" s="95">
        <v>26.5</v>
      </c>
      <c r="EU33" s="95">
        <f>ET33-FH33</f>
        <v>1</v>
      </c>
      <c r="EV33" s="95">
        <f>EA33-ET33</f>
        <v>2</v>
      </c>
      <c r="EW33">
        <f>EV33/AD33</f>
        <v>0.5</v>
      </c>
      <c r="EX33" s="95">
        <v>19</v>
      </c>
      <c r="EY33" s="95">
        <f>EX33-FI33</f>
        <v>1.5</v>
      </c>
      <c r="EZ33" s="95">
        <f>EC33-EX33</f>
        <v>2</v>
      </c>
      <c r="FA33">
        <f>EZ33/AD33</f>
        <v>0.5</v>
      </c>
      <c r="FB33" s="95">
        <v>20.5</v>
      </c>
      <c r="FC33" s="95">
        <f>FB33-FJ33</f>
        <v>0</v>
      </c>
      <c r="FD33" s="95">
        <f>EE33-FB33</f>
        <v>1</v>
      </c>
      <c r="FE33">
        <f>FD33/AD33</f>
        <v>0.25</v>
      </c>
      <c r="FF33" s="122">
        <v>39.5</v>
      </c>
      <c r="FG33" s="95">
        <v>28.5</v>
      </c>
      <c r="FH33" s="95">
        <v>25.5</v>
      </c>
      <c r="FI33" s="95">
        <v>17.5</v>
      </c>
      <c r="FJ33" s="95">
        <v>20.5</v>
      </c>
      <c r="FK33" s="123" t="s">
        <v>315</v>
      </c>
    </row>
    <row r="34" spans="1:167" x14ac:dyDescent="0.2">
      <c r="A34" s="102" t="s">
        <v>316</v>
      </c>
      <c r="B34" s="103">
        <v>2</v>
      </c>
      <c r="C34" s="104">
        <v>23971</v>
      </c>
      <c r="D34" s="105">
        <v>51</v>
      </c>
      <c r="E34" s="106" t="s">
        <v>317</v>
      </c>
      <c r="F34" s="95">
        <v>0</v>
      </c>
      <c r="G34" s="107"/>
      <c r="H34" s="108">
        <v>0</v>
      </c>
      <c r="I34" s="95">
        <v>0</v>
      </c>
      <c r="J34" s="95"/>
      <c r="K34" s="109">
        <v>6</v>
      </c>
      <c r="L34" s="107">
        <v>2</v>
      </c>
      <c r="M34" s="108">
        <v>1</v>
      </c>
      <c r="N34" s="95">
        <v>0</v>
      </c>
      <c r="O34" s="95">
        <v>1</v>
      </c>
      <c r="P34" s="107">
        <v>1</v>
      </c>
      <c r="Q34" s="95">
        <v>1</v>
      </c>
      <c r="R34" s="107">
        <v>0</v>
      </c>
      <c r="S34" s="110">
        <v>0</v>
      </c>
      <c r="T34" s="111"/>
      <c r="U34" s="50">
        <v>42852</v>
      </c>
      <c r="V34" s="50">
        <v>42852</v>
      </c>
      <c r="W34" s="112">
        <f t="shared" si="0"/>
        <v>0</v>
      </c>
      <c r="X34" s="50">
        <v>42854</v>
      </c>
      <c r="Y34" s="112"/>
      <c r="Z34" s="50">
        <v>42854</v>
      </c>
      <c r="AA34" s="112">
        <f t="shared" si="2"/>
        <v>2</v>
      </c>
      <c r="AB34" s="107" t="s">
        <v>318</v>
      </c>
      <c r="AC34" s="50">
        <v>42857</v>
      </c>
      <c r="AD34" s="112">
        <f t="shared" si="3"/>
        <v>3</v>
      </c>
      <c r="AE34" s="112">
        <f t="shared" si="4"/>
        <v>5</v>
      </c>
      <c r="AF34" s="107">
        <v>0</v>
      </c>
      <c r="AG34" s="107"/>
      <c r="AH34" s="107">
        <v>0</v>
      </c>
      <c r="AI34" s="95"/>
      <c r="AJ34" s="113">
        <v>10</v>
      </c>
      <c r="AK34" s="114">
        <f t="shared" si="5"/>
        <v>2</v>
      </c>
      <c r="AL34" s="113"/>
      <c r="AM34" s="115"/>
      <c r="AN34" s="116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08"/>
      <c r="BA34" s="95"/>
      <c r="BB34" s="95"/>
      <c r="BC34" s="95"/>
      <c r="BD34" s="95"/>
      <c r="BE34" s="95"/>
      <c r="BF34" s="95"/>
      <c r="BG34" s="95"/>
      <c r="BH34" s="108">
        <v>2</v>
      </c>
      <c r="BI34" s="118">
        <v>1</v>
      </c>
      <c r="BJ34" s="118">
        <v>0</v>
      </c>
      <c r="BK34" s="118">
        <v>1</v>
      </c>
      <c r="BL34" s="118">
        <v>0</v>
      </c>
      <c r="BM34" s="119" t="s">
        <v>210</v>
      </c>
      <c r="BN34" s="118"/>
      <c r="BO34" s="108"/>
      <c r="BP34" s="120"/>
      <c r="BQ34" s="120"/>
      <c r="BR34" s="120"/>
      <c r="BS34" s="120"/>
      <c r="BT34" s="120"/>
      <c r="BU34" s="120"/>
      <c r="BV34" s="121"/>
      <c r="BW34" s="117"/>
      <c r="BX34" s="121"/>
      <c r="BY34" s="121"/>
      <c r="BZ34" s="121"/>
      <c r="CA34" s="107"/>
      <c r="CB34" s="107"/>
      <c r="CC34" s="120"/>
      <c r="CD34" s="120"/>
      <c r="CE34" s="120"/>
      <c r="CF34" s="120"/>
      <c r="CG34" s="121"/>
      <c r="CH34" s="118"/>
      <c r="CI34" s="122"/>
      <c r="CJ34" s="95"/>
      <c r="CK34" s="107"/>
      <c r="CL34" s="95"/>
      <c r="CM34" s="107"/>
      <c r="CN34" s="95"/>
      <c r="CO34" s="107"/>
      <c r="CP34" s="95"/>
      <c r="CQ34" s="107"/>
      <c r="CR34" s="95"/>
      <c r="CS34" s="122"/>
      <c r="CT34" s="107"/>
      <c r="CU34" s="107"/>
      <c r="CV34" s="107"/>
      <c r="CW34" s="107"/>
      <c r="CX34" s="122"/>
      <c r="CY34" s="95"/>
      <c r="CZ34" s="95"/>
      <c r="DB34" s="107"/>
      <c r="DC34" s="95"/>
      <c r="DD34" s="95"/>
      <c r="DF34" s="107"/>
      <c r="DG34" s="95"/>
      <c r="DH34" s="95"/>
      <c r="DJ34" s="107"/>
      <c r="DK34" s="95"/>
      <c r="DL34" s="95"/>
      <c r="DN34" s="107"/>
      <c r="DO34" s="95"/>
      <c r="DP34" s="95"/>
      <c r="DR34" s="122"/>
      <c r="DS34" s="107"/>
      <c r="DT34" s="107"/>
      <c r="DU34" s="107"/>
      <c r="DV34" s="107"/>
      <c r="DW34" s="122">
        <v>32.5</v>
      </c>
      <c r="DX34" s="95">
        <f t="shared" si="43"/>
        <v>3.5</v>
      </c>
      <c r="DY34" s="107">
        <v>28.5</v>
      </c>
      <c r="DZ34" s="95">
        <f t="shared" si="44"/>
        <v>2.5</v>
      </c>
      <c r="EA34" s="107">
        <v>24.5</v>
      </c>
      <c r="EB34" s="95">
        <f t="shared" si="45"/>
        <v>0.5</v>
      </c>
      <c r="EC34" s="107">
        <v>16.5</v>
      </c>
      <c r="ED34" s="95">
        <f t="shared" si="46"/>
        <v>0</v>
      </c>
      <c r="EE34" s="107">
        <v>20</v>
      </c>
      <c r="EF34" s="95">
        <f t="shared" si="47"/>
        <v>0</v>
      </c>
      <c r="EG34" s="122">
        <v>29</v>
      </c>
      <c r="EH34" s="107">
        <v>26</v>
      </c>
      <c r="EI34" s="107">
        <v>24</v>
      </c>
      <c r="EJ34" s="107">
        <v>16.5</v>
      </c>
      <c r="EK34" s="107">
        <v>20</v>
      </c>
      <c r="EL34" s="122">
        <v>32.5</v>
      </c>
      <c r="EM34" s="95">
        <f>EL34-FF34</f>
        <v>3.5</v>
      </c>
      <c r="EN34" s="95">
        <f>DX34-EM34</f>
        <v>0</v>
      </c>
      <c r="EO34">
        <f>EN34/AD34</f>
        <v>0</v>
      </c>
      <c r="EP34" s="107">
        <v>28.5</v>
      </c>
      <c r="EQ34" s="95">
        <f>EP34-FG34</f>
        <v>2.5</v>
      </c>
      <c r="ER34" s="95">
        <f>DZ34-EQ34</f>
        <v>0</v>
      </c>
      <c r="ES34">
        <f>ER34/AD34</f>
        <v>0</v>
      </c>
      <c r="ET34" s="107">
        <v>24.5</v>
      </c>
      <c r="EU34" s="95">
        <f>ET34-FH34</f>
        <v>0.5</v>
      </c>
      <c r="EV34" s="95">
        <f>EA34-ET34</f>
        <v>0</v>
      </c>
      <c r="EW34">
        <f>EV34/AD34</f>
        <v>0</v>
      </c>
      <c r="EX34" s="107">
        <v>16.5</v>
      </c>
      <c r="EY34" s="95">
        <f>EX34-FI34</f>
        <v>0</v>
      </c>
      <c r="EZ34" s="95">
        <f>EC34-EX34</f>
        <v>0</v>
      </c>
      <c r="FA34">
        <f>EZ34/AD34</f>
        <v>0</v>
      </c>
      <c r="FB34" s="107">
        <v>20</v>
      </c>
      <c r="FC34" s="95">
        <f>FB34-FJ34</f>
        <v>0</v>
      </c>
      <c r="FD34" s="95">
        <f>EE34-FB34</f>
        <v>0</v>
      </c>
      <c r="FE34">
        <f>FD34/AD34</f>
        <v>0</v>
      </c>
      <c r="FF34" s="122">
        <v>29</v>
      </c>
      <c r="FG34" s="107">
        <v>26</v>
      </c>
      <c r="FH34" s="107">
        <v>24</v>
      </c>
      <c r="FI34" s="107">
        <v>16.5</v>
      </c>
      <c r="FJ34" s="107">
        <v>20</v>
      </c>
      <c r="FK34" s="123" t="s">
        <v>315</v>
      </c>
    </row>
    <row r="35" spans="1:167" x14ac:dyDescent="0.2">
      <c r="A35" s="102" t="s">
        <v>319</v>
      </c>
      <c r="B35" s="103">
        <v>2</v>
      </c>
      <c r="C35" s="104">
        <v>14066</v>
      </c>
      <c r="D35" s="105">
        <v>79</v>
      </c>
      <c r="E35" s="106" t="s">
        <v>202</v>
      </c>
      <c r="F35" s="95">
        <v>1</v>
      </c>
      <c r="G35" s="107" t="s">
        <v>320</v>
      </c>
      <c r="H35" s="110">
        <v>0</v>
      </c>
      <c r="I35" s="95">
        <v>0</v>
      </c>
      <c r="J35" s="95"/>
      <c r="K35" s="109">
        <v>6</v>
      </c>
      <c r="L35" s="107">
        <v>2</v>
      </c>
      <c r="M35" s="108">
        <v>1</v>
      </c>
      <c r="N35" s="95">
        <v>1</v>
      </c>
      <c r="O35" s="95">
        <v>1</v>
      </c>
      <c r="P35" s="107">
        <v>1</v>
      </c>
      <c r="Q35" s="95">
        <v>1</v>
      </c>
      <c r="R35" s="107">
        <v>0</v>
      </c>
      <c r="S35" s="110">
        <v>1</v>
      </c>
      <c r="T35" s="111">
        <v>42940</v>
      </c>
      <c r="U35" s="50">
        <v>42933</v>
      </c>
      <c r="V35" s="50">
        <v>42933</v>
      </c>
      <c r="W35" s="112">
        <f t="shared" si="0"/>
        <v>0</v>
      </c>
      <c r="X35" s="50">
        <v>42933</v>
      </c>
      <c r="Y35" s="112"/>
      <c r="Z35" s="50">
        <v>42933</v>
      </c>
      <c r="AA35" s="112">
        <f t="shared" si="2"/>
        <v>0</v>
      </c>
      <c r="AB35" s="107" t="s">
        <v>321</v>
      </c>
      <c r="AC35" s="50">
        <v>42944</v>
      </c>
      <c r="AD35" s="112">
        <f t="shared" si="3"/>
        <v>11</v>
      </c>
      <c r="AE35" s="112">
        <f t="shared" si="4"/>
        <v>11</v>
      </c>
      <c r="AF35" s="107">
        <v>0</v>
      </c>
      <c r="AG35" s="107"/>
      <c r="AH35" s="107">
        <v>0</v>
      </c>
      <c r="AI35" s="95"/>
      <c r="AJ35" s="113">
        <v>23</v>
      </c>
      <c r="AK35" s="114">
        <f t="shared" si="5"/>
        <v>2.0909090909090908</v>
      </c>
      <c r="AL35" s="113"/>
      <c r="AM35" s="115"/>
      <c r="AN35" s="116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08"/>
      <c r="BA35" s="95"/>
      <c r="BB35" s="95"/>
      <c r="BC35" s="95"/>
      <c r="BD35" s="95"/>
      <c r="BE35" s="95"/>
      <c r="BF35" s="95"/>
      <c r="BG35" s="95"/>
      <c r="BH35" s="107">
        <v>2</v>
      </c>
      <c r="BI35" s="118">
        <v>3</v>
      </c>
      <c r="BJ35" s="118">
        <v>1</v>
      </c>
      <c r="BK35" s="118">
        <v>3</v>
      </c>
      <c r="BL35" s="95">
        <v>20</v>
      </c>
      <c r="BM35" s="95" t="s">
        <v>171</v>
      </c>
      <c r="BN35" s="118"/>
      <c r="BO35" s="107">
        <v>1</v>
      </c>
      <c r="BP35" s="120">
        <v>3</v>
      </c>
      <c r="BQ35" s="120">
        <v>1</v>
      </c>
      <c r="BR35" s="120">
        <v>3</v>
      </c>
      <c r="BS35" s="117">
        <v>20</v>
      </c>
      <c r="BT35" s="117" t="s">
        <v>171</v>
      </c>
      <c r="BU35" s="120"/>
      <c r="BV35" s="121">
        <v>42938</v>
      </c>
      <c r="BW35" s="117">
        <v>5</v>
      </c>
      <c r="BX35" s="121"/>
      <c r="BY35" s="121">
        <v>42938</v>
      </c>
      <c r="BZ35" s="117"/>
      <c r="CA35" s="108">
        <v>0</v>
      </c>
      <c r="CB35" s="107">
        <f>BH35-CA35</f>
        <v>2</v>
      </c>
      <c r="CC35" s="95"/>
      <c r="CD35" s="95"/>
      <c r="CE35" s="95"/>
      <c r="CF35" s="95"/>
      <c r="CG35" s="95"/>
      <c r="CH35" s="95"/>
      <c r="CI35" s="122"/>
      <c r="CJ35" s="95"/>
      <c r="CK35" s="107"/>
      <c r="CL35" s="95"/>
      <c r="CM35" s="107"/>
      <c r="CN35" s="95"/>
      <c r="CO35" s="107"/>
      <c r="CP35" s="95"/>
      <c r="CQ35" s="107"/>
      <c r="CR35" s="95"/>
      <c r="CS35" s="122"/>
      <c r="CT35" s="107"/>
      <c r="CU35" s="107"/>
      <c r="CV35" s="107"/>
      <c r="CW35" s="107"/>
      <c r="CX35" s="122"/>
      <c r="CY35" s="95"/>
      <c r="CZ35" s="95"/>
      <c r="DB35" s="107"/>
      <c r="DC35" s="95"/>
      <c r="DD35" s="95"/>
      <c r="DF35" s="107"/>
      <c r="DG35" s="95"/>
      <c r="DH35" s="95"/>
      <c r="DJ35" s="107"/>
      <c r="DK35" s="95"/>
      <c r="DL35" s="95"/>
      <c r="DN35" s="107"/>
      <c r="DO35" s="95"/>
      <c r="DP35" s="95"/>
      <c r="DR35" s="122"/>
      <c r="DS35" s="107"/>
      <c r="DT35" s="107"/>
      <c r="DU35" s="107"/>
      <c r="DV35" s="107"/>
      <c r="DW35" s="122">
        <v>33.5</v>
      </c>
      <c r="DX35" s="95">
        <f t="shared" si="43"/>
        <v>3.5</v>
      </c>
      <c r="DY35" s="107">
        <v>28</v>
      </c>
      <c r="DZ35" s="95">
        <f t="shared" si="44"/>
        <v>2.5</v>
      </c>
      <c r="EA35" s="107">
        <v>24</v>
      </c>
      <c r="EB35" s="95">
        <f t="shared" si="45"/>
        <v>1</v>
      </c>
      <c r="EC35" s="107">
        <v>18.5</v>
      </c>
      <c r="ED35" s="95">
        <f t="shared" si="46"/>
        <v>2.5</v>
      </c>
      <c r="EE35" s="107">
        <v>18.5</v>
      </c>
      <c r="EF35" s="95">
        <f t="shared" si="47"/>
        <v>1</v>
      </c>
      <c r="EG35" s="122">
        <v>30</v>
      </c>
      <c r="EH35" s="107">
        <v>25.5</v>
      </c>
      <c r="EI35" s="107">
        <v>23</v>
      </c>
      <c r="EJ35" s="107">
        <v>16</v>
      </c>
      <c r="EK35" s="107">
        <v>17.5</v>
      </c>
      <c r="EL35" s="122"/>
      <c r="EM35" s="95"/>
      <c r="EN35" s="95"/>
      <c r="EP35" s="107"/>
      <c r="EQ35" s="95"/>
      <c r="ER35" s="95"/>
      <c r="ET35" s="107"/>
      <c r="EU35" s="95"/>
      <c r="EV35" s="95"/>
      <c r="EX35" s="107"/>
      <c r="EY35" s="95"/>
      <c r="EZ35" s="95"/>
      <c r="FB35" s="107"/>
      <c r="FC35" s="95"/>
      <c r="FD35" s="95"/>
      <c r="FF35" s="122"/>
      <c r="FG35" s="107"/>
      <c r="FH35" s="107"/>
      <c r="FI35" s="107"/>
      <c r="FJ35" s="107"/>
      <c r="FK35" s="123" t="s">
        <v>322</v>
      </c>
    </row>
    <row r="36" spans="1:167" s="55" customFormat="1" x14ac:dyDescent="0.2">
      <c r="A36" s="51" t="s">
        <v>323</v>
      </c>
      <c r="B36" s="51">
        <v>2</v>
      </c>
      <c r="C36" s="52">
        <v>18723</v>
      </c>
      <c r="D36" s="53">
        <v>65</v>
      </c>
      <c r="E36" s="54" t="s">
        <v>202</v>
      </c>
      <c r="F36" s="55">
        <v>0</v>
      </c>
      <c r="G36" s="54" t="s">
        <v>324</v>
      </c>
      <c r="H36" s="57">
        <v>1</v>
      </c>
      <c r="I36" s="55">
        <v>1</v>
      </c>
      <c r="K36" s="58">
        <v>9</v>
      </c>
      <c r="L36" s="56">
        <v>2</v>
      </c>
      <c r="M36" s="57">
        <v>1</v>
      </c>
      <c r="N36" s="55">
        <v>1</v>
      </c>
      <c r="O36" s="55">
        <v>1</v>
      </c>
      <c r="P36" s="55">
        <v>1</v>
      </c>
      <c r="Q36" s="55">
        <v>1</v>
      </c>
      <c r="R36" s="56">
        <v>1</v>
      </c>
      <c r="S36" s="57">
        <v>0</v>
      </c>
      <c r="T36" s="61">
        <v>42585</v>
      </c>
      <c r="U36" s="62">
        <v>42578</v>
      </c>
      <c r="V36" s="62">
        <v>42578</v>
      </c>
      <c r="W36" s="63">
        <f t="shared" si="0"/>
        <v>0</v>
      </c>
      <c r="X36" s="124">
        <v>42585</v>
      </c>
      <c r="Y36" s="63">
        <f>DATEDIF(V36,X36,"d")</f>
        <v>7</v>
      </c>
      <c r="Z36" s="62">
        <v>42585</v>
      </c>
      <c r="AA36" s="63">
        <f t="shared" si="2"/>
        <v>7</v>
      </c>
      <c r="AB36" s="56" t="s">
        <v>325</v>
      </c>
      <c r="AC36" s="62">
        <v>42587</v>
      </c>
      <c r="AD36" s="63">
        <f t="shared" si="3"/>
        <v>2</v>
      </c>
      <c r="AE36" s="63">
        <f t="shared" si="4"/>
        <v>9</v>
      </c>
      <c r="AF36" s="56">
        <v>0</v>
      </c>
      <c r="AG36" s="56"/>
      <c r="AH36" s="56">
        <v>0</v>
      </c>
      <c r="AI36" s="56"/>
      <c r="AJ36" s="64"/>
      <c r="AK36" s="65"/>
      <c r="AL36" s="64"/>
      <c r="AM36" s="64"/>
      <c r="AN36" s="58">
        <v>5</v>
      </c>
      <c r="AO36" s="55">
        <v>1</v>
      </c>
      <c r="AP36" s="55">
        <v>0</v>
      </c>
      <c r="AQ36" s="55">
        <v>2</v>
      </c>
      <c r="AR36" s="55">
        <v>0</v>
      </c>
      <c r="AS36" s="55" t="s">
        <v>171</v>
      </c>
      <c r="AU36" s="93">
        <v>42578</v>
      </c>
      <c r="AV36" s="68">
        <v>0</v>
      </c>
      <c r="AW36" s="93">
        <v>42578</v>
      </c>
      <c r="AZ36" s="57"/>
      <c r="BH36" s="57"/>
      <c r="BO36" s="57"/>
      <c r="BW36" s="68"/>
      <c r="CA36" s="57"/>
      <c r="CB36" s="56"/>
      <c r="CI36" s="70">
        <v>26.8</v>
      </c>
      <c r="CJ36" s="55">
        <f>CI36-CS36</f>
        <v>-0.39999999999999858</v>
      </c>
      <c r="CK36" s="56">
        <v>26.5</v>
      </c>
      <c r="CL36" s="55">
        <f>CK36-CT36</f>
        <v>2</v>
      </c>
      <c r="CM36" s="56">
        <v>26</v>
      </c>
      <c r="CN36" s="55">
        <f>CM36-CU36</f>
        <v>3</v>
      </c>
      <c r="CO36" s="56">
        <v>19</v>
      </c>
      <c r="CP36" s="55">
        <f>CO36-CV36</f>
        <v>0.39999999999999858</v>
      </c>
      <c r="CQ36" s="56">
        <v>20.399999999999999</v>
      </c>
      <c r="CR36" s="55">
        <f>CQ36-CW36</f>
        <v>1.7999999999999972</v>
      </c>
      <c r="CS36" s="70">
        <v>27.2</v>
      </c>
      <c r="CT36" s="56">
        <v>24.5</v>
      </c>
      <c r="CU36" s="56">
        <v>23</v>
      </c>
      <c r="CV36" s="56">
        <v>18.600000000000001</v>
      </c>
      <c r="CW36" s="56">
        <v>18.600000000000001</v>
      </c>
      <c r="CX36" s="70"/>
      <c r="CZ36"/>
      <c r="DA36"/>
      <c r="DB36" s="56"/>
      <c r="DD36"/>
      <c r="DE36"/>
      <c r="DF36" s="56"/>
      <c r="DH36"/>
      <c r="DI36"/>
      <c r="DJ36" s="56"/>
      <c r="DL36"/>
      <c r="DM36"/>
      <c r="DN36" s="56"/>
      <c r="DP36"/>
      <c r="DQ36"/>
      <c r="DR36" s="70"/>
      <c r="DS36" s="56"/>
      <c r="DT36" s="56"/>
      <c r="DU36" s="56"/>
      <c r="DV36" s="56"/>
      <c r="DW36" s="70"/>
      <c r="DY36" s="56"/>
      <c r="EA36" s="56"/>
      <c r="EC36" s="56"/>
      <c r="EE36" s="56"/>
      <c r="EG36" s="70"/>
      <c r="EH36" s="56"/>
      <c r="EI36" s="56"/>
      <c r="EJ36" s="56"/>
      <c r="EK36" s="56"/>
      <c r="EL36" s="70"/>
      <c r="EN36"/>
      <c r="EO36"/>
      <c r="EP36" s="56"/>
      <c r="ER36"/>
      <c r="ES36"/>
      <c r="ET36" s="56"/>
      <c r="EV36"/>
      <c r="EW36"/>
      <c r="EX36" s="56"/>
      <c r="EZ36"/>
      <c r="FA36"/>
      <c r="FB36" s="56"/>
      <c r="FD36"/>
      <c r="FE36"/>
      <c r="FF36" s="70"/>
      <c r="FG36" s="56"/>
      <c r="FH36" s="56"/>
      <c r="FI36" s="56"/>
      <c r="FJ36" s="56"/>
      <c r="FK36" s="58" t="s">
        <v>326</v>
      </c>
    </row>
    <row r="37" spans="1:167" x14ac:dyDescent="0.2">
      <c r="A37" s="38" t="s">
        <v>327</v>
      </c>
      <c r="B37" s="38">
        <v>2</v>
      </c>
      <c r="C37" s="35">
        <v>34316</v>
      </c>
      <c r="D37" s="29">
        <v>22</v>
      </c>
      <c r="E37" s="29" t="s">
        <v>328</v>
      </c>
      <c r="F37">
        <v>0</v>
      </c>
      <c r="G37" s="29" t="s">
        <v>239</v>
      </c>
      <c r="H37" s="34">
        <v>1</v>
      </c>
      <c r="I37">
        <v>0</v>
      </c>
      <c r="K37" s="31">
        <v>4</v>
      </c>
      <c r="L37" s="29">
        <v>1</v>
      </c>
      <c r="M37" s="30">
        <v>2</v>
      </c>
      <c r="N37">
        <v>0</v>
      </c>
      <c r="O37">
        <v>0</v>
      </c>
      <c r="P37">
        <v>1</v>
      </c>
      <c r="Q37" s="29">
        <v>2</v>
      </c>
      <c r="R37" s="125">
        <v>1</v>
      </c>
      <c r="S37" s="30">
        <v>0</v>
      </c>
      <c r="T37" s="35">
        <v>42590</v>
      </c>
      <c r="U37" s="36">
        <v>42585</v>
      </c>
      <c r="V37" s="36">
        <v>42585</v>
      </c>
      <c r="W37" s="37">
        <f t="shared" si="0"/>
        <v>0</v>
      </c>
      <c r="X37" s="30"/>
      <c r="Y37" s="37"/>
      <c r="Z37" s="30"/>
      <c r="AA37" s="37"/>
      <c r="AB37" s="29" t="s">
        <v>329</v>
      </c>
      <c r="AC37" s="36">
        <v>42590</v>
      </c>
      <c r="AD37" s="37"/>
      <c r="AE37" s="37">
        <f t="shared" si="4"/>
        <v>5</v>
      </c>
      <c r="AF37" s="29">
        <v>0</v>
      </c>
      <c r="AG37" s="29"/>
      <c r="AH37" s="29">
        <v>0</v>
      </c>
      <c r="AJ37" s="38"/>
      <c r="AK37" s="39"/>
      <c r="AL37" s="38"/>
      <c r="AM37" s="40"/>
      <c r="AN37" s="47">
        <v>1</v>
      </c>
      <c r="AO37">
        <v>1</v>
      </c>
      <c r="AP37">
        <v>0</v>
      </c>
      <c r="AQ37">
        <v>1</v>
      </c>
      <c r="AR37">
        <v>0</v>
      </c>
      <c r="AS37" t="s">
        <v>210</v>
      </c>
      <c r="AU37" s="44">
        <v>42586</v>
      </c>
      <c r="AV37" s="42">
        <v>0</v>
      </c>
      <c r="AW37" s="44"/>
      <c r="AX37" s="44">
        <v>42586</v>
      </c>
      <c r="AZ37" s="30"/>
      <c r="BH37" s="30"/>
      <c r="BO37" s="30"/>
      <c r="CA37" s="30"/>
      <c r="CB37" s="29"/>
      <c r="CI37" s="46">
        <v>46</v>
      </c>
      <c r="CJ37">
        <f>CI37-CS37</f>
        <v>-4</v>
      </c>
      <c r="CK37">
        <v>38</v>
      </c>
      <c r="CL37">
        <f>CK37-CT37</f>
        <v>-2</v>
      </c>
      <c r="CM37">
        <v>34</v>
      </c>
      <c r="CN37">
        <f>CM37-CU37</f>
        <v>1</v>
      </c>
      <c r="CO37">
        <v>35</v>
      </c>
      <c r="CP37">
        <f>CO37-CV37</f>
        <v>1</v>
      </c>
      <c r="CQ37">
        <v>22</v>
      </c>
      <c r="CR37">
        <f>CQ37-CW37</f>
        <v>0</v>
      </c>
      <c r="CS37" s="46">
        <v>50</v>
      </c>
      <c r="CT37">
        <v>40</v>
      </c>
      <c r="CU37">
        <v>33</v>
      </c>
      <c r="CV37">
        <v>34</v>
      </c>
      <c r="CW37">
        <v>22</v>
      </c>
      <c r="FK37" s="47" t="s">
        <v>330</v>
      </c>
    </row>
    <row r="38" spans="1:167" x14ac:dyDescent="0.2">
      <c r="A38" s="38" t="s">
        <v>331</v>
      </c>
      <c r="B38" s="38">
        <v>2</v>
      </c>
      <c r="C38" s="35">
        <v>29504</v>
      </c>
      <c r="D38" s="29">
        <v>35</v>
      </c>
      <c r="E38" s="29" t="s">
        <v>332</v>
      </c>
      <c r="F38">
        <v>0</v>
      </c>
      <c r="G38" s="29"/>
      <c r="H38" s="30">
        <v>0</v>
      </c>
      <c r="I38">
        <v>1</v>
      </c>
      <c r="K38" s="126">
        <v>4</v>
      </c>
      <c r="L38" s="29">
        <v>1</v>
      </c>
      <c r="M38" s="30">
        <v>2</v>
      </c>
      <c r="N38">
        <v>1</v>
      </c>
      <c r="O38">
        <v>1</v>
      </c>
      <c r="P38">
        <v>1</v>
      </c>
      <c r="Q38" s="29">
        <v>2</v>
      </c>
      <c r="R38" s="29">
        <v>0</v>
      </c>
      <c r="S38" s="30">
        <v>1</v>
      </c>
      <c r="T38" s="35">
        <v>42614</v>
      </c>
      <c r="U38" s="36">
        <v>42600</v>
      </c>
      <c r="V38" s="36">
        <v>42600</v>
      </c>
      <c r="W38" s="37">
        <f t="shared" si="0"/>
        <v>0</v>
      </c>
      <c r="X38" s="36">
        <v>42611</v>
      </c>
      <c r="Y38" s="37">
        <f>DATEDIF(V38,X38,"d")</f>
        <v>11</v>
      </c>
      <c r="Z38" s="36">
        <v>42611</v>
      </c>
      <c r="AA38" s="37">
        <f>DATEDIF(V38,Z38,"d")</f>
        <v>11</v>
      </c>
      <c r="AB38" s="29" t="s">
        <v>333</v>
      </c>
      <c r="AC38" s="36">
        <v>42620</v>
      </c>
      <c r="AD38" s="37">
        <f>DATEDIF(Z38,AC38,"d")</f>
        <v>9</v>
      </c>
      <c r="AE38" s="37">
        <f t="shared" si="4"/>
        <v>20</v>
      </c>
      <c r="AF38" s="29">
        <v>0</v>
      </c>
      <c r="AG38" s="29"/>
      <c r="AH38" s="29">
        <v>0</v>
      </c>
      <c r="AJ38" s="38"/>
      <c r="AK38" s="39"/>
      <c r="AL38" s="38"/>
      <c r="AM38" s="40"/>
      <c r="AN38" s="47">
        <v>2</v>
      </c>
      <c r="AO38">
        <v>1</v>
      </c>
      <c r="AP38">
        <v>0</v>
      </c>
      <c r="AQ38">
        <v>3</v>
      </c>
      <c r="AR38">
        <v>0</v>
      </c>
      <c r="AS38" t="s">
        <v>334</v>
      </c>
      <c r="AT38" t="s">
        <v>184</v>
      </c>
      <c r="AU38" s="44">
        <v>42600</v>
      </c>
      <c r="AV38" s="42">
        <v>0</v>
      </c>
      <c r="AW38" s="44">
        <v>42602</v>
      </c>
      <c r="AX38" s="44">
        <v>42606</v>
      </c>
      <c r="AZ38" s="30">
        <v>1</v>
      </c>
      <c r="BA38">
        <f>AN38-AZ38</f>
        <v>1</v>
      </c>
      <c r="BB38">
        <v>1</v>
      </c>
      <c r="BC38">
        <v>0</v>
      </c>
      <c r="BD38">
        <v>1</v>
      </c>
      <c r="BE38">
        <v>0</v>
      </c>
      <c r="BF38" t="s">
        <v>210</v>
      </c>
      <c r="BH38">
        <v>4</v>
      </c>
      <c r="BI38" s="45">
        <v>3</v>
      </c>
      <c r="BJ38" s="45">
        <v>1</v>
      </c>
      <c r="BK38" s="45">
        <v>3</v>
      </c>
      <c r="BL38">
        <v>20</v>
      </c>
      <c r="BM38" t="s">
        <v>171</v>
      </c>
      <c r="BN38" s="45" t="s">
        <v>335</v>
      </c>
      <c r="BO38">
        <v>4</v>
      </c>
      <c r="BP38">
        <v>3</v>
      </c>
      <c r="BQ38">
        <v>1</v>
      </c>
      <c r="BR38">
        <v>3</v>
      </c>
      <c r="BS38" s="71">
        <v>20</v>
      </c>
      <c r="BT38" t="s">
        <v>171</v>
      </c>
      <c r="BV38" s="44"/>
      <c r="CA38" s="30"/>
      <c r="CB38" s="29"/>
      <c r="CI38" s="46">
        <v>46</v>
      </c>
      <c r="CJ38">
        <f>CI38-CS38</f>
        <v>0.5</v>
      </c>
      <c r="CK38" s="29">
        <v>39</v>
      </c>
      <c r="CL38">
        <f>CK38-CT38</f>
        <v>1.5</v>
      </c>
      <c r="CM38" s="29">
        <v>36</v>
      </c>
      <c r="CN38">
        <f>CM38-CU38</f>
        <v>1.5</v>
      </c>
      <c r="CO38" s="29">
        <v>33.5</v>
      </c>
      <c r="CP38">
        <f>CO38-CV38</f>
        <v>1</v>
      </c>
      <c r="CQ38" s="29">
        <v>21</v>
      </c>
      <c r="CR38">
        <f>CQ38-CW38</f>
        <v>2</v>
      </c>
      <c r="CS38" s="46">
        <v>45.5</v>
      </c>
      <c r="CT38" s="29">
        <v>37.5</v>
      </c>
      <c r="CU38" s="29">
        <v>34.5</v>
      </c>
      <c r="CV38" s="29">
        <v>32.5</v>
      </c>
      <c r="CW38" s="29">
        <v>19</v>
      </c>
      <c r="CX38" s="46">
        <v>43</v>
      </c>
      <c r="CY38">
        <f>CX38-DR38</f>
        <v>8</v>
      </c>
      <c r="CZ38">
        <f>CJ38-CY38</f>
        <v>-7.5</v>
      </c>
      <c r="DA38">
        <f>CZ38/AA38</f>
        <v>-0.68181818181818177</v>
      </c>
      <c r="DB38" s="29">
        <v>38</v>
      </c>
      <c r="DC38">
        <f>DB38-DS38</f>
        <v>-0.5</v>
      </c>
      <c r="DD38">
        <f>CL38-DC38</f>
        <v>2</v>
      </c>
      <c r="DE38">
        <f>DD38/AA38</f>
        <v>0.18181818181818182</v>
      </c>
      <c r="DF38" s="29">
        <v>36.5</v>
      </c>
      <c r="DG38">
        <f>DF38-DT38</f>
        <v>1.5</v>
      </c>
      <c r="DH38">
        <f>CN38-DG38</f>
        <v>0</v>
      </c>
      <c r="DI38">
        <f>DH38/AA38</f>
        <v>0</v>
      </c>
      <c r="DJ38" s="29">
        <v>31.5</v>
      </c>
      <c r="DK38">
        <f>DJ38-DU38</f>
        <v>-0.5</v>
      </c>
      <c r="DL38">
        <f>CP38-DK38</f>
        <v>1.5</v>
      </c>
      <c r="DM38">
        <f>DL38/AA38</f>
        <v>0.13636363636363635</v>
      </c>
      <c r="DN38" s="29">
        <v>20</v>
      </c>
      <c r="DO38">
        <f>DN38-DV38</f>
        <v>1</v>
      </c>
      <c r="DP38">
        <f>CR38-DO38</f>
        <v>1</v>
      </c>
      <c r="DQ38">
        <f>DP38/AA38</f>
        <v>9.0909090909090912E-2</v>
      </c>
      <c r="DR38" s="46">
        <v>35</v>
      </c>
      <c r="DS38" s="29">
        <v>38.5</v>
      </c>
      <c r="DT38" s="29">
        <v>35</v>
      </c>
      <c r="DU38" s="29">
        <v>32</v>
      </c>
      <c r="DV38" s="29">
        <v>19</v>
      </c>
      <c r="DW38" s="46">
        <v>43</v>
      </c>
      <c r="DX38">
        <f>DW38-EG38</f>
        <v>-4</v>
      </c>
      <c r="DY38" s="29">
        <v>41</v>
      </c>
      <c r="DZ38">
        <f>DY38-EH38</f>
        <v>3</v>
      </c>
      <c r="EA38" s="29">
        <v>40</v>
      </c>
      <c r="EB38">
        <f>EA38-EI38</f>
        <v>5</v>
      </c>
      <c r="EC38" s="29">
        <v>32</v>
      </c>
      <c r="ED38">
        <f>EC38-EJ38</f>
        <v>0</v>
      </c>
      <c r="EE38" s="29">
        <v>21</v>
      </c>
      <c r="EF38">
        <f>EE38-EK38</f>
        <v>1</v>
      </c>
      <c r="EG38" s="46">
        <v>47</v>
      </c>
      <c r="EH38" s="29">
        <v>38</v>
      </c>
      <c r="EI38" s="29">
        <v>35</v>
      </c>
      <c r="EJ38" s="29">
        <v>32</v>
      </c>
      <c r="EK38" s="29">
        <v>20</v>
      </c>
      <c r="EP38" s="29"/>
      <c r="ET38" s="29"/>
      <c r="EX38" s="29"/>
      <c r="FB38" s="29"/>
      <c r="FG38" s="29"/>
      <c r="FH38" s="29"/>
      <c r="FI38" s="29"/>
      <c r="FJ38" s="29"/>
      <c r="FK38" s="47" t="s">
        <v>336</v>
      </c>
    </row>
    <row r="39" spans="1:167" x14ac:dyDescent="0.2">
      <c r="A39" s="38" t="s">
        <v>337</v>
      </c>
      <c r="B39" s="38">
        <v>1</v>
      </c>
      <c r="C39" s="35">
        <v>32059</v>
      </c>
      <c r="D39" s="29">
        <v>29</v>
      </c>
      <c r="E39" s="29" t="s">
        <v>338</v>
      </c>
      <c r="F39">
        <v>0</v>
      </c>
      <c r="G39" s="29"/>
      <c r="H39" s="34">
        <v>0</v>
      </c>
      <c r="I39">
        <v>1</v>
      </c>
      <c r="J39">
        <v>15</v>
      </c>
      <c r="K39" s="48">
        <v>4</v>
      </c>
      <c r="L39" s="29">
        <v>1</v>
      </c>
      <c r="M39" s="30">
        <v>2</v>
      </c>
      <c r="N39">
        <v>1</v>
      </c>
      <c r="O39">
        <v>1</v>
      </c>
      <c r="P39" s="29">
        <v>1</v>
      </c>
      <c r="Q39" s="29">
        <v>2</v>
      </c>
      <c r="R39" s="29">
        <v>0</v>
      </c>
      <c r="S39" s="30">
        <v>0</v>
      </c>
      <c r="T39" s="35"/>
      <c r="U39" s="36">
        <v>42710</v>
      </c>
      <c r="V39" s="36">
        <v>42711</v>
      </c>
      <c r="W39" s="37">
        <f t="shared" si="0"/>
        <v>1</v>
      </c>
      <c r="X39" s="36">
        <v>42720</v>
      </c>
      <c r="Y39" s="37">
        <f>DATEDIF(V39,X39,"d")</f>
        <v>9</v>
      </c>
      <c r="Z39" s="36">
        <v>42720</v>
      </c>
      <c r="AA39" s="37">
        <f>DATEDIF(V39,Z39,"d")</f>
        <v>9</v>
      </c>
      <c r="AB39" s="29" t="s">
        <v>339</v>
      </c>
      <c r="AC39" s="36">
        <v>42726</v>
      </c>
      <c r="AD39" s="37">
        <f>DATEDIF(Z39,AC39,"d")</f>
        <v>6</v>
      </c>
      <c r="AE39" s="37">
        <f t="shared" si="4"/>
        <v>15</v>
      </c>
      <c r="AF39" s="29">
        <v>0</v>
      </c>
      <c r="AG39" s="29"/>
      <c r="AH39" s="29">
        <v>0</v>
      </c>
      <c r="AJ39" s="38"/>
      <c r="AK39" s="39"/>
      <c r="AL39" s="38"/>
      <c r="AM39" s="40"/>
      <c r="AN39" s="47">
        <v>1</v>
      </c>
      <c r="AO39">
        <v>3</v>
      </c>
      <c r="AP39">
        <v>1</v>
      </c>
      <c r="AQ39">
        <v>3</v>
      </c>
      <c r="AR39">
        <v>20</v>
      </c>
      <c r="AS39" t="s">
        <v>265</v>
      </c>
      <c r="AU39" s="44">
        <v>42720</v>
      </c>
      <c r="AV39" s="42">
        <v>9</v>
      </c>
      <c r="AW39" s="44"/>
      <c r="AX39" s="44"/>
      <c r="AY39" s="44"/>
      <c r="AZ39" s="30">
        <v>1</v>
      </c>
      <c r="BA39">
        <f>AN39-AZ39</f>
        <v>0</v>
      </c>
      <c r="BB39">
        <v>3</v>
      </c>
      <c r="BC39">
        <v>1</v>
      </c>
      <c r="BD39">
        <v>3</v>
      </c>
      <c r="BE39">
        <v>20</v>
      </c>
      <c r="BF39" t="s">
        <v>265</v>
      </c>
      <c r="BH39">
        <v>6</v>
      </c>
      <c r="BI39" s="45">
        <v>3</v>
      </c>
      <c r="BJ39" s="45">
        <v>1</v>
      </c>
      <c r="BK39" s="45">
        <v>3</v>
      </c>
      <c r="BL39">
        <v>20</v>
      </c>
      <c r="BM39" t="s">
        <v>265</v>
      </c>
      <c r="BN39" s="45"/>
      <c r="BO39">
        <v>3</v>
      </c>
      <c r="BP39" s="45">
        <v>1</v>
      </c>
      <c r="BQ39" s="45">
        <v>0</v>
      </c>
      <c r="BR39" s="45">
        <v>3</v>
      </c>
      <c r="BS39" s="45">
        <v>0</v>
      </c>
      <c r="BT39" t="s">
        <v>265</v>
      </c>
      <c r="BU39" t="s">
        <v>178</v>
      </c>
      <c r="BV39" s="44">
        <v>42725</v>
      </c>
      <c r="BW39">
        <v>4</v>
      </c>
      <c r="BX39" s="44">
        <v>42725</v>
      </c>
      <c r="BY39" s="44"/>
      <c r="BZ39" s="44"/>
      <c r="CA39" s="30">
        <v>1</v>
      </c>
      <c r="CB39" s="29">
        <f>BH39-CA39</f>
        <v>5</v>
      </c>
      <c r="CC39" s="45">
        <v>1</v>
      </c>
      <c r="CD39" s="45">
        <v>0</v>
      </c>
      <c r="CE39" s="45">
        <v>2</v>
      </c>
      <c r="CF39" s="45">
        <v>0</v>
      </c>
      <c r="CG39" t="s">
        <v>265</v>
      </c>
      <c r="CH39" s="45"/>
      <c r="CI39" s="46">
        <v>59.5</v>
      </c>
      <c r="CJ39">
        <f>CI39-CS39</f>
        <v>-0.5</v>
      </c>
      <c r="CK39" s="29">
        <v>49.5</v>
      </c>
      <c r="CL39">
        <f>CK39-CT39</f>
        <v>-0.5</v>
      </c>
      <c r="CM39" s="29">
        <v>45.5</v>
      </c>
      <c r="CN39">
        <f>CM39-CU39</f>
        <v>5.5</v>
      </c>
      <c r="CO39" s="29">
        <v>41.5</v>
      </c>
      <c r="CP39">
        <f>CO39-CV39</f>
        <v>0</v>
      </c>
      <c r="CQ39" s="29">
        <v>25.5</v>
      </c>
      <c r="CR39">
        <f>CQ39-CW39</f>
        <v>0</v>
      </c>
      <c r="CS39" s="46">
        <v>60</v>
      </c>
      <c r="CT39" s="29">
        <v>50</v>
      </c>
      <c r="CU39" s="29">
        <v>40</v>
      </c>
      <c r="CV39" s="29">
        <v>41.5</v>
      </c>
      <c r="CW39" s="29">
        <v>25.5</v>
      </c>
      <c r="CX39" s="46">
        <v>56.5</v>
      </c>
      <c r="CY39">
        <f>CX39-DR39</f>
        <v>-2.5</v>
      </c>
      <c r="CZ39">
        <f>CJ39-CY39</f>
        <v>2</v>
      </c>
      <c r="DA39">
        <f>CZ39/AA39</f>
        <v>0.22222222222222221</v>
      </c>
      <c r="DB39" s="29">
        <v>47</v>
      </c>
      <c r="DC39">
        <f>DB39-DS39</f>
        <v>-1.5</v>
      </c>
      <c r="DD39">
        <f>CL39-DC39</f>
        <v>1</v>
      </c>
      <c r="DE39">
        <f>DD39/AA39</f>
        <v>0.1111111111111111</v>
      </c>
      <c r="DF39" s="29">
        <v>44.5</v>
      </c>
      <c r="DG39">
        <f>DF39-DT39</f>
        <v>1.5</v>
      </c>
      <c r="DH39">
        <f>CN39-DG39</f>
        <v>4</v>
      </c>
      <c r="DI39">
        <f>DH39/AA39</f>
        <v>0.44444444444444442</v>
      </c>
      <c r="DJ39" s="29">
        <v>40</v>
      </c>
      <c r="DK39">
        <f>DJ39-DU39</f>
        <v>-1</v>
      </c>
      <c r="DL39">
        <f>CP39-DK39</f>
        <v>1</v>
      </c>
      <c r="DM39">
        <f>DL39/AA39</f>
        <v>0.1111111111111111</v>
      </c>
      <c r="DN39" s="29">
        <v>25.5</v>
      </c>
      <c r="DO39">
        <f>DN39-DV39</f>
        <v>-0.5</v>
      </c>
      <c r="DP39">
        <f>CR39-DO39</f>
        <v>0.5</v>
      </c>
      <c r="DQ39">
        <f>DP39/AA39</f>
        <v>5.5555555555555552E-2</v>
      </c>
      <c r="DR39" s="46">
        <v>59</v>
      </c>
      <c r="DS39" s="29">
        <v>48.5</v>
      </c>
      <c r="DT39" s="29">
        <v>43</v>
      </c>
      <c r="DU39" s="29">
        <v>41</v>
      </c>
      <c r="DV39" s="29">
        <v>26</v>
      </c>
      <c r="DW39" s="46">
        <v>58.5</v>
      </c>
      <c r="DX39">
        <f>DW39-EG39</f>
        <v>-1.5</v>
      </c>
      <c r="DY39" s="29">
        <v>50</v>
      </c>
      <c r="DZ39">
        <f>DY39-EH39</f>
        <v>1</v>
      </c>
      <c r="EA39" s="29">
        <v>45</v>
      </c>
      <c r="EB39">
        <f>EA39-EI39</f>
        <v>3</v>
      </c>
      <c r="EC39" s="29">
        <v>40</v>
      </c>
      <c r="ED39">
        <f>EC39-EJ39</f>
        <v>-1</v>
      </c>
      <c r="EE39" s="29">
        <v>25.5</v>
      </c>
      <c r="EF39">
        <f>EE39-EK39</f>
        <v>1</v>
      </c>
      <c r="EG39" s="46">
        <v>60</v>
      </c>
      <c r="EH39" s="29">
        <v>49</v>
      </c>
      <c r="EI39" s="29">
        <v>42</v>
      </c>
      <c r="EJ39" s="29">
        <v>41</v>
      </c>
      <c r="EK39" s="29">
        <v>24.5</v>
      </c>
      <c r="EL39" s="46">
        <v>58.5</v>
      </c>
      <c r="EM39">
        <f>EL39-FF39</f>
        <v>-0.5</v>
      </c>
      <c r="EN39">
        <f>DX39-EM39</f>
        <v>-1</v>
      </c>
      <c r="EO39">
        <f>EN39/AD39</f>
        <v>-0.16666666666666666</v>
      </c>
      <c r="EP39" s="29">
        <v>50</v>
      </c>
      <c r="EQ39">
        <f>EP39-FG39</f>
        <v>-0.5</v>
      </c>
      <c r="ER39">
        <f>DZ39-EQ39</f>
        <v>1.5</v>
      </c>
      <c r="ES39">
        <f>ER39/AD39</f>
        <v>0.25</v>
      </c>
      <c r="ET39" s="29">
        <v>44.5</v>
      </c>
      <c r="EU39">
        <f>ET39-FH39</f>
        <v>2.5</v>
      </c>
      <c r="EV39">
        <f>EB39-EU39</f>
        <v>0.5</v>
      </c>
      <c r="EW39">
        <f>EV39/AD39</f>
        <v>8.3333333333333329E-2</v>
      </c>
      <c r="EX39" s="29">
        <v>39.5</v>
      </c>
      <c r="EY39">
        <f>EX39-FI39</f>
        <v>-1</v>
      </c>
      <c r="EZ39">
        <f>ED39-EY39</f>
        <v>0</v>
      </c>
      <c r="FA39">
        <f>EZ39/AD39</f>
        <v>0</v>
      </c>
      <c r="FB39" s="29">
        <v>25.5</v>
      </c>
      <c r="FC39">
        <f>FB39-FJ39</f>
        <v>0.5</v>
      </c>
      <c r="FD39">
        <f>EF39-FC39</f>
        <v>0.5</v>
      </c>
      <c r="FE39">
        <f>FD39/AD39</f>
        <v>8.3333333333333329E-2</v>
      </c>
      <c r="FF39" s="46">
        <v>59</v>
      </c>
      <c r="FG39" s="29">
        <v>50.5</v>
      </c>
      <c r="FH39" s="29">
        <v>42</v>
      </c>
      <c r="FI39" s="29">
        <v>40.5</v>
      </c>
      <c r="FJ39" s="29">
        <v>25</v>
      </c>
      <c r="FK39" s="47" t="s">
        <v>340</v>
      </c>
    </row>
    <row r="40" spans="1:167" x14ac:dyDescent="0.2">
      <c r="A40" s="38" t="s">
        <v>341</v>
      </c>
      <c r="B40" s="38">
        <v>1</v>
      </c>
      <c r="C40" s="35">
        <v>24895</v>
      </c>
      <c r="D40" s="29">
        <v>48</v>
      </c>
      <c r="E40" s="29" t="s">
        <v>342</v>
      </c>
      <c r="F40">
        <v>0</v>
      </c>
      <c r="G40" s="29" t="s">
        <v>253</v>
      </c>
      <c r="H40" s="30">
        <v>1</v>
      </c>
      <c r="I40">
        <v>1</v>
      </c>
      <c r="J40">
        <v>20</v>
      </c>
      <c r="K40" s="48">
        <v>4</v>
      </c>
      <c r="L40" s="29">
        <v>2</v>
      </c>
      <c r="M40" s="30">
        <v>2</v>
      </c>
      <c r="N40">
        <v>1</v>
      </c>
      <c r="O40">
        <v>1</v>
      </c>
      <c r="P40" s="29">
        <v>1</v>
      </c>
      <c r="Q40" s="29">
        <v>2</v>
      </c>
      <c r="R40" s="29">
        <v>0</v>
      </c>
      <c r="S40" s="30">
        <v>0</v>
      </c>
      <c r="T40" s="35"/>
      <c r="U40" s="36">
        <v>42746</v>
      </c>
      <c r="V40" s="36">
        <v>42746</v>
      </c>
      <c r="W40" s="37">
        <f t="shared" si="0"/>
        <v>0</v>
      </c>
      <c r="X40" s="36">
        <v>42758</v>
      </c>
      <c r="Y40" s="37">
        <f>DATEDIF(V40,X40,"d")</f>
        <v>12</v>
      </c>
      <c r="Z40" s="36">
        <v>42759</v>
      </c>
      <c r="AA40" s="37">
        <f>DATEDIF(V40,Z40,"d")</f>
        <v>13</v>
      </c>
      <c r="AB40" s="29" t="s">
        <v>343</v>
      </c>
      <c r="AC40" s="36">
        <v>42780</v>
      </c>
      <c r="AD40" s="37">
        <f>DATEDIF(Z40,AC40,"d")</f>
        <v>21</v>
      </c>
      <c r="AE40" s="37">
        <f t="shared" si="4"/>
        <v>34</v>
      </c>
      <c r="AF40" s="29">
        <v>0</v>
      </c>
      <c r="AG40" s="29"/>
      <c r="AH40" s="29">
        <v>0</v>
      </c>
      <c r="AJ40" s="38"/>
      <c r="AK40" s="39"/>
      <c r="AL40" s="38"/>
      <c r="AM40" s="40"/>
      <c r="AN40" s="47">
        <v>3</v>
      </c>
      <c r="AO40">
        <v>3</v>
      </c>
      <c r="AP40">
        <v>1</v>
      </c>
      <c r="AQ40">
        <v>3</v>
      </c>
      <c r="AR40">
        <v>20</v>
      </c>
      <c r="AS40" t="s">
        <v>171</v>
      </c>
      <c r="AU40" s="44">
        <v>42759</v>
      </c>
      <c r="AV40" s="42">
        <v>13</v>
      </c>
      <c r="AW40" s="44"/>
      <c r="AX40" s="44"/>
      <c r="AY40" s="44"/>
      <c r="AZ40" s="30">
        <v>0</v>
      </c>
      <c r="BA40">
        <f>AN40-AZ40</f>
        <v>3</v>
      </c>
      <c r="BB40">
        <v>3</v>
      </c>
      <c r="BC40">
        <v>1</v>
      </c>
      <c r="BD40">
        <v>3</v>
      </c>
      <c r="BE40">
        <v>20</v>
      </c>
      <c r="BF40" t="s">
        <v>171</v>
      </c>
      <c r="BH40">
        <v>3</v>
      </c>
      <c r="BI40" s="45">
        <v>3</v>
      </c>
      <c r="BJ40" s="45">
        <v>1</v>
      </c>
      <c r="BK40" s="45">
        <v>4</v>
      </c>
      <c r="BL40">
        <v>20</v>
      </c>
      <c r="BM40" t="s">
        <v>171</v>
      </c>
      <c r="BN40" s="45" t="s">
        <v>178</v>
      </c>
      <c r="BO40">
        <v>1</v>
      </c>
      <c r="BP40" s="45">
        <v>3</v>
      </c>
      <c r="BQ40" s="45">
        <v>1</v>
      </c>
      <c r="BR40" s="45">
        <v>3</v>
      </c>
      <c r="BS40">
        <v>20</v>
      </c>
      <c r="BT40" t="s">
        <v>171</v>
      </c>
      <c r="BV40" s="44">
        <v>42768</v>
      </c>
      <c r="BW40">
        <v>8</v>
      </c>
      <c r="BX40" s="44">
        <v>42768</v>
      </c>
      <c r="BY40" s="44"/>
      <c r="BZ40" s="44"/>
      <c r="CA40" s="30">
        <v>1</v>
      </c>
      <c r="CB40" s="29">
        <f>BH40-CA40</f>
        <v>2</v>
      </c>
      <c r="CC40" s="45">
        <v>1</v>
      </c>
      <c r="CD40" s="45">
        <v>0</v>
      </c>
      <c r="CE40" s="45">
        <v>2</v>
      </c>
      <c r="CF40" s="45">
        <v>0</v>
      </c>
      <c r="CG40" s="44" t="s">
        <v>171</v>
      </c>
      <c r="CH40" s="45"/>
      <c r="CI40" s="46">
        <v>54</v>
      </c>
      <c r="CJ40">
        <f>CI40-CS40</f>
        <v>2</v>
      </c>
      <c r="CK40" s="29">
        <v>47.5</v>
      </c>
      <c r="CL40">
        <f>CK40-CT40</f>
        <v>3</v>
      </c>
      <c r="CM40" s="29">
        <v>44.5</v>
      </c>
      <c r="CN40">
        <f>CM40-CU40</f>
        <v>4.5</v>
      </c>
      <c r="CO40" s="29">
        <v>40</v>
      </c>
      <c r="CP40">
        <f>CO40-CV40</f>
        <v>4.5</v>
      </c>
      <c r="CQ40" s="29">
        <v>35.5</v>
      </c>
      <c r="CR40">
        <f>CQ40-CW40</f>
        <v>14</v>
      </c>
      <c r="CS40" s="46">
        <v>52</v>
      </c>
      <c r="CT40" s="29">
        <v>44.5</v>
      </c>
      <c r="CU40" s="29">
        <v>40</v>
      </c>
      <c r="CV40" s="29">
        <v>35.5</v>
      </c>
      <c r="CW40" s="29">
        <v>21.5</v>
      </c>
      <c r="CX40" s="46">
        <v>52</v>
      </c>
      <c r="CY40">
        <f>CX40-DR40</f>
        <v>-1</v>
      </c>
      <c r="CZ40">
        <f>CJ40-CY40</f>
        <v>3</v>
      </c>
      <c r="DA40">
        <f>CZ40/AA40</f>
        <v>0.23076923076923078</v>
      </c>
      <c r="DB40" s="29">
        <v>43.5</v>
      </c>
      <c r="DC40">
        <f>DB40-DS40</f>
        <v>0.5</v>
      </c>
      <c r="DD40">
        <f>CL40-DC40</f>
        <v>2.5</v>
      </c>
      <c r="DE40">
        <f>DD40/AA40</f>
        <v>0.19230769230769232</v>
      </c>
      <c r="DF40" s="29">
        <v>43</v>
      </c>
      <c r="DG40">
        <f>DF40-DT40</f>
        <v>3</v>
      </c>
      <c r="DH40">
        <f>CN40-DG40</f>
        <v>1.5</v>
      </c>
      <c r="DI40">
        <f>DH40/AA40</f>
        <v>0.11538461538461539</v>
      </c>
      <c r="DJ40" s="29">
        <v>37.5</v>
      </c>
      <c r="DK40">
        <f>DJ40-DU40</f>
        <v>2</v>
      </c>
      <c r="DL40">
        <f>CP40-DK40</f>
        <v>2.5</v>
      </c>
      <c r="DM40">
        <f>DL40/AA40</f>
        <v>0.19230769230769232</v>
      </c>
      <c r="DN40" s="29">
        <v>32.5</v>
      </c>
      <c r="DO40">
        <f>DN40-DV40</f>
        <v>11</v>
      </c>
      <c r="DP40">
        <f>CR40-DO40</f>
        <v>3</v>
      </c>
      <c r="DQ40">
        <f>DP40/AA40</f>
        <v>0.23076923076923078</v>
      </c>
      <c r="DR40" s="46">
        <v>53</v>
      </c>
      <c r="DS40" s="29">
        <v>43</v>
      </c>
      <c r="DT40" s="29">
        <v>40</v>
      </c>
      <c r="DU40" s="29">
        <v>35.5</v>
      </c>
      <c r="DV40" s="29">
        <v>21.5</v>
      </c>
      <c r="DW40" s="46">
        <v>48</v>
      </c>
      <c r="DX40">
        <f>DW40-EG40</f>
        <v>0</v>
      </c>
      <c r="DY40" s="29">
        <v>43</v>
      </c>
      <c r="DZ40">
        <f>DY40-EH40</f>
        <v>0</v>
      </c>
      <c r="EA40" s="29">
        <v>41.5</v>
      </c>
      <c r="EB40">
        <f>EA40-EI40</f>
        <v>2.5</v>
      </c>
      <c r="EC40" s="29">
        <v>38</v>
      </c>
      <c r="ED40">
        <f>EC40-EJ40</f>
        <v>3.5</v>
      </c>
      <c r="EE40" s="29">
        <v>22</v>
      </c>
      <c r="EF40">
        <f>EE40-EK40</f>
        <v>1.5</v>
      </c>
      <c r="EG40" s="46">
        <v>48</v>
      </c>
      <c r="EH40" s="29">
        <v>43</v>
      </c>
      <c r="EI40" s="29">
        <v>39</v>
      </c>
      <c r="EJ40" s="29">
        <v>34.5</v>
      </c>
      <c r="EK40" s="29">
        <v>20.5</v>
      </c>
      <c r="EL40" s="46">
        <v>46.5</v>
      </c>
      <c r="EM40">
        <f>EL40-FF40</f>
        <v>-0.5</v>
      </c>
      <c r="EN40">
        <f>DX40-EM40</f>
        <v>0.5</v>
      </c>
      <c r="EO40">
        <f>EN40/AD40</f>
        <v>2.3809523809523808E-2</v>
      </c>
      <c r="EP40" s="29">
        <v>41</v>
      </c>
      <c r="EQ40">
        <f>EP40-FG40</f>
        <v>-1</v>
      </c>
      <c r="ER40">
        <f>DZ40-EQ40</f>
        <v>1</v>
      </c>
      <c r="ES40">
        <f>ER40/AD40</f>
        <v>4.7619047619047616E-2</v>
      </c>
      <c r="ET40" s="29">
        <v>40.5</v>
      </c>
      <c r="EU40">
        <f>ET40-FH40</f>
        <v>1.5</v>
      </c>
      <c r="EV40">
        <f>EB40-EU40</f>
        <v>1</v>
      </c>
      <c r="EW40">
        <f>EV40/AD40</f>
        <v>4.7619047619047616E-2</v>
      </c>
      <c r="EX40" s="29">
        <v>35</v>
      </c>
      <c r="EY40">
        <f>EX40-FI40</f>
        <v>0</v>
      </c>
      <c r="EZ40">
        <f>ED40-EY40</f>
        <v>3.5</v>
      </c>
      <c r="FA40">
        <f>EZ40/AD40</f>
        <v>0.16666666666666666</v>
      </c>
      <c r="FB40" s="29">
        <v>21</v>
      </c>
      <c r="FC40">
        <f>FB40-FJ40</f>
        <v>0</v>
      </c>
      <c r="FD40">
        <f>EF40-FC40</f>
        <v>1.5</v>
      </c>
      <c r="FE40">
        <f>FD40/AD40</f>
        <v>7.1428571428571425E-2</v>
      </c>
      <c r="FF40" s="46">
        <v>47</v>
      </c>
      <c r="FG40" s="29">
        <v>42</v>
      </c>
      <c r="FH40" s="29">
        <v>39</v>
      </c>
      <c r="FI40" s="29">
        <v>35</v>
      </c>
      <c r="FJ40" s="29">
        <v>21</v>
      </c>
      <c r="FK40" s="47" t="s">
        <v>344</v>
      </c>
    </row>
    <row r="41" spans="1:167" s="76" customFormat="1" ht="17" thickBot="1" x14ac:dyDescent="0.25">
      <c r="A41" s="82" t="s">
        <v>345</v>
      </c>
      <c r="B41" s="82">
        <v>1</v>
      </c>
      <c r="C41" s="97">
        <v>32592</v>
      </c>
      <c r="D41" s="77">
        <v>27</v>
      </c>
      <c r="E41" s="77" t="s">
        <v>346</v>
      </c>
      <c r="F41" s="76">
        <v>0</v>
      </c>
      <c r="G41" s="77"/>
      <c r="H41" s="100">
        <v>0</v>
      </c>
      <c r="I41" s="76">
        <v>0</v>
      </c>
      <c r="K41" s="127">
        <v>4</v>
      </c>
      <c r="L41" s="77">
        <v>1</v>
      </c>
      <c r="M41" s="78">
        <v>2</v>
      </c>
      <c r="N41">
        <v>1</v>
      </c>
      <c r="O41" s="76">
        <v>1</v>
      </c>
      <c r="P41" s="77">
        <v>1</v>
      </c>
      <c r="Q41" s="76">
        <v>2</v>
      </c>
      <c r="R41" s="77">
        <v>1</v>
      </c>
      <c r="S41" s="78">
        <v>0</v>
      </c>
      <c r="T41" s="97">
        <v>42811</v>
      </c>
      <c r="U41" s="80">
        <v>42806</v>
      </c>
      <c r="V41" s="80">
        <v>42806</v>
      </c>
      <c r="W41" s="81">
        <f t="shared" si="0"/>
        <v>0</v>
      </c>
      <c r="X41" s="80">
        <v>42811</v>
      </c>
      <c r="Y41" s="81">
        <f>DATEDIF(V41,X41,"d")</f>
        <v>5</v>
      </c>
      <c r="Z41" s="80">
        <v>42811</v>
      </c>
      <c r="AA41" s="81">
        <f>DATEDIF(V41,Z41,"d")</f>
        <v>5</v>
      </c>
      <c r="AB41" s="77" t="s">
        <v>347</v>
      </c>
      <c r="AC41" s="80">
        <v>42818</v>
      </c>
      <c r="AD41" s="81">
        <f>DATEDIF(Z41,AC41,"d")</f>
        <v>7</v>
      </c>
      <c r="AE41" s="81">
        <f t="shared" si="4"/>
        <v>12</v>
      </c>
      <c r="AF41" s="77">
        <v>0</v>
      </c>
      <c r="AG41" s="77"/>
      <c r="AH41" s="77">
        <v>0</v>
      </c>
      <c r="AJ41" s="82"/>
      <c r="AK41" s="83"/>
      <c r="AL41" s="82"/>
      <c r="AM41" s="84"/>
      <c r="AN41" s="79">
        <v>1</v>
      </c>
      <c r="AO41" s="76">
        <v>1</v>
      </c>
      <c r="AP41" s="76">
        <v>0</v>
      </c>
      <c r="AQ41" s="76">
        <v>1</v>
      </c>
      <c r="AR41" s="76">
        <v>0</v>
      </c>
      <c r="AS41" s="76" t="s">
        <v>210</v>
      </c>
      <c r="AU41" s="85">
        <v>42806</v>
      </c>
      <c r="AV41" s="86">
        <v>0</v>
      </c>
      <c r="AW41" s="85"/>
      <c r="AX41" s="85">
        <v>42806</v>
      </c>
      <c r="AZ41" s="78"/>
      <c r="BH41" s="78"/>
      <c r="BM41" s="85"/>
      <c r="BO41" s="78"/>
      <c r="CA41" s="78"/>
      <c r="CB41" s="77"/>
      <c r="CG41" s="85"/>
      <c r="CI41" s="88"/>
      <c r="CK41" s="77"/>
      <c r="CM41" s="77"/>
      <c r="CO41" s="77"/>
      <c r="CQ41" s="77"/>
      <c r="CS41" s="88"/>
      <c r="CT41" s="77"/>
      <c r="CU41" s="77"/>
      <c r="CV41" s="77"/>
      <c r="CW41" s="77"/>
      <c r="CX41" s="88"/>
      <c r="CZ41"/>
      <c r="DA41"/>
      <c r="DB41" s="77"/>
      <c r="DD41"/>
      <c r="DE41"/>
      <c r="DF41" s="77"/>
      <c r="DH41"/>
      <c r="DI41"/>
      <c r="DJ41" s="77"/>
      <c r="DL41"/>
      <c r="DM41"/>
      <c r="DN41" s="77"/>
      <c r="DP41"/>
      <c r="DQ41"/>
      <c r="DR41" s="88"/>
      <c r="DS41" s="77"/>
      <c r="DT41" s="77"/>
      <c r="DU41" s="77"/>
      <c r="DV41" s="77"/>
      <c r="DW41" s="88"/>
      <c r="DY41" s="77"/>
      <c r="EA41" s="77"/>
      <c r="EC41" s="77"/>
      <c r="EE41" s="77"/>
      <c r="EG41" s="88"/>
      <c r="EH41" s="77"/>
      <c r="EI41" s="77"/>
      <c r="EJ41" s="77"/>
      <c r="EK41" s="77"/>
      <c r="EL41" s="88"/>
      <c r="EN41"/>
      <c r="EO41"/>
      <c r="EP41" s="77"/>
      <c r="ER41"/>
      <c r="ES41"/>
      <c r="ET41" s="77"/>
      <c r="EV41"/>
      <c r="EW41"/>
      <c r="EX41" s="77"/>
      <c r="EZ41"/>
      <c r="FA41"/>
      <c r="FB41" s="77"/>
      <c r="FD41"/>
      <c r="FE41"/>
      <c r="FF41" s="88"/>
      <c r="FG41" s="77"/>
      <c r="FH41" s="77"/>
      <c r="FI41" s="77"/>
      <c r="FJ41" s="77"/>
      <c r="FK41" s="79" t="s">
        <v>348</v>
      </c>
    </row>
    <row r="42" spans="1:167" x14ac:dyDescent="0.2">
      <c r="A42" s="38" t="s">
        <v>349</v>
      </c>
      <c r="B42" s="38">
        <v>1</v>
      </c>
      <c r="C42" s="35">
        <v>23790</v>
      </c>
      <c r="D42" s="29">
        <v>52</v>
      </c>
      <c r="E42" s="29" t="s">
        <v>350</v>
      </c>
      <c r="F42">
        <v>1</v>
      </c>
      <c r="G42" s="29"/>
      <c r="H42" s="30">
        <v>0</v>
      </c>
      <c r="I42">
        <v>0</v>
      </c>
      <c r="K42" s="48">
        <v>4</v>
      </c>
      <c r="L42" s="29">
        <v>1</v>
      </c>
      <c r="M42" s="30">
        <v>2</v>
      </c>
      <c r="N42">
        <v>0</v>
      </c>
      <c r="O42">
        <v>0</v>
      </c>
      <c r="P42" s="29">
        <v>1</v>
      </c>
      <c r="Q42">
        <v>2</v>
      </c>
      <c r="R42" s="125">
        <v>1</v>
      </c>
      <c r="S42" s="30">
        <v>0</v>
      </c>
      <c r="T42" s="35">
        <v>42815</v>
      </c>
      <c r="U42" s="36">
        <v>42809</v>
      </c>
      <c r="V42" s="36">
        <v>42810</v>
      </c>
      <c r="W42" s="37">
        <f t="shared" si="0"/>
        <v>1</v>
      </c>
      <c r="X42" s="30"/>
      <c r="Y42" s="37"/>
      <c r="Z42" s="30"/>
      <c r="AA42" s="37"/>
      <c r="AB42" s="29" t="s">
        <v>351</v>
      </c>
      <c r="AC42" s="36">
        <v>42814</v>
      </c>
      <c r="AD42" s="37"/>
      <c r="AE42" s="37">
        <f t="shared" si="4"/>
        <v>4</v>
      </c>
      <c r="AF42" s="29">
        <v>0</v>
      </c>
      <c r="AG42" s="29"/>
      <c r="AH42" s="29">
        <v>0</v>
      </c>
      <c r="AJ42" s="38"/>
      <c r="AK42" s="39"/>
      <c r="AL42" s="38"/>
      <c r="AM42" s="40"/>
      <c r="AN42" s="47">
        <v>2</v>
      </c>
      <c r="AO42">
        <v>1</v>
      </c>
      <c r="AP42">
        <v>0</v>
      </c>
      <c r="AQ42">
        <v>1</v>
      </c>
      <c r="AR42">
        <v>0</v>
      </c>
      <c r="AS42" t="s">
        <v>210</v>
      </c>
      <c r="AU42" s="44">
        <v>42810</v>
      </c>
      <c r="AV42" s="42">
        <v>0</v>
      </c>
      <c r="AW42" s="44"/>
      <c r="AX42" s="44">
        <v>42810</v>
      </c>
      <c r="AZ42" s="30"/>
      <c r="BH42" s="30"/>
      <c r="BM42" s="44"/>
      <c r="BO42" s="30"/>
      <c r="CA42" s="30"/>
      <c r="CB42" s="29"/>
      <c r="CG42" s="44"/>
      <c r="CI42" s="46">
        <v>62</v>
      </c>
      <c r="CJ42">
        <f t="shared" ref="CJ42:CJ66" si="48">CI42-CS42</f>
        <v>-1</v>
      </c>
      <c r="CK42" s="29">
        <v>52</v>
      </c>
      <c r="CL42">
        <f t="shared" ref="CL42:CL66" si="49">CK42-CT42</f>
        <v>-1</v>
      </c>
      <c r="CM42" s="29">
        <v>46</v>
      </c>
      <c r="CN42">
        <f t="shared" ref="CN42:CN66" si="50">CM42-CU42</f>
        <v>2</v>
      </c>
      <c r="CO42" s="29">
        <v>43.5</v>
      </c>
      <c r="CP42">
        <f t="shared" ref="CP42:CP66" si="51">CO42-CV42</f>
        <v>0.5</v>
      </c>
      <c r="CQ42" s="29">
        <v>24.5</v>
      </c>
      <c r="CR42">
        <f t="shared" ref="CR42:CR66" si="52">CQ42-CW42</f>
        <v>0</v>
      </c>
      <c r="CS42" s="46">
        <v>63</v>
      </c>
      <c r="CT42" s="29">
        <v>53</v>
      </c>
      <c r="CU42" s="29">
        <v>44</v>
      </c>
      <c r="CV42" s="29">
        <v>43</v>
      </c>
      <c r="CW42" s="29">
        <v>24.5</v>
      </c>
      <c r="DB42" s="29"/>
      <c r="DF42" s="29"/>
      <c r="DJ42" s="29"/>
      <c r="DN42" s="29"/>
      <c r="DS42" s="29"/>
      <c r="DT42" s="29"/>
      <c r="DU42" s="29"/>
      <c r="DV42" s="29"/>
      <c r="DY42" s="29"/>
      <c r="EA42" s="29"/>
      <c r="EC42" s="29"/>
      <c r="EE42" s="29"/>
      <c r="EH42" s="29"/>
      <c r="EI42" s="29"/>
      <c r="EJ42" s="29"/>
      <c r="EK42" s="29"/>
      <c r="EP42" s="29"/>
      <c r="ET42" s="29"/>
      <c r="EX42" s="29"/>
      <c r="FB42" s="29"/>
      <c r="FG42" s="29"/>
      <c r="FH42" s="29"/>
      <c r="FI42" s="29"/>
      <c r="FJ42" s="29"/>
      <c r="FK42" s="47" t="s">
        <v>352</v>
      </c>
    </row>
    <row r="43" spans="1:167" x14ac:dyDescent="0.2">
      <c r="A43" s="38" t="s">
        <v>353</v>
      </c>
      <c r="B43" s="38">
        <v>1</v>
      </c>
      <c r="C43" s="35">
        <v>17988</v>
      </c>
      <c r="D43" s="29">
        <v>68</v>
      </c>
      <c r="E43" s="29" t="s">
        <v>222</v>
      </c>
      <c r="F43">
        <v>1</v>
      </c>
      <c r="G43" s="29" t="s">
        <v>354</v>
      </c>
      <c r="H43" s="30">
        <v>0</v>
      </c>
      <c r="I43">
        <v>1</v>
      </c>
      <c r="J43">
        <v>50</v>
      </c>
      <c r="K43" s="48">
        <v>4</v>
      </c>
      <c r="L43" s="29">
        <v>2</v>
      </c>
      <c r="M43" s="30">
        <v>2</v>
      </c>
      <c r="N43">
        <v>1</v>
      </c>
      <c r="O43">
        <v>1</v>
      </c>
      <c r="P43">
        <v>1</v>
      </c>
      <c r="Q43">
        <v>2</v>
      </c>
      <c r="R43" s="29">
        <v>0</v>
      </c>
      <c r="S43" s="30">
        <v>0</v>
      </c>
      <c r="T43" s="35"/>
      <c r="U43" s="36">
        <v>42957</v>
      </c>
      <c r="V43" s="36">
        <v>42957</v>
      </c>
      <c r="W43" s="37">
        <f t="shared" si="0"/>
        <v>0</v>
      </c>
      <c r="X43" s="36">
        <v>42964</v>
      </c>
      <c r="Y43" s="37">
        <f t="shared" ref="Y43:Y66" si="53">DATEDIF(V43,X43,"d")</f>
        <v>7</v>
      </c>
      <c r="Z43" s="36">
        <v>42968</v>
      </c>
      <c r="AA43" s="37">
        <f t="shared" ref="AA43:AA69" si="54">DATEDIF(V43,Z43,"d")</f>
        <v>11</v>
      </c>
      <c r="AB43" s="29" t="s">
        <v>254</v>
      </c>
      <c r="AC43" s="36">
        <v>42978</v>
      </c>
      <c r="AD43" s="37">
        <f t="shared" ref="AD43:AD69" si="55">DATEDIF(Z43,AC43,"d")</f>
        <v>10</v>
      </c>
      <c r="AE43" s="37">
        <f t="shared" si="4"/>
        <v>21</v>
      </c>
      <c r="AF43" s="29">
        <v>0</v>
      </c>
      <c r="AG43" s="29"/>
      <c r="AH43" s="29">
        <v>0</v>
      </c>
      <c r="AI43" s="29"/>
      <c r="AJ43" s="38"/>
      <c r="AK43" s="39"/>
      <c r="AL43" s="38"/>
      <c r="AM43" s="40"/>
      <c r="AN43" s="47">
        <v>4</v>
      </c>
      <c r="AO43">
        <v>3</v>
      </c>
      <c r="AP43">
        <v>2</v>
      </c>
      <c r="AQ43">
        <v>4</v>
      </c>
      <c r="AR43">
        <v>20</v>
      </c>
      <c r="AS43" t="s">
        <v>210</v>
      </c>
      <c r="AT43" t="s">
        <v>355</v>
      </c>
      <c r="AU43" s="44">
        <v>42963</v>
      </c>
      <c r="AV43" s="42">
        <v>6</v>
      </c>
      <c r="AW43" s="44"/>
      <c r="AX43" s="44">
        <v>42963</v>
      </c>
      <c r="AZ43" s="30">
        <v>1</v>
      </c>
      <c r="BA43">
        <f>AN43-AZ43</f>
        <v>3</v>
      </c>
      <c r="BB43">
        <v>1</v>
      </c>
      <c r="BC43">
        <v>0</v>
      </c>
      <c r="BD43">
        <v>1</v>
      </c>
      <c r="BE43">
        <v>0</v>
      </c>
      <c r="BF43" t="s">
        <v>210</v>
      </c>
      <c r="BH43">
        <v>2</v>
      </c>
      <c r="BI43" s="45">
        <v>3</v>
      </c>
      <c r="BJ43" s="45">
        <v>1</v>
      </c>
      <c r="BK43" s="45">
        <v>3</v>
      </c>
      <c r="BL43">
        <v>20</v>
      </c>
      <c r="BM43" t="s">
        <v>171</v>
      </c>
      <c r="BN43" s="45"/>
      <c r="BO43">
        <v>0</v>
      </c>
      <c r="BP43" s="45">
        <v>3</v>
      </c>
      <c r="BQ43" s="45">
        <v>1</v>
      </c>
      <c r="BR43" s="45">
        <v>4</v>
      </c>
      <c r="BS43">
        <v>20</v>
      </c>
      <c r="BT43" t="s">
        <v>171</v>
      </c>
      <c r="BU43" s="45" t="s">
        <v>178</v>
      </c>
      <c r="BV43" s="44">
        <v>42975</v>
      </c>
      <c r="BW43">
        <v>6</v>
      </c>
      <c r="BX43" s="44"/>
      <c r="BY43" s="44"/>
      <c r="BZ43" s="44"/>
      <c r="CA43" s="30">
        <v>1</v>
      </c>
      <c r="CB43" s="29">
        <f>BH43-CA43</f>
        <v>1</v>
      </c>
      <c r="CC43" s="45">
        <v>1</v>
      </c>
      <c r="CD43" s="45">
        <v>0</v>
      </c>
      <c r="CE43" s="45">
        <v>3</v>
      </c>
      <c r="CF43" s="45">
        <v>0</v>
      </c>
      <c r="CG43" t="s">
        <v>171</v>
      </c>
      <c r="CH43" s="45" t="s">
        <v>178</v>
      </c>
      <c r="CI43" s="46">
        <v>54</v>
      </c>
      <c r="CJ43">
        <f t="shared" si="48"/>
        <v>1</v>
      </c>
      <c r="CK43" s="29">
        <v>48</v>
      </c>
      <c r="CL43">
        <f t="shared" si="49"/>
        <v>3.5</v>
      </c>
      <c r="CM43" s="29">
        <v>44</v>
      </c>
      <c r="CN43">
        <f t="shared" si="50"/>
        <v>2</v>
      </c>
      <c r="CO43" s="29">
        <v>39</v>
      </c>
      <c r="CP43">
        <f t="shared" si="51"/>
        <v>2</v>
      </c>
      <c r="CQ43" s="29">
        <v>23</v>
      </c>
      <c r="CR43">
        <f t="shared" si="52"/>
        <v>0</v>
      </c>
      <c r="CS43" s="46">
        <v>53</v>
      </c>
      <c r="CT43" s="29">
        <v>44.5</v>
      </c>
      <c r="CU43" s="29">
        <v>42</v>
      </c>
      <c r="CV43" s="29">
        <v>37</v>
      </c>
      <c r="CW43" s="29">
        <v>23</v>
      </c>
      <c r="CX43" s="46">
        <v>51.5</v>
      </c>
      <c r="CY43">
        <f>CX43-DR43</f>
        <v>-1.5</v>
      </c>
      <c r="CZ43">
        <f>CJ43-CY43</f>
        <v>2.5</v>
      </c>
      <c r="DA43">
        <f>CZ43/AA43</f>
        <v>0.22727272727272727</v>
      </c>
      <c r="DB43" s="29">
        <v>45</v>
      </c>
      <c r="DC43">
        <f>DB43-DS43</f>
        <v>0.5</v>
      </c>
      <c r="DD43">
        <f>CL43-DC43</f>
        <v>3</v>
      </c>
      <c r="DE43">
        <f>DD43/AA43</f>
        <v>0.27272727272727271</v>
      </c>
      <c r="DF43" s="29">
        <v>42</v>
      </c>
      <c r="DG43">
        <f>DF43-DT43</f>
        <v>0</v>
      </c>
      <c r="DH43">
        <f>CN43-DG43</f>
        <v>2</v>
      </c>
      <c r="DI43">
        <f>DH43/AA43</f>
        <v>0.18181818181818182</v>
      </c>
      <c r="DJ43" s="29">
        <v>36.5</v>
      </c>
      <c r="DK43">
        <f>DJ43-DU43</f>
        <v>-0.5</v>
      </c>
      <c r="DL43">
        <f>CP43-DK43</f>
        <v>2.5</v>
      </c>
      <c r="DM43">
        <f>DL43/AA43</f>
        <v>0.22727272727272727</v>
      </c>
      <c r="DN43" s="29">
        <v>23</v>
      </c>
      <c r="DO43">
        <f>DN43-DV43</f>
        <v>0</v>
      </c>
      <c r="DP43">
        <f>CR43-DO43</f>
        <v>0</v>
      </c>
      <c r="DQ43">
        <f>DP43/AA43</f>
        <v>0</v>
      </c>
      <c r="DR43" s="46">
        <v>53</v>
      </c>
      <c r="DS43" s="29">
        <v>44.5</v>
      </c>
      <c r="DT43" s="29">
        <v>42</v>
      </c>
      <c r="DU43" s="29">
        <v>37</v>
      </c>
      <c r="DV43" s="29">
        <v>23</v>
      </c>
      <c r="DW43" s="46">
        <v>50.5</v>
      </c>
      <c r="DX43">
        <f>DW43-EG43</f>
        <v>0.5</v>
      </c>
      <c r="DY43" s="29">
        <v>46</v>
      </c>
      <c r="DZ43">
        <f>DY43-EH43</f>
        <v>0.5</v>
      </c>
      <c r="EA43" s="29">
        <v>44</v>
      </c>
      <c r="EB43">
        <f>EA43-EI43</f>
        <v>3.5</v>
      </c>
      <c r="EC43" s="29">
        <v>36.5</v>
      </c>
      <c r="ED43">
        <f>EC43-EJ43</f>
        <v>1</v>
      </c>
      <c r="EE43" s="29">
        <v>22.5</v>
      </c>
      <c r="EF43">
        <f>EE43-EK43</f>
        <v>0.5</v>
      </c>
      <c r="EG43" s="46">
        <v>50</v>
      </c>
      <c r="EH43" s="29">
        <v>45.5</v>
      </c>
      <c r="EI43" s="29">
        <v>40.5</v>
      </c>
      <c r="EJ43" s="29">
        <v>35.5</v>
      </c>
      <c r="EK43" s="29">
        <v>22</v>
      </c>
      <c r="EL43" s="46">
        <v>49.5</v>
      </c>
      <c r="EM43">
        <f>EL43-FF43</f>
        <v>-0.5</v>
      </c>
      <c r="EN43">
        <f>DX43-EM43</f>
        <v>1</v>
      </c>
      <c r="EO43">
        <f>EN43/AD43</f>
        <v>0.1</v>
      </c>
      <c r="EP43" s="29">
        <v>46</v>
      </c>
      <c r="EQ43">
        <f>EP43-FG43</f>
        <v>0.5</v>
      </c>
      <c r="ER43">
        <f>DZ43-EQ43</f>
        <v>0</v>
      </c>
      <c r="ES43">
        <f>ER43/AD43</f>
        <v>0</v>
      </c>
      <c r="ET43" s="29">
        <v>42</v>
      </c>
      <c r="EU43">
        <f>ET43-FH43</f>
        <v>2</v>
      </c>
      <c r="EV43">
        <f>EB43-EU43</f>
        <v>1.5</v>
      </c>
      <c r="EW43">
        <f>EV43/AD43</f>
        <v>0.15</v>
      </c>
      <c r="EX43" s="29">
        <v>36</v>
      </c>
      <c r="EY43">
        <f>EX43-FI43</f>
        <v>1</v>
      </c>
      <c r="EZ43">
        <f>ED43-EY43</f>
        <v>0</v>
      </c>
      <c r="FA43">
        <f>EZ43/AD43</f>
        <v>0</v>
      </c>
      <c r="FB43" s="29">
        <v>23</v>
      </c>
      <c r="FC43">
        <f>FB43-FJ43</f>
        <v>1</v>
      </c>
      <c r="FD43">
        <f>EF43-FC43</f>
        <v>-0.5</v>
      </c>
      <c r="FE43">
        <f>FD43/AD43</f>
        <v>-0.05</v>
      </c>
      <c r="FF43" s="46">
        <v>50</v>
      </c>
      <c r="FG43" s="29">
        <v>45.5</v>
      </c>
      <c r="FH43" s="29">
        <v>40</v>
      </c>
      <c r="FI43" s="29">
        <v>35</v>
      </c>
      <c r="FJ43" s="29">
        <v>22</v>
      </c>
      <c r="FK43" s="47" t="s">
        <v>356</v>
      </c>
    </row>
    <row r="44" spans="1:167" x14ac:dyDescent="0.2">
      <c r="A44" s="38" t="s">
        <v>357</v>
      </c>
      <c r="B44" s="38">
        <v>1</v>
      </c>
      <c r="C44" s="35">
        <v>22427</v>
      </c>
      <c r="D44" s="29">
        <v>56</v>
      </c>
      <c r="E44" s="29" t="s">
        <v>358</v>
      </c>
      <c r="F44">
        <v>0</v>
      </c>
      <c r="G44" s="29" t="s">
        <v>359</v>
      </c>
      <c r="H44" s="30">
        <v>1</v>
      </c>
      <c r="I44">
        <v>0</v>
      </c>
      <c r="K44" s="48">
        <v>4</v>
      </c>
      <c r="L44" s="29">
        <v>2</v>
      </c>
      <c r="M44" s="30">
        <v>2</v>
      </c>
      <c r="N44">
        <v>1</v>
      </c>
      <c r="O44">
        <v>1</v>
      </c>
      <c r="P44">
        <v>1</v>
      </c>
      <c r="Q44">
        <v>2</v>
      </c>
      <c r="R44" s="29">
        <v>0</v>
      </c>
      <c r="S44" s="30">
        <v>0</v>
      </c>
      <c r="T44" s="35"/>
      <c r="U44" s="36">
        <v>43061</v>
      </c>
      <c r="V44" s="36">
        <v>43062</v>
      </c>
      <c r="W44" s="37">
        <f t="shared" si="0"/>
        <v>1</v>
      </c>
      <c r="X44" s="36">
        <v>43073</v>
      </c>
      <c r="Y44" s="37">
        <f t="shared" si="53"/>
        <v>11</v>
      </c>
      <c r="Z44" s="36">
        <v>43073</v>
      </c>
      <c r="AA44" s="37">
        <f t="shared" si="54"/>
        <v>11</v>
      </c>
      <c r="AB44" s="29" t="s">
        <v>360</v>
      </c>
      <c r="AC44" s="36">
        <v>43082</v>
      </c>
      <c r="AD44" s="37">
        <f t="shared" si="55"/>
        <v>9</v>
      </c>
      <c r="AE44" s="37">
        <f t="shared" si="4"/>
        <v>20</v>
      </c>
      <c r="AF44" s="29">
        <v>0</v>
      </c>
      <c r="AG44" s="29"/>
      <c r="AH44" s="29">
        <v>0</v>
      </c>
      <c r="AI44" s="29"/>
      <c r="AJ44" s="38"/>
      <c r="AK44" s="39"/>
      <c r="AL44" s="38"/>
      <c r="AM44" s="40"/>
      <c r="AN44" s="47">
        <v>3</v>
      </c>
      <c r="AO44">
        <v>3</v>
      </c>
      <c r="AP44">
        <v>2</v>
      </c>
      <c r="AQ44">
        <v>4</v>
      </c>
      <c r="AR44">
        <v>20</v>
      </c>
      <c r="AS44" t="s">
        <v>171</v>
      </c>
      <c r="AT44" t="s">
        <v>361</v>
      </c>
      <c r="AU44" s="44">
        <v>43073</v>
      </c>
      <c r="AV44" s="42">
        <v>11</v>
      </c>
      <c r="AW44" s="44"/>
      <c r="AX44" s="44"/>
      <c r="AY44" s="44"/>
      <c r="AZ44" s="30">
        <v>2</v>
      </c>
      <c r="BA44">
        <f>AN44-AZ44</f>
        <v>1</v>
      </c>
      <c r="BB44">
        <v>3</v>
      </c>
      <c r="BC44">
        <v>2</v>
      </c>
      <c r="BD44">
        <v>4</v>
      </c>
      <c r="BE44">
        <v>20</v>
      </c>
      <c r="BF44" t="s">
        <v>171</v>
      </c>
      <c r="BG44" t="s">
        <v>241</v>
      </c>
      <c r="BH44">
        <v>4</v>
      </c>
      <c r="BI44" s="45">
        <v>3</v>
      </c>
      <c r="BJ44" s="45">
        <v>2</v>
      </c>
      <c r="BK44" s="45">
        <v>5</v>
      </c>
      <c r="BL44">
        <v>20</v>
      </c>
      <c r="BM44" t="s">
        <v>171</v>
      </c>
      <c r="BN44" s="45" t="s">
        <v>362</v>
      </c>
      <c r="BO44">
        <v>3</v>
      </c>
      <c r="BP44" s="45">
        <v>3</v>
      </c>
      <c r="BQ44" s="45">
        <v>2</v>
      </c>
      <c r="BR44" s="45">
        <v>4</v>
      </c>
      <c r="BS44">
        <v>20</v>
      </c>
      <c r="BT44" t="s">
        <v>171</v>
      </c>
      <c r="BU44" s="44" t="s">
        <v>241</v>
      </c>
      <c r="BV44" s="44">
        <v>43082</v>
      </c>
      <c r="BW44">
        <v>14</v>
      </c>
      <c r="BX44" s="44"/>
      <c r="BY44" s="44"/>
      <c r="BZ44" s="44"/>
      <c r="CA44" s="30">
        <v>2</v>
      </c>
      <c r="CB44" s="29">
        <f>BH44-CA44</f>
        <v>2</v>
      </c>
      <c r="CC44" s="45">
        <v>3</v>
      </c>
      <c r="CD44" s="45">
        <v>1</v>
      </c>
      <c r="CE44" s="45">
        <v>3</v>
      </c>
      <c r="CF44">
        <v>20</v>
      </c>
      <c r="CG44" t="s">
        <v>171</v>
      </c>
      <c r="CH44" s="45"/>
      <c r="CI44" s="46">
        <v>49.5</v>
      </c>
      <c r="CJ44">
        <f t="shared" si="48"/>
        <v>1.5</v>
      </c>
      <c r="CK44" s="29">
        <v>47.5</v>
      </c>
      <c r="CL44">
        <f t="shared" si="49"/>
        <v>4.5</v>
      </c>
      <c r="CM44" s="29">
        <v>47.5</v>
      </c>
      <c r="CN44">
        <f t="shared" si="50"/>
        <v>5.5</v>
      </c>
      <c r="CO44" s="29">
        <v>38</v>
      </c>
      <c r="CP44">
        <f t="shared" si="51"/>
        <v>2</v>
      </c>
      <c r="CQ44" s="29">
        <v>25</v>
      </c>
      <c r="CR44">
        <f t="shared" si="52"/>
        <v>1.5</v>
      </c>
      <c r="CS44" s="46">
        <v>48</v>
      </c>
      <c r="CT44" s="29">
        <v>43</v>
      </c>
      <c r="CU44" s="29">
        <v>42</v>
      </c>
      <c r="CV44" s="29">
        <v>36</v>
      </c>
      <c r="CW44" s="29">
        <v>23.5</v>
      </c>
      <c r="CX44" s="46">
        <v>48</v>
      </c>
      <c r="CY44">
        <f>CX44-DR44</f>
        <v>0</v>
      </c>
      <c r="CZ44">
        <f>CJ44-CY44</f>
        <v>1.5</v>
      </c>
      <c r="DA44">
        <f>CZ44/AA44</f>
        <v>0.13636363636363635</v>
      </c>
      <c r="DB44" s="29">
        <v>44</v>
      </c>
      <c r="DC44">
        <f>DB44-DS44</f>
        <v>1</v>
      </c>
      <c r="DD44">
        <f>CL44-DC44</f>
        <v>3.5</v>
      </c>
      <c r="DE44">
        <f>DD44/AA44</f>
        <v>0.31818181818181818</v>
      </c>
      <c r="DF44" s="29">
        <v>44</v>
      </c>
      <c r="DG44">
        <f>DF44-DT44</f>
        <v>2</v>
      </c>
      <c r="DH44">
        <f>CN44-DG44</f>
        <v>3.5</v>
      </c>
      <c r="DI44">
        <f>DH44/AA44</f>
        <v>0.31818181818181818</v>
      </c>
      <c r="DJ44" s="29">
        <v>35.5</v>
      </c>
      <c r="DK44">
        <f>DJ44-DU44</f>
        <v>-0.5</v>
      </c>
      <c r="DL44">
        <f>CP44-DK44</f>
        <v>2.5</v>
      </c>
      <c r="DM44">
        <f>DL44/AA44</f>
        <v>0.22727272727272727</v>
      </c>
      <c r="DN44" s="29">
        <v>23</v>
      </c>
      <c r="DO44">
        <f>DN44-DV44</f>
        <v>-0.5</v>
      </c>
      <c r="DP44">
        <f>CR44-DO44</f>
        <v>2</v>
      </c>
      <c r="DQ44">
        <f>DP44/AA44</f>
        <v>0.18181818181818182</v>
      </c>
      <c r="DR44" s="46">
        <v>48</v>
      </c>
      <c r="DS44" s="29">
        <v>43</v>
      </c>
      <c r="DT44" s="29">
        <v>42</v>
      </c>
      <c r="DU44" s="29">
        <v>36</v>
      </c>
      <c r="DV44" s="29">
        <v>23.5</v>
      </c>
      <c r="DW44" s="46">
        <v>48.5</v>
      </c>
      <c r="DX44">
        <f>DW44-EG44</f>
        <v>0.5</v>
      </c>
      <c r="DY44" s="29">
        <v>44.5</v>
      </c>
      <c r="DZ44">
        <f>DY44-EH44</f>
        <v>1.5</v>
      </c>
      <c r="EA44" s="29">
        <v>46</v>
      </c>
      <c r="EB44">
        <f>EA44-EI44</f>
        <v>3.5</v>
      </c>
      <c r="EC44" s="29">
        <v>35</v>
      </c>
      <c r="ED44">
        <f>EC44-EJ44</f>
        <v>-1</v>
      </c>
      <c r="EE44" s="29">
        <v>23</v>
      </c>
      <c r="EF44">
        <f>EE44-EK44</f>
        <v>-0.5</v>
      </c>
      <c r="EG44" s="46">
        <v>48</v>
      </c>
      <c r="EH44" s="29">
        <v>43</v>
      </c>
      <c r="EI44" s="29">
        <v>42.5</v>
      </c>
      <c r="EJ44" s="29">
        <v>36</v>
      </c>
      <c r="EK44" s="29">
        <v>23.5</v>
      </c>
      <c r="EL44" s="46">
        <v>46.5</v>
      </c>
      <c r="EM44">
        <f>EL44-FF44</f>
        <v>-0.5</v>
      </c>
      <c r="EN44">
        <f>DX44-EM44</f>
        <v>1</v>
      </c>
      <c r="EO44">
        <f>EN44/AD44</f>
        <v>0.1111111111111111</v>
      </c>
      <c r="EP44" s="29">
        <v>44.5</v>
      </c>
      <c r="EQ44">
        <f>EP44-FG44</f>
        <v>2</v>
      </c>
      <c r="ER44">
        <f>DZ44-EQ44</f>
        <v>-0.5</v>
      </c>
      <c r="ES44">
        <f>ER44/AD44</f>
        <v>-5.5555555555555552E-2</v>
      </c>
      <c r="ET44" s="29">
        <v>44.5</v>
      </c>
      <c r="EU44">
        <f>ET44-FH44</f>
        <v>2</v>
      </c>
      <c r="EV44">
        <f>EB44-EU44</f>
        <v>1.5</v>
      </c>
      <c r="EW44">
        <f>EV44/AD44</f>
        <v>0.16666666666666666</v>
      </c>
      <c r="EX44" s="29">
        <v>35.5</v>
      </c>
      <c r="EY44">
        <f>EX44-FI44</f>
        <v>0.5</v>
      </c>
      <c r="EZ44">
        <f>ED44-EY44</f>
        <v>-1.5</v>
      </c>
      <c r="FA44">
        <f>EZ44/AD44</f>
        <v>-0.16666666666666666</v>
      </c>
      <c r="FB44" s="29">
        <v>22.5</v>
      </c>
      <c r="FC44">
        <f>FB44-FJ44</f>
        <v>-0.5</v>
      </c>
      <c r="FD44">
        <f>EF44-FC44</f>
        <v>0</v>
      </c>
      <c r="FE44">
        <f>FD44/AD44</f>
        <v>0</v>
      </c>
      <c r="FF44" s="46">
        <v>47</v>
      </c>
      <c r="FG44" s="29">
        <v>42.5</v>
      </c>
      <c r="FH44" s="29">
        <v>42.5</v>
      </c>
      <c r="FI44" s="29">
        <v>35</v>
      </c>
      <c r="FJ44" s="29">
        <v>23</v>
      </c>
      <c r="FK44" s="47" t="s">
        <v>242</v>
      </c>
    </row>
    <row r="45" spans="1:167" x14ac:dyDescent="0.2">
      <c r="A45" s="38" t="s">
        <v>363</v>
      </c>
      <c r="B45" s="38">
        <v>2</v>
      </c>
      <c r="C45" s="35">
        <v>22458</v>
      </c>
      <c r="D45" s="29">
        <v>56</v>
      </c>
      <c r="E45" s="29" t="s">
        <v>364</v>
      </c>
      <c r="F45">
        <v>1</v>
      </c>
      <c r="G45" s="29" t="s">
        <v>365</v>
      </c>
      <c r="H45" s="30">
        <v>1</v>
      </c>
      <c r="I45">
        <v>0</v>
      </c>
      <c r="K45" s="48">
        <v>4</v>
      </c>
      <c r="L45" s="29">
        <v>2</v>
      </c>
      <c r="M45" s="30">
        <v>2</v>
      </c>
      <c r="N45">
        <v>1</v>
      </c>
      <c r="O45">
        <v>1</v>
      </c>
      <c r="P45">
        <v>1</v>
      </c>
      <c r="Q45">
        <v>2</v>
      </c>
      <c r="R45" s="29">
        <v>0</v>
      </c>
      <c r="S45" s="30">
        <v>0</v>
      </c>
      <c r="T45" s="35"/>
      <c r="U45" s="36">
        <v>43133</v>
      </c>
      <c r="V45" s="36">
        <v>43133</v>
      </c>
      <c r="W45" s="37">
        <f t="shared" si="0"/>
        <v>0</v>
      </c>
      <c r="X45" s="36">
        <v>43145</v>
      </c>
      <c r="Y45" s="37">
        <f t="shared" si="53"/>
        <v>12</v>
      </c>
      <c r="Z45" s="36">
        <v>43145</v>
      </c>
      <c r="AA45" s="37">
        <f t="shared" si="54"/>
        <v>12</v>
      </c>
      <c r="AB45" s="29" t="s">
        <v>366</v>
      </c>
      <c r="AC45" s="36">
        <v>43154</v>
      </c>
      <c r="AD45" s="37">
        <f t="shared" si="55"/>
        <v>9</v>
      </c>
      <c r="AE45" s="37">
        <f t="shared" si="4"/>
        <v>21</v>
      </c>
      <c r="AF45" s="29">
        <v>0</v>
      </c>
      <c r="AG45" s="29"/>
      <c r="AH45" s="29">
        <v>0</v>
      </c>
      <c r="AI45" s="29"/>
      <c r="AJ45" s="38"/>
      <c r="AK45" s="39"/>
      <c r="AL45" s="38"/>
      <c r="AM45" s="40"/>
      <c r="AN45" s="47">
        <v>1</v>
      </c>
      <c r="AO45">
        <v>1</v>
      </c>
      <c r="AP45">
        <v>0</v>
      </c>
      <c r="AQ45">
        <v>1</v>
      </c>
      <c r="AR45">
        <v>0</v>
      </c>
      <c r="AS45" t="s">
        <v>210</v>
      </c>
      <c r="AU45" s="44">
        <v>43133</v>
      </c>
      <c r="AV45" s="42">
        <v>0</v>
      </c>
      <c r="AW45" s="44"/>
      <c r="AX45" s="44">
        <v>43133</v>
      </c>
      <c r="AY45" s="44"/>
      <c r="AZ45" s="30">
        <v>1</v>
      </c>
      <c r="BA45">
        <f>AN45-AZ45</f>
        <v>0</v>
      </c>
      <c r="BB45">
        <v>1</v>
      </c>
      <c r="BC45">
        <v>0</v>
      </c>
      <c r="BD45">
        <v>1</v>
      </c>
      <c r="BE45">
        <v>0</v>
      </c>
      <c r="BF45" t="s">
        <v>210</v>
      </c>
      <c r="BH45">
        <v>4</v>
      </c>
      <c r="BI45" s="45">
        <v>3</v>
      </c>
      <c r="BJ45" s="45">
        <v>1</v>
      </c>
      <c r="BK45" s="45">
        <v>3</v>
      </c>
      <c r="BL45">
        <v>20</v>
      </c>
      <c r="BM45" t="s">
        <v>171</v>
      </c>
      <c r="BN45" s="45"/>
      <c r="BO45">
        <v>2</v>
      </c>
      <c r="BP45" s="45">
        <v>3</v>
      </c>
      <c r="BQ45" s="45">
        <v>1</v>
      </c>
      <c r="BR45" s="45">
        <v>3</v>
      </c>
      <c r="BS45">
        <v>20</v>
      </c>
      <c r="BT45" t="s">
        <v>171</v>
      </c>
      <c r="BV45" s="44">
        <v>43150</v>
      </c>
      <c r="BW45">
        <v>4</v>
      </c>
      <c r="BX45" s="44">
        <v>43150</v>
      </c>
      <c r="BY45" s="44"/>
      <c r="BZ45" s="44"/>
      <c r="CA45" s="30">
        <v>1</v>
      </c>
      <c r="CB45" s="29">
        <f>BH45-CA45</f>
        <v>3</v>
      </c>
      <c r="CC45" s="45">
        <v>1</v>
      </c>
      <c r="CD45" s="45">
        <v>0</v>
      </c>
      <c r="CE45" s="45">
        <v>2</v>
      </c>
      <c r="CF45" s="45">
        <v>0</v>
      </c>
      <c r="CG45" t="s">
        <v>171</v>
      </c>
      <c r="CH45" s="45"/>
      <c r="CI45" s="46">
        <v>44.5</v>
      </c>
      <c r="CJ45">
        <f t="shared" si="48"/>
        <v>0</v>
      </c>
      <c r="CK45" s="29">
        <v>39</v>
      </c>
      <c r="CL45">
        <f t="shared" si="49"/>
        <v>1</v>
      </c>
      <c r="CM45" s="29">
        <v>40</v>
      </c>
      <c r="CN45">
        <f t="shared" si="50"/>
        <v>5</v>
      </c>
      <c r="CO45" s="29">
        <v>38.5</v>
      </c>
      <c r="CP45">
        <f t="shared" si="51"/>
        <v>2.5</v>
      </c>
      <c r="CQ45" s="29">
        <v>21.5</v>
      </c>
      <c r="CR45">
        <f t="shared" si="52"/>
        <v>0</v>
      </c>
      <c r="CS45" s="46">
        <v>44.5</v>
      </c>
      <c r="CT45" s="29">
        <v>38</v>
      </c>
      <c r="CU45" s="29">
        <v>35</v>
      </c>
      <c r="CV45" s="29">
        <v>36</v>
      </c>
      <c r="CW45" s="29">
        <v>21.5</v>
      </c>
      <c r="CX45" s="46">
        <v>44</v>
      </c>
      <c r="CY45">
        <f>CX45-DR45</f>
        <v>-0.5</v>
      </c>
      <c r="CZ45">
        <f>CJ45-CY45</f>
        <v>0.5</v>
      </c>
      <c r="DA45">
        <f>CZ45/AA45</f>
        <v>4.1666666666666664E-2</v>
      </c>
      <c r="DB45" s="29">
        <v>37.5</v>
      </c>
      <c r="DC45">
        <f>DB45-DS45</f>
        <v>-0.5</v>
      </c>
      <c r="DD45">
        <f>CL45-DC45</f>
        <v>1.5</v>
      </c>
      <c r="DE45">
        <f>DD45/AA45</f>
        <v>0.125</v>
      </c>
      <c r="DF45" s="29">
        <v>37.5</v>
      </c>
      <c r="DG45">
        <f>DF45-DT45</f>
        <v>2.5</v>
      </c>
      <c r="DH45">
        <f>CN45-DG45</f>
        <v>2.5</v>
      </c>
      <c r="DI45">
        <f>DH45/AA45</f>
        <v>0.20833333333333334</v>
      </c>
      <c r="DJ45" s="29">
        <v>35</v>
      </c>
      <c r="DK45">
        <f>DJ45-DU45</f>
        <v>-1</v>
      </c>
      <c r="DL45">
        <f>CP45-DK45</f>
        <v>3.5</v>
      </c>
      <c r="DM45">
        <f>DL45/AA45</f>
        <v>0.29166666666666669</v>
      </c>
      <c r="DN45" s="29">
        <v>21.5</v>
      </c>
      <c r="DO45">
        <f>DN45-DV45</f>
        <v>0</v>
      </c>
      <c r="DP45">
        <f>CR45-DO45</f>
        <v>0</v>
      </c>
      <c r="DQ45">
        <f>DP45/AA45</f>
        <v>0</v>
      </c>
      <c r="DR45" s="46">
        <v>44.5</v>
      </c>
      <c r="DS45" s="29">
        <v>38</v>
      </c>
      <c r="DT45" s="29">
        <v>35</v>
      </c>
      <c r="DU45" s="29">
        <v>36</v>
      </c>
      <c r="DV45" s="29">
        <v>21.5</v>
      </c>
      <c r="DW45" s="46">
        <v>44.5</v>
      </c>
      <c r="DX45">
        <f>DW45-EG45</f>
        <v>0</v>
      </c>
      <c r="DY45" s="29">
        <v>38.5</v>
      </c>
      <c r="DZ45">
        <f>DY45-EH45</f>
        <v>0.5</v>
      </c>
      <c r="EA45" s="29">
        <v>39.5</v>
      </c>
      <c r="EB45">
        <f>EA45-EI45</f>
        <v>4.5</v>
      </c>
      <c r="EC45" s="29">
        <v>36.5</v>
      </c>
      <c r="ED45">
        <f>EC45-EJ45</f>
        <v>0.5</v>
      </c>
      <c r="EE45" s="29">
        <v>22</v>
      </c>
      <c r="EF45">
        <f>EE45-EK45</f>
        <v>0.5</v>
      </c>
      <c r="EG45" s="46">
        <v>44.5</v>
      </c>
      <c r="EH45" s="29">
        <v>38</v>
      </c>
      <c r="EI45" s="29">
        <v>35</v>
      </c>
      <c r="EJ45" s="29">
        <v>36</v>
      </c>
      <c r="EK45" s="29">
        <v>21.5</v>
      </c>
      <c r="EL45" s="46">
        <v>43.5</v>
      </c>
      <c r="EM45">
        <f>EL45-FF45</f>
        <v>-0.5</v>
      </c>
      <c r="EN45">
        <f>DX45-EM45</f>
        <v>0.5</v>
      </c>
      <c r="EO45">
        <f>EN45/AD45</f>
        <v>5.5555555555555552E-2</v>
      </c>
      <c r="EP45" s="29">
        <v>37.5</v>
      </c>
      <c r="EQ45">
        <f>EP45-FG45</f>
        <v>0</v>
      </c>
      <c r="ER45">
        <f>DZ45-EQ45</f>
        <v>0.5</v>
      </c>
      <c r="ES45">
        <f>ER45/AD45</f>
        <v>5.5555555555555552E-2</v>
      </c>
      <c r="ET45" s="29">
        <v>37</v>
      </c>
      <c r="EU45">
        <f>ET45-FH45</f>
        <v>2</v>
      </c>
      <c r="EV45">
        <f>EB45-EU45</f>
        <v>2.5</v>
      </c>
      <c r="EW45">
        <f>EV45/AD45</f>
        <v>0.27777777777777779</v>
      </c>
      <c r="EX45" s="29">
        <v>36.5</v>
      </c>
      <c r="EY45">
        <f>EX45-FI45</f>
        <v>1</v>
      </c>
      <c r="EZ45">
        <f>ED45-EY45</f>
        <v>-0.5</v>
      </c>
      <c r="FA45">
        <f>EZ45/AD45</f>
        <v>-5.5555555555555552E-2</v>
      </c>
      <c r="FB45" s="29">
        <v>22</v>
      </c>
      <c r="FC45">
        <f>FB45-FJ45</f>
        <v>0.5</v>
      </c>
      <c r="FD45">
        <f>EF45-FC45</f>
        <v>0</v>
      </c>
      <c r="FE45">
        <f>FD45/AD45</f>
        <v>0</v>
      </c>
      <c r="FF45" s="46">
        <v>44</v>
      </c>
      <c r="FG45" s="29">
        <v>37.5</v>
      </c>
      <c r="FH45" s="29">
        <v>35</v>
      </c>
      <c r="FI45" s="29">
        <v>35.5</v>
      </c>
      <c r="FJ45" s="29">
        <v>21.5</v>
      </c>
      <c r="FK45" s="47"/>
    </row>
    <row r="46" spans="1:167" s="55" customFormat="1" x14ac:dyDescent="0.2">
      <c r="A46" s="64" t="s">
        <v>367</v>
      </c>
      <c r="B46" s="64">
        <v>1</v>
      </c>
      <c r="C46" s="61">
        <v>26126</v>
      </c>
      <c r="D46" s="56">
        <v>46</v>
      </c>
      <c r="E46" s="56" t="s">
        <v>368</v>
      </c>
      <c r="F46" s="55">
        <v>1</v>
      </c>
      <c r="G46" s="56"/>
      <c r="H46" s="60">
        <v>0</v>
      </c>
      <c r="I46" s="55">
        <v>1</v>
      </c>
      <c r="J46" s="55">
        <v>4</v>
      </c>
      <c r="K46" s="92">
        <v>4</v>
      </c>
      <c r="L46" s="56">
        <v>2</v>
      </c>
      <c r="M46" s="57">
        <v>2</v>
      </c>
      <c r="N46" s="55">
        <v>1</v>
      </c>
      <c r="O46" s="55">
        <v>1</v>
      </c>
      <c r="P46" s="55">
        <v>1</v>
      </c>
      <c r="Q46" s="55">
        <v>2</v>
      </c>
      <c r="R46" s="56">
        <v>1</v>
      </c>
      <c r="S46" s="57">
        <v>0</v>
      </c>
      <c r="T46" s="61">
        <v>43264</v>
      </c>
      <c r="U46" s="62">
        <v>43256</v>
      </c>
      <c r="V46" s="62">
        <v>43256</v>
      </c>
      <c r="W46" s="63">
        <f t="shared" si="0"/>
        <v>0</v>
      </c>
      <c r="X46" s="62">
        <v>43264</v>
      </c>
      <c r="Y46" s="63">
        <f t="shared" si="53"/>
        <v>8</v>
      </c>
      <c r="Z46" s="62">
        <v>43264</v>
      </c>
      <c r="AA46" s="63">
        <f t="shared" si="54"/>
        <v>8</v>
      </c>
      <c r="AB46" s="56" t="s">
        <v>369</v>
      </c>
      <c r="AC46" s="62">
        <v>43273</v>
      </c>
      <c r="AD46" s="63">
        <f t="shared" si="55"/>
        <v>9</v>
      </c>
      <c r="AE46" s="63">
        <f t="shared" si="4"/>
        <v>17</v>
      </c>
      <c r="AF46" s="56">
        <v>0</v>
      </c>
      <c r="AG46" s="56"/>
      <c r="AH46" s="56">
        <v>0</v>
      </c>
      <c r="AJ46" s="64"/>
      <c r="AK46" s="65"/>
      <c r="AL46" s="64"/>
      <c r="AM46" s="66"/>
      <c r="AN46" s="58">
        <v>2</v>
      </c>
      <c r="AO46" s="55">
        <v>3</v>
      </c>
      <c r="AP46" s="55">
        <v>1</v>
      </c>
      <c r="AQ46" s="55">
        <v>4</v>
      </c>
      <c r="AR46" s="55">
        <v>20</v>
      </c>
      <c r="AS46" s="55" t="s">
        <v>171</v>
      </c>
      <c r="AT46" s="55" t="s">
        <v>370</v>
      </c>
      <c r="AU46" s="93"/>
      <c r="AV46" s="68"/>
      <c r="AW46" s="93"/>
      <c r="AX46" s="93"/>
      <c r="AY46" s="93"/>
      <c r="AZ46" s="57"/>
      <c r="BB46" s="93"/>
      <c r="BC46" s="93"/>
      <c r="BD46" s="93"/>
      <c r="BE46" s="93"/>
      <c r="BF46" s="93"/>
      <c r="BG46" s="93"/>
      <c r="BH46" s="57"/>
      <c r="BO46" s="57"/>
      <c r="CA46" s="57"/>
      <c r="CB46" s="56"/>
      <c r="CI46" s="70">
        <v>42</v>
      </c>
      <c r="CJ46" s="55">
        <f t="shared" si="48"/>
        <v>0</v>
      </c>
      <c r="CK46" s="56">
        <v>35</v>
      </c>
      <c r="CL46" s="55">
        <f t="shared" si="49"/>
        <v>2</v>
      </c>
      <c r="CM46" s="56">
        <v>37.5</v>
      </c>
      <c r="CN46" s="55">
        <f t="shared" si="50"/>
        <v>4</v>
      </c>
      <c r="CO46" s="56">
        <v>36</v>
      </c>
      <c r="CP46" s="55">
        <f t="shared" si="51"/>
        <v>2.5</v>
      </c>
      <c r="CQ46" s="56">
        <v>20</v>
      </c>
      <c r="CR46" s="55">
        <f t="shared" si="52"/>
        <v>0</v>
      </c>
      <c r="CS46" s="70">
        <v>42</v>
      </c>
      <c r="CT46" s="56">
        <v>33</v>
      </c>
      <c r="CU46" s="56">
        <v>33.5</v>
      </c>
      <c r="CV46" s="56">
        <v>33.5</v>
      </c>
      <c r="CW46" s="56">
        <v>20</v>
      </c>
      <c r="CX46" s="70"/>
      <c r="CZ46"/>
      <c r="DA46"/>
      <c r="DD46"/>
      <c r="DE46"/>
      <c r="DH46"/>
      <c r="DI46"/>
      <c r="DL46"/>
      <c r="DM46"/>
      <c r="DP46"/>
      <c r="DQ46"/>
      <c r="DR46" s="70"/>
      <c r="DW46" s="70"/>
      <c r="EG46" s="70"/>
      <c r="EL46" s="70"/>
      <c r="EN46"/>
      <c r="EO46"/>
      <c r="ER46"/>
      <c r="ES46"/>
      <c r="EV46"/>
      <c r="EW46"/>
      <c r="EZ46"/>
      <c r="FA46"/>
      <c r="FD46"/>
      <c r="FE46"/>
      <c r="FF46" s="70"/>
      <c r="FK46" s="58" t="s">
        <v>371</v>
      </c>
    </row>
    <row r="47" spans="1:167" x14ac:dyDescent="0.2">
      <c r="A47" s="38" t="s">
        <v>372</v>
      </c>
      <c r="B47" s="38">
        <v>1</v>
      </c>
      <c r="C47" s="35">
        <v>26281</v>
      </c>
      <c r="D47" s="29">
        <v>46</v>
      </c>
      <c r="E47" s="29" t="s">
        <v>373</v>
      </c>
      <c r="F47">
        <v>0</v>
      </c>
      <c r="G47" s="29"/>
      <c r="H47" s="30">
        <v>0</v>
      </c>
      <c r="I47">
        <v>1</v>
      </c>
      <c r="J47">
        <v>15</v>
      </c>
      <c r="K47" s="48">
        <v>4</v>
      </c>
      <c r="L47" s="29">
        <v>2</v>
      </c>
      <c r="M47" s="30">
        <v>2</v>
      </c>
      <c r="N47">
        <v>1</v>
      </c>
      <c r="O47">
        <v>1</v>
      </c>
      <c r="P47">
        <v>1</v>
      </c>
      <c r="Q47">
        <v>2</v>
      </c>
      <c r="R47" s="29">
        <v>0</v>
      </c>
      <c r="S47" s="30">
        <v>0</v>
      </c>
      <c r="T47" s="35"/>
      <c r="U47" s="36">
        <v>43300</v>
      </c>
      <c r="V47" s="36">
        <v>43300</v>
      </c>
      <c r="W47" s="37">
        <f t="shared" si="0"/>
        <v>0</v>
      </c>
      <c r="X47" s="36">
        <v>43313</v>
      </c>
      <c r="Y47" s="37">
        <f t="shared" si="53"/>
        <v>13</v>
      </c>
      <c r="Z47" s="36">
        <v>43319</v>
      </c>
      <c r="AA47" s="37">
        <f t="shared" si="54"/>
        <v>19</v>
      </c>
      <c r="AB47" s="29" t="s">
        <v>374</v>
      </c>
      <c r="AC47" s="36">
        <v>43325</v>
      </c>
      <c r="AD47" s="37">
        <f t="shared" si="55"/>
        <v>6</v>
      </c>
      <c r="AE47" s="37">
        <f t="shared" si="4"/>
        <v>25</v>
      </c>
      <c r="AF47" s="29">
        <v>0</v>
      </c>
      <c r="AG47" s="29"/>
      <c r="AH47" s="29">
        <v>0</v>
      </c>
      <c r="AI47" s="29"/>
      <c r="AJ47" s="38"/>
      <c r="AK47" s="39"/>
      <c r="AL47" s="38"/>
      <c r="AM47" s="40"/>
      <c r="AN47" s="47">
        <v>1</v>
      </c>
      <c r="AO47">
        <v>3</v>
      </c>
      <c r="AP47">
        <v>3</v>
      </c>
      <c r="AQ47">
        <v>5</v>
      </c>
      <c r="AR47">
        <v>0</v>
      </c>
      <c r="AS47" t="s">
        <v>210</v>
      </c>
      <c r="AT47" t="s">
        <v>375</v>
      </c>
      <c r="AU47" s="44">
        <v>43311</v>
      </c>
      <c r="AV47" s="42">
        <v>11</v>
      </c>
      <c r="AW47" s="44">
        <v>43311</v>
      </c>
      <c r="AX47" s="44"/>
      <c r="AY47" s="44"/>
      <c r="AZ47" s="30">
        <v>1</v>
      </c>
      <c r="BA47">
        <f t="shared" ref="BA47:BA60" si="56">AN47-AZ47</f>
        <v>0</v>
      </c>
      <c r="BB47">
        <v>1</v>
      </c>
      <c r="BC47">
        <v>0</v>
      </c>
      <c r="BD47">
        <v>2</v>
      </c>
      <c r="BE47">
        <v>0</v>
      </c>
      <c r="BF47" t="s">
        <v>171</v>
      </c>
      <c r="BH47">
        <v>1</v>
      </c>
      <c r="BI47" s="45">
        <v>1</v>
      </c>
      <c r="BJ47" s="45">
        <v>0</v>
      </c>
      <c r="BK47" s="45">
        <v>3</v>
      </c>
      <c r="BL47" s="45">
        <v>0</v>
      </c>
      <c r="BM47" t="s">
        <v>171</v>
      </c>
      <c r="BN47" s="45" t="s">
        <v>178</v>
      </c>
      <c r="BO47">
        <v>3</v>
      </c>
      <c r="BP47" s="45">
        <v>1</v>
      </c>
      <c r="BQ47" s="45">
        <v>0</v>
      </c>
      <c r="BR47" s="45">
        <v>3</v>
      </c>
      <c r="BS47" s="45">
        <v>0</v>
      </c>
      <c r="BT47" t="s">
        <v>171</v>
      </c>
      <c r="BU47" t="s">
        <v>178</v>
      </c>
      <c r="BV47" s="44">
        <v>43320</v>
      </c>
      <c r="BW47">
        <v>0</v>
      </c>
      <c r="BX47" s="44"/>
      <c r="BY47" s="44">
        <v>43322</v>
      </c>
      <c r="BZ47" s="44"/>
      <c r="CA47" s="30">
        <v>1</v>
      </c>
      <c r="CB47" s="29">
        <f>BH47-CA47</f>
        <v>0</v>
      </c>
      <c r="CC47" s="45">
        <v>1</v>
      </c>
      <c r="CD47" s="45">
        <v>0</v>
      </c>
      <c r="CE47" s="45">
        <v>1</v>
      </c>
      <c r="CF47" s="45">
        <v>0</v>
      </c>
      <c r="CG47" t="s">
        <v>177</v>
      </c>
      <c r="CH47" s="45"/>
      <c r="CI47" s="46">
        <v>45</v>
      </c>
      <c r="CJ47">
        <f t="shared" si="48"/>
        <v>0.5</v>
      </c>
      <c r="CK47" s="29">
        <v>36</v>
      </c>
      <c r="CL47">
        <f t="shared" si="49"/>
        <v>0.5</v>
      </c>
      <c r="CM47" s="29">
        <v>36.5</v>
      </c>
      <c r="CN47">
        <f t="shared" si="50"/>
        <v>3.5</v>
      </c>
      <c r="CO47" s="29">
        <v>35</v>
      </c>
      <c r="CP47">
        <f t="shared" si="51"/>
        <v>4.5</v>
      </c>
      <c r="CQ47" s="29">
        <v>20</v>
      </c>
      <c r="CR47">
        <f t="shared" si="52"/>
        <v>1</v>
      </c>
      <c r="CS47" s="46">
        <v>44.5</v>
      </c>
      <c r="CT47" s="29">
        <v>35.5</v>
      </c>
      <c r="CU47" s="29">
        <v>33</v>
      </c>
      <c r="CV47" s="29">
        <v>30.5</v>
      </c>
      <c r="CW47" s="29">
        <v>19</v>
      </c>
      <c r="CX47" s="46">
        <v>45</v>
      </c>
      <c r="CY47">
        <f t="shared" ref="CY47:CY60" si="57">CX47-DR47</f>
        <v>0.5</v>
      </c>
      <c r="CZ47">
        <f t="shared" ref="CZ47:CZ60" si="58">CJ47-CY47</f>
        <v>0</v>
      </c>
      <c r="DA47">
        <f t="shared" ref="DA47:DA60" si="59">CZ47/AA47</f>
        <v>0</v>
      </c>
      <c r="DB47" s="29">
        <v>34.5</v>
      </c>
      <c r="DC47">
        <f t="shared" ref="DC47:DC60" si="60">DB47-DS47</f>
        <v>-1</v>
      </c>
      <c r="DD47">
        <f t="shared" ref="DD47:DD60" si="61">CL47-DC47</f>
        <v>1.5</v>
      </c>
      <c r="DE47">
        <f t="shared" ref="DE47:DE60" si="62">DD47/AA47</f>
        <v>7.8947368421052627E-2</v>
      </c>
      <c r="DF47" s="29">
        <v>35</v>
      </c>
      <c r="DG47">
        <f t="shared" ref="DG47:DG60" si="63">DF47-DT47</f>
        <v>3</v>
      </c>
      <c r="DH47">
        <f t="shared" ref="DH47:DH60" si="64">CN47-DG47</f>
        <v>0.5</v>
      </c>
      <c r="DI47">
        <f t="shared" ref="DI47:DI60" si="65">DH47/AA47</f>
        <v>2.6315789473684209E-2</v>
      </c>
      <c r="DJ47" s="29">
        <v>32</v>
      </c>
      <c r="DK47">
        <f t="shared" ref="DK47:DK60" si="66">DJ47-DU47</f>
        <v>2</v>
      </c>
      <c r="DL47">
        <f t="shared" ref="DL47:DL60" si="67">CP47-DK47</f>
        <v>2.5</v>
      </c>
      <c r="DM47">
        <f t="shared" ref="DM47:DM60" si="68">DL47/AA47</f>
        <v>0.13157894736842105</v>
      </c>
      <c r="DN47" s="29">
        <v>20</v>
      </c>
      <c r="DO47">
        <f t="shared" ref="DO47:DO60" si="69">DN47-DV47</f>
        <v>0</v>
      </c>
      <c r="DP47">
        <f t="shared" ref="DP47:DP60" si="70">CR47-DO47</f>
        <v>1</v>
      </c>
      <c r="DQ47">
        <f t="shared" ref="DQ47:DQ60" si="71">DP47/AA47</f>
        <v>5.2631578947368418E-2</v>
      </c>
      <c r="DR47" s="46">
        <v>44.5</v>
      </c>
      <c r="DS47" s="29">
        <v>35.5</v>
      </c>
      <c r="DT47" s="29">
        <v>32</v>
      </c>
      <c r="DU47" s="29">
        <v>30</v>
      </c>
      <c r="DV47" s="29">
        <v>20</v>
      </c>
      <c r="DW47" s="46">
        <v>45</v>
      </c>
      <c r="DX47">
        <f t="shared" ref="DX47:DX60" si="72">DW47-EG47</f>
        <v>0</v>
      </c>
      <c r="DY47" s="29">
        <v>36</v>
      </c>
      <c r="DZ47">
        <f t="shared" ref="DZ47:DZ60" si="73">DY47-EH47</f>
        <v>1</v>
      </c>
      <c r="EA47" s="29">
        <v>36.5</v>
      </c>
      <c r="EB47">
        <f t="shared" ref="EB47:EB60" si="74">EA47-EI47</f>
        <v>3.5</v>
      </c>
      <c r="EC47" s="29">
        <v>33.5</v>
      </c>
      <c r="ED47">
        <f t="shared" ref="ED47:ED60" si="75">EC47-EJ47</f>
        <v>3.5</v>
      </c>
      <c r="EE47" s="29">
        <v>19.5</v>
      </c>
      <c r="EF47">
        <f t="shared" ref="EF47:EF60" si="76">EE47-EK47</f>
        <v>0</v>
      </c>
      <c r="EG47" s="46">
        <v>45</v>
      </c>
      <c r="EH47" s="29">
        <v>35</v>
      </c>
      <c r="EI47" s="29">
        <v>33</v>
      </c>
      <c r="EJ47" s="29">
        <v>30</v>
      </c>
      <c r="EK47" s="29">
        <v>19.5</v>
      </c>
      <c r="EL47" s="46">
        <v>45</v>
      </c>
      <c r="EM47">
        <f>EL47-FF47</f>
        <v>0</v>
      </c>
      <c r="EN47">
        <f>DX47-EM47</f>
        <v>0</v>
      </c>
      <c r="EO47">
        <f>EN47/AD47</f>
        <v>0</v>
      </c>
      <c r="EP47" s="29">
        <v>34.5</v>
      </c>
      <c r="EQ47">
        <f>EP47-FG47</f>
        <v>0</v>
      </c>
      <c r="ER47">
        <f>DZ47-EQ47</f>
        <v>1</v>
      </c>
      <c r="ES47">
        <f>ER47/AD47</f>
        <v>0.16666666666666666</v>
      </c>
      <c r="ET47" s="29">
        <v>36</v>
      </c>
      <c r="EU47">
        <f>ET47-FH47</f>
        <v>2</v>
      </c>
      <c r="EV47">
        <f>EB47-EU47</f>
        <v>1.5</v>
      </c>
      <c r="EW47">
        <f>EV47/AD47</f>
        <v>0.25</v>
      </c>
      <c r="EX47" s="29">
        <v>31</v>
      </c>
      <c r="EY47">
        <f>EX47-FI47</f>
        <v>1</v>
      </c>
      <c r="EZ47">
        <f>ED47-EY47</f>
        <v>2.5</v>
      </c>
      <c r="FA47">
        <f>EZ47/AD47</f>
        <v>0.41666666666666669</v>
      </c>
      <c r="FB47" s="29">
        <v>20</v>
      </c>
      <c r="FC47">
        <f>FB47-FJ47</f>
        <v>0</v>
      </c>
      <c r="FD47">
        <f>EF47-FC47</f>
        <v>0</v>
      </c>
      <c r="FE47">
        <f>FD47/AD47</f>
        <v>0</v>
      </c>
      <c r="FF47" s="46">
        <v>45</v>
      </c>
      <c r="FG47" s="29">
        <v>34.5</v>
      </c>
      <c r="FH47" s="29">
        <v>34</v>
      </c>
      <c r="FI47" s="29">
        <v>30</v>
      </c>
      <c r="FJ47" s="29">
        <v>20</v>
      </c>
      <c r="FK47" s="47" t="s">
        <v>242</v>
      </c>
    </row>
    <row r="48" spans="1:167" s="95" customFormat="1" x14ac:dyDescent="0.2">
      <c r="A48" s="38" t="s">
        <v>376</v>
      </c>
      <c r="B48" s="38">
        <v>1</v>
      </c>
      <c r="C48" s="35">
        <v>22865</v>
      </c>
      <c r="D48" s="29">
        <v>56</v>
      </c>
      <c r="E48" s="29" t="s">
        <v>377</v>
      </c>
      <c r="F48">
        <v>0</v>
      </c>
      <c r="G48" s="29"/>
      <c r="H48" s="30">
        <v>0</v>
      </c>
      <c r="I48">
        <v>0</v>
      </c>
      <c r="J48"/>
      <c r="K48" s="48">
        <v>4</v>
      </c>
      <c r="L48" s="29">
        <v>2</v>
      </c>
      <c r="M48" s="30">
        <v>2</v>
      </c>
      <c r="N48">
        <v>1</v>
      </c>
      <c r="O48">
        <v>1</v>
      </c>
      <c r="P48">
        <v>1</v>
      </c>
      <c r="Q48" s="29">
        <v>2</v>
      </c>
      <c r="R48" s="29">
        <v>0</v>
      </c>
      <c r="S48" s="30">
        <v>0</v>
      </c>
      <c r="T48" s="35"/>
      <c r="U48" s="36">
        <v>43335</v>
      </c>
      <c r="V48" s="36">
        <v>43335</v>
      </c>
      <c r="W48" s="37">
        <f t="shared" si="0"/>
        <v>0</v>
      </c>
      <c r="X48" s="36">
        <v>43346</v>
      </c>
      <c r="Y48" s="37">
        <f t="shared" si="53"/>
        <v>11</v>
      </c>
      <c r="Z48" s="36">
        <v>43346</v>
      </c>
      <c r="AA48" s="37">
        <f t="shared" si="54"/>
        <v>11</v>
      </c>
      <c r="AB48" s="29" t="s">
        <v>378</v>
      </c>
      <c r="AC48" s="36">
        <v>43352</v>
      </c>
      <c r="AD48" s="37">
        <f t="shared" si="55"/>
        <v>6</v>
      </c>
      <c r="AE48" s="37">
        <f t="shared" si="4"/>
        <v>17</v>
      </c>
      <c r="AF48" s="29">
        <v>0</v>
      </c>
      <c r="AG48" s="29"/>
      <c r="AH48" s="29">
        <v>0</v>
      </c>
      <c r="AI48" s="29"/>
      <c r="AJ48" s="38"/>
      <c r="AK48" s="39"/>
      <c r="AL48" s="38"/>
      <c r="AM48" s="40"/>
      <c r="AN48" s="47">
        <v>1</v>
      </c>
      <c r="AO48">
        <v>1</v>
      </c>
      <c r="AP48">
        <v>0</v>
      </c>
      <c r="AQ48">
        <v>2</v>
      </c>
      <c r="AR48">
        <v>0</v>
      </c>
      <c r="AS48" t="s">
        <v>210</v>
      </c>
      <c r="AT48" t="s">
        <v>277</v>
      </c>
      <c r="AU48" s="44">
        <v>43335</v>
      </c>
      <c r="AV48" s="42">
        <v>0</v>
      </c>
      <c r="AW48" s="44">
        <v>43335</v>
      </c>
      <c r="AX48" s="44"/>
      <c r="AY48" s="44"/>
      <c r="AZ48" s="30">
        <v>1</v>
      </c>
      <c r="BA48">
        <f t="shared" si="56"/>
        <v>0</v>
      </c>
      <c r="BB48">
        <v>1</v>
      </c>
      <c r="BC48">
        <v>0</v>
      </c>
      <c r="BD48">
        <v>2</v>
      </c>
      <c r="BE48">
        <v>0</v>
      </c>
      <c r="BF48" t="s">
        <v>210</v>
      </c>
      <c r="BG48"/>
      <c r="BH48">
        <v>4</v>
      </c>
      <c r="BI48" s="45">
        <v>3</v>
      </c>
      <c r="BJ48" s="45">
        <v>1</v>
      </c>
      <c r="BK48" s="45">
        <v>3</v>
      </c>
      <c r="BL48" s="45">
        <v>0</v>
      </c>
      <c r="BM48" t="s">
        <v>210</v>
      </c>
      <c r="BN48" s="45" t="s">
        <v>370</v>
      </c>
      <c r="BO48">
        <v>4</v>
      </c>
      <c r="BP48" s="45">
        <v>3</v>
      </c>
      <c r="BQ48" s="45">
        <v>1</v>
      </c>
      <c r="BR48" s="45">
        <v>3</v>
      </c>
      <c r="BS48" s="45">
        <v>0</v>
      </c>
      <c r="BT48" t="s">
        <v>210</v>
      </c>
      <c r="BU48" t="s">
        <v>370</v>
      </c>
      <c r="BV48" s="44">
        <v>43350</v>
      </c>
      <c r="BW48">
        <v>3</v>
      </c>
      <c r="BX48" s="44"/>
      <c r="BY48" s="44">
        <v>43350</v>
      </c>
      <c r="BZ48" s="44"/>
      <c r="CA48" s="30">
        <v>1</v>
      </c>
      <c r="CB48" s="29">
        <f>BH48-CA48</f>
        <v>3</v>
      </c>
      <c r="CC48" s="45">
        <v>1</v>
      </c>
      <c r="CD48" s="45">
        <v>0</v>
      </c>
      <c r="CE48" s="45">
        <v>1</v>
      </c>
      <c r="CF48" s="45">
        <v>0</v>
      </c>
      <c r="CG48" t="s">
        <v>210</v>
      </c>
      <c r="CH48" s="45"/>
      <c r="CI48" s="46">
        <v>50</v>
      </c>
      <c r="CJ48">
        <f t="shared" si="48"/>
        <v>1</v>
      </c>
      <c r="CK48" s="29">
        <v>44</v>
      </c>
      <c r="CL48">
        <f t="shared" si="49"/>
        <v>2</v>
      </c>
      <c r="CM48" s="29">
        <v>39.5</v>
      </c>
      <c r="CN48">
        <f t="shared" si="50"/>
        <v>1.5</v>
      </c>
      <c r="CO48" s="29">
        <v>38</v>
      </c>
      <c r="CP48">
        <f t="shared" si="51"/>
        <v>3</v>
      </c>
      <c r="CQ48" s="29">
        <v>23</v>
      </c>
      <c r="CR48">
        <f t="shared" si="52"/>
        <v>1</v>
      </c>
      <c r="CS48" s="46">
        <v>49</v>
      </c>
      <c r="CT48" s="29">
        <v>42</v>
      </c>
      <c r="CU48" s="29">
        <v>38</v>
      </c>
      <c r="CV48" s="29">
        <v>35</v>
      </c>
      <c r="CW48" s="29">
        <v>22</v>
      </c>
      <c r="CX48" s="46">
        <v>49</v>
      </c>
      <c r="CY48">
        <f t="shared" si="57"/>
        <v>0</v>
      </c>
      <c r="CZ48">
        <f t="shared" si="58"/>
        <v>1</v>
      </c>
      <c r="DA48">
        <f t="shared" si="59"/>
        <v>9.0909090909090912E-2</v>
      </c>
      <c r="DB48" s="29">
        <v>43</v>
      </c>
      <c r="DC48">
        <f t="shared" si="60"/>
        <v>1.5</v>
      </c>
      <c r="DD48">
        <f t="shared" si="61"/>
        <v>0.5</v>
      </c>
      <c r="DE48">
        <f t="shared" si="62"/>
        <v>4.5454545454545456E-2</v>
      </c>
      <c r="DF48" s="29">
        <v>40</v>
      </c>
      <c r="DG48">
        <f t="shared" si="63"/>
        <v>2</v>
      </c>
      <c r="DH48">
        <f t="shared" si="64"/>
        <v>-0.5</v>
      </c>
      <c r="DI48">
        <f t="shared" si="65"/>
        <v>-4.5454545454545456E-2</v>
      </c>
      <c r="DJ48" s="29">
        <v>36</v>
      </c>
      <c r="DK48">
        <f t="shared" si="66"/>
        <v>0.5</v>
      </c>
      <c r="DL48">
        <f t="shared" si="67"/>
        <v>2.5</v>
      </c>
      <c r="DM48">
        <f t="shared" si="68"/>
        <v>0.22727272727272727</v>
      </c>
      <c r="DN48" s="29">
        <v>22</v>
      </c>
      <c r="DO48">
        <f t="shared" si="69"/>
        <v>0.5</v>
      </c>
      <c r="DP48">
        <f t="shared" si="70"/>
        <v>0.5</v>
      </c>
      <c r="DQ48">
        <f t="shared" si="71"/>
        <v>4.5454545454545456E-2</v>
      </c>
      <c r="DR48" s="46">
        <v>49</v>
      </c>
      <c r="DS48" s="29">
        <v>41.5</v>
      </c>
      <c r="DT48" s="29">
        <v>38</v>
      </c>
      <c r="DU48" s="29">
        <v>35.5</v>
      </c>
      <c r="DV48" s="29">
        <v>21.5</v>
      </c>
      <c r="DW48" s="46">
        <v>50</v>
      </c>
      <c r="DX48">
        <f t="shared" si="72"/>
        <v>1</v>
      </c>
      <c r="DY48" s="29">
        <v>43</v>
      </c>
      <c r="DZ48">
        <f t="shared" si="73"/>
        <v>2</v>
      </c>
      <c r="EA48" s="29">
        <v>40</v>
      </c>
      <c r="EB48">
        <f t="shared" si="74"/>
        <v>2</v>
      </c>
      <c r="EC48" s="29">
        <v>36.5</v>
      </c>
      <c r="ED48">
        <f t="shared" si="75"/>
        <v>0.5</v>
      </c>
      <c r="EE48" s="29">
        <v>22</v>
      </c>
      <c r="EF48">
        <f t="shared" si="76"/>
        <v>0</v>
      </c>
      <c r="EG48" s="46">
        <v>49</v>
      </c>
      <c r="EH48" s="29">
        <v>41</v>
      </c>
      <c r="EI48" s="29">
        <v>38</v>
      </c>
      <c r="EJ48" s="29">
        <v>36</v>
      </c>
      <c r="EK48" s="29">
        <v>22</v>
      </c>
      <c r="EL48" s="46">
        <v>49</v>
      </c>
      <c r="EM48">
        <f>EL48-FF48</f>
        <v>0</v>
      </c>
      <c r="EN48">
        <f>DX48-EM48</f>
        <v>1</v>
      </c>
      <c r="EO48">
        <f>EN48/AD48</f>
        <v>0.16666666666666666</v>
      </c>
      <c r="EP48" s="29">
        <v>43</v>
      </c>
      <c r="EQ48">
        <f>EP48-FG48</f>
        <v>3</v>
      </c>
      <c r="ER48">
        <f>DZ48-EQ48</f>
        <v>-1</v>
      </c>
      <c r="ES48">
        <f>ER48/AD48</f>
        <v>-0.16666666666666666</v>
      </c>
      <c r="ET48" s="29">
        <v>40</v>
      </c>
      <c r="EU48">
        <f>ET48-FH48</f>
        <v>2</v>
      </c>
      <c r="EV48">
        <f>EB48-EU48</f>
        <v>0</v>
      </c>
      <c r="EW48">
        <f>EV48/AD48</f>
        <v>0</v>
      </c>
      <c r="EX48" s="29">
        <v>36</v>
      </c>
      <c r="EY48">
        <f>EX48-FI48</f>
        <v>0</v>
      </c>
      <c r="EZ48">
        <f>ED48-EY48</f>
        <v>0.5</v>
      </c>
      <c r="FA48">
        <f>EZ48/AD48</f>
        <v>8.3333333333333329E-2</v>
      </c>
      <c r="FB48" s="29">
        <v>21.5</v>
      </c>
      <c r="FC48">
        <f>FB48-FJ48</f>
        <v>0</v>
      </c>
      <c r="FD48">
        <f>EF48-FC48</f>
        <v>0</v>
      </c>
      <c r="FE48">
        <f>FD48/AD48</f>
        <v>0</v>
      </c>
      <c r="FF48" s="46">
        <v>49</v>
      </c>
      <c r="FG48" s="29">
        <v>40</v>
      </c>
      <c r="FH48" s="29">
        <v>38</v>
      </c>
      <c r="FI48" s="29">
        <v>36</v>
      </c>
      <c r="FJ48" s="29">
        <v>21.5</v>
      </c>
      <c r="FK48" s="47" t="s">
        <v>379</v>
      </c>
    </row>
    <row r="49" spans="1:167" s="95" customFormat="1" x14ac:dyDescent="0.2">
      <c r="A49" s="38" t="s">
        <v>380</v>
      </c>
      <c r="B49" s="38">
        <v>2</v>
      </c>
      <c r="C49" s="35">
        <v>22915</v>
      </c>
      <c r="D49" s="29">
        <v>56</v>
      </c>
      <c r="E49" s="29" t="s">
        <v>381</v>
      </c>
      <c r="F49">
        <v>0</v>
      </c>
      <c r="G49" s="29" t="s">
        <v>382</v>
      </c>
      <c r="H49" s="30">
        <v>1</v>
      </c>
      <c r="I49">
        <v>1</v>
      </c>
      <c r="J49">
        <v>13.3</v>
      </c>
      <c r="K49" s="48">
        <v>4</v>
      </c>
      <c r="L49" s="29">
        <v>1</v>
      </c>
      <c r="M49" s="30">
        <v>2</v>
      </c>
      <c r="N49">
        <v>1</v>
      </c>
      <c r="O49">
        <v>1</v>
      </c>
      <c r="P49">
        <v>1</v>
      </c>
      <c r="Q49">
        <v>2</v>
      </c>
      <c r="R49" s="29">
        <v>0</v>
      </c>
      <c r="S49" s="30">
        <v>1</v>
      </c>
      <c r="T49" s="35">
        <v>43439</v>
      </c>
      <c r="U49" s="36">
        <v>43411</v>
      </c>
      <c r="V49" s="36">
        <v>43412</v>
      </c>
      <c r="W49" s="37">
        <f t="shared" si="0"/>
        <v>1</v>
      </c>
      <c r="X49" s="36">
        <v>43425</v>
      </c>
      <c r="Y49" s="37">
        <f t="shared" si="53"/>
        <v>13</v>
      </c>
      <c r="Z49" s="36">
        <v>43425</v>
      </c>
      <c r="AA49" s="37">
        <f t="shared" si="54"/>
        <v>13</v>
      </c>
      <c r="AB49" s="29" t="s">
        <v>383</v>
      </c>
      <c r="AC49" s="36">
        <v>43439</v>
      </c>
      <c r="AD49" s="37">
        <f t="shared" si="55"/>
        <v>14</v>
      </c>
      <c r="AE49" s="37">
        <f t="shared" si="4"/>
        <v>27</v>
      </c>
      <c r="AF49" s="29">
        <v>1</v>
      </c>
      <c r="AG49" s="29" t="s">
        <v>384</v>
      </c>
      <c r="AH49" s="29">
        <v>0</v>
      </c>
      <c r="AI49"/>
      <c r="AJ49" s="38"/>
      <c r="AK49" s="39"/>
      <c r="AL49" s="38"/>
      <c r="AM49" s="40"/>
      <c r="AN49" s="47">
        <v>2</v>
      </c>
      <c r="AO49">
        <v>3</v>
      </c>
      <c r="AP49">
        <v>1</v>
      </c>
      <c r="AQ49">
        <v>3</v>
      </c>
      <c r="AR49">
        <v>20</v>
      </c>
      <c r="AS49" t="s">
        <v>171</v>
      </c>
      <c r="AT49"/>
      <c r="AU49" s="44">
        <v>43425</v>
      </c>
      <c r="AV49" s="42">
        <v>13</v>
      </c>
      <c r="AW49" s="44"/>
      <c r="AX49" s="44"/>
      <c r="AY49" s="44"/>
      <c r="AZ49" s="30">
        <v>2</v>
      </c>
      <c r="BA49">
        <f t="shared" si="56"/>
        <v>0</v>
      </c>
      <c r="BB49">
        <v>3</v>
      </c>
      <c r="BC49">
        <v>1</v>
      </c>
      <c r="BD49">
        <v>4</v>
      </c>
      <c r="BE49">
        <v>0</v>
      </c>
      <c r="BF49" s="44" t="s">
        <v>171</v>
      </c>
      <c r="BG49" s="44" t="s">
        <v>362</v>
      </c>
      <c r="BH49">
        <v>4</v>
      </c>
      <c r="BI49" s="45">
        <v>3</v>
      </c>
      <c r="BJ49" s="45">
        <v>1</v>
      </c>
      <c r="BK49" s="45">
        <v>3</v>
      </c>
      <c r="BL49">
        <v>20</v>
      </c>
      <c r="BM49" t="s">
        <v>171</v>
      </c>
      <c r="BN49" s="45"/>
      <c r="BO49">
        <v>4</v>
      </c>
      <c r="BP49" s="45">
        <v>3</v>
      </c>
      <c r="BQ49" s="45">
        <v>1</v>
      </c>
      <c r="BR49" s="45">
        <v>3</v>
      </c>
      <c r="BS49">
        <v>20</v>
      </c>
      <c r="BT49" t="s">
        <v>171</v>
      </c>
      <c r="BU49" s="45"/>
      <c r="BV49"/>
      <c r="BW49"/>
      <c r="BX49"/>
      <c r="BY49"/>
      <c r="BZ49"/>
      <c r="CA49" s="30"/>
      <c r="CB49" s="29"/>
      <c r="CC49"/>
      <c r="CD49"/>
      <c r="CE49"/>
      <c r="CF49"/>
      <c r="CG49"/>
      <c r="CH49"/>
      <c r="CI49" s="46">
        <v>60</v>
      </c>
      <c r="CJ49">
        <f t="shared" si="48"/>
        <v>0</v>
      </c>
      <c r="CK49" s="29">
        <v>55</v>
      </c>
      <c r="CL49">
        <f t="shared" si="49"/>
        <v>1</v>
      </c>
      <c r="CM49" s="29">
        <v>45.5</v>
      </c>
      <c r="CN49">
        <f t="shared" si="50"/>
        <v>1</v>
      </c>
      <c r="CO49" s="29">
        <v>40</v>
      </c>
      <c r="CP49">
        <f t="shared" si="51"/>
        <v>2</v>
      </c>
      <c r="CQ49" s="29">
        <v>24.5</v>
      </c>
      <c r="CR49">
        <f t="shared" si="52"/>
        <v>0.5</v>
      </c>
      <c r="CS49" s="46">
        <v>60</v>
      </c>
      <c r="CT49" s="29">
        <v>54</v>
      </c>
      <c r="CU49" s="29">
        <v>44.5</v>
      </c>
      <c r="CV49" s="29">
        <v>38</v>
      </c>
      <c r="CW49" s="29">
        <v>24</v>
      </c>
      <c r="CX49" s="46">
        <v>60</v>
      </c>
      <c r="CY49">
        <f t="shared" si="57"/>
        <v>0</v>
      </c>
      <c r="CZ49">
        <f t="shared" si="58"/>
        <v>0</v>
      </c>
      <c r="DA49">
        <f t="shared" si="59"/>
        <v>0</v>
      </c>
      <c r="DB49" s="29">
        <v>55</v>
      </c>
      <c r="DC49">
        <f t="shared" si="60"/>
        <v>0</v>
      </c>
      <c r="DD49">
        <f t="shared" si="61"/>
        <v>1</v>
      </c>
      <c r="DE49">
        <f t="shared" si="62"/>
        <v>7.6923076923076927E-2</v>
      </c>
      <c r="DF49" s="29">
        <v>45</v>
      </c>
      <c r="DG49">
        <f t="shared" si="63"/>
        <v>0</v>
      </c>
      <c r="DH49">
        <f t="shared" si="64"/>
        <v>1</v>
      </c>
      <c r="DI49">
        <f t="shared" si="65"/>
        <v>7.6923076923076927E-2</v>
      </c>
      <c r="DJ49" s="29">
        <v>37</v>
      </c>
      <c r="DK49">
        <f t="shared" si="66"/>
        <v>0</v>
      </c>
      <c r="DL49">
        <f t="shared" si="67"/>
        <v>2</v>
      </c>
      <c r="DM49">
        <f t="shared" si="68"/>
        <v>0.15384615384615385</v>
      </c>
      <c r="DN49" s="29">
        <v>22</v>
      </c>
      <c r="DO49">
        <f t="shared" si="69"/>
        <v>-2</v>
      </c>
      <c r="DP49">
        <f t="shared" si="70"/>
        <v>2.5</v>
      </c>
      <c r="DQ49">
        <f t="shared" si="71"/>
        <v>0.19230769230769232</v>
      </c>
      <c r="DR49" s="46">
        <v>60</v>
      </c>
      <c r="DS49" s="29">
        <v>55</v>
      </c>
      <c r="DT49" s="29">
        <v>45</v>
      </c>
      <c r="DU49" s="29">
        <v>37</v>
      </c>
      <c r="DV49" s="29">
        <v>24</v>
      </c>
      <c r="DW49" s="46">
        <v>61.5</v>
      </c>
      <c r="DX49">
        <f t="shared" si="72"/>
        <v>1.5</v>
      </c>
      <c r="DY49" s="29">
        <v>58</v>
      </c>
      <c r="DZ49">
        <f t="shared" si="73"/>
        <v>3</v>
      </c>
      <c r="EA49" s="29">
        <v>47.5</v>
      </c>
      <c r="EB49">
        <f t="shared" si="74"/>
        <v>2.5</v>
      </c>
      <c r="EC49" s="29">
        <v>39</v>
      </c>
      <c r="ED49">
        <f t="shared" si="75"/>
        <v>2</v>
      </c>
      <c r="EE49" s="29">
        <v>25.5</v>
      </c>
      <c r="EF49">
        <f t="shared" si="76"/>
        <v>1.5</v>
      </c>
      <c r="EG49" s="46">
        <v>60</v>
      </c>
      <c r="EH49" s="29">
        <v>55</v>
      </c>
      <c r="EI49" s="29">
        <v>45</v>
      </c>
      <c r="EJ49" s="29">
        <v>37</v>
      </c>
      <c r="EK49" s="29">
        <v>24</v>
      </c>
      <c r="EL49" s="46"/>
      <c r="EM49"/>
      <c r="EN49"/>
      <c r="EO49"/>
      <c r="EP49" s="29"/>
      <c r="EQ49"/>
      <c r="ER49"/>
      <c r="ES49"/>
      <c r="ET49" s="29"/>
      <c r="EU49"/>
      <c r="EV49"/>
      <c r="EW49"/>
      <c r="EX49" s="29"/>
      <c r="EY49"/>
      <c r="EZ49"/>
      <c r="FA49"/>
      <c r="FB49" s="29"/>
      <c r="FC49"/>
      <c r="FD49"/>
      <c r="FE49"/>
      <c r="FF49" s="46"/>
      <c r="FG49" s="29"/>
      <c r="FH49" s="29"/>
      <c r="FI49" s="29"/>
      <c r="FJ49"/>
      <c r="FK49" s="47" t="s">
        <v>385</v>
      </c>
    </row>
    <row r="50" spans="1:167" x14ac:dyDescent="0.2">
      <c r="A50" s="38" t="s">
        <v>386</v>
      </c>
      <c r="B50" s="38">
        <v>2</v>
      </c>
      <c r="C50" s="35">
        <v>19226</v>
      </c>
      <c r="D50" s="29">
        <v>66</v>
      </c>
      <c r="E50" s="29" t="s">
        <v>202</v>
      </c>
      <c r="F50">
        <v>0</v>
      </c>
      <c r="G50" s="29" t="s">
        <v>253</v>
      </c>
      <c r="H50" s="34">
        <v>1</v>
      </c>
      <c r="I50">
        <v>0</v>
      </c>
      <c r="K50" s="48">
        <v>4</v>
      </c>
      <c r="L50" s="29">
        <v>2</v>
      </c>
      <c r="M50" s="30">
        <v>2</v>
      </c>
      <c r="N50">
        <v>1</v>
      </c>
      <c r="O50">
        <v>1</v>
      </c>
      <c r="P50">
        <v>1</v>
      </c>
      <c r="Q50" s="29">
        <v>2</v>
      </c>
      <c r="R50" s="29">
        <v>0</v>
      </c>
      <c r="S50" s="30">
        <v>0</v>
      </c>
      <c r="T50" s="35"/>
      <c r="U50" s="36">
        <v>43427</v>
      </c>
      <c r="V50" s="36">
        <v>43427</v>
      </c>
      <c r="W50" s="37">
        <f t="shared" si="0"/>
        <v>0</v>
      </c>
      <c r="X50" s="36">
        <v>43440</v>
      </c>
      <c r="Y50" s="37">
        <f t="shared" si="53"/>
        <v>13</v>
      </c>
      <c r="Z50" s="36">
        <v>43440</v>
      </c>
      <c r="AA50" s="37">
        <f t="shared" si="54"/>
        <v>13</v>
      </c>
      <c r="AB50" s="29" t="s">
        <v>387</v>
      </c>
      <c r="AC50" s="36">
        <v>43447</v>
      </c>
      <c r="AD50" s="37">
        <f t="shared" si="55"/>
        <v>7</v>
      </c>
      <c r="AE50" s="37">
        <f t="shared" si="4"/>
        <v>20</v>
      </c>
      <c r="AF50" s="29">
        <v>0</v>
      </c>
      <c r="AG50" s="29"/>
      <c r="AH50" s="29">
        <v>0</v>
      </c>
      <c r="AJ50" s="38"/>
      <c r="AK50" s="39"/>
      <c r="AL50" s="38"/>
      <c r="AM50" s="40"/>
      <c r="AN50" s="47">
        <v>2</v>
      </c>
      <c r="AO50">
        <v>3</v>
      </c>
      <c r="AP50">
        <v>1</v>
      </c>
      <c r="AQ50">
        <v>3</v>
      </c>
      <c r="AR50">
        <v>0</v>
      </c>
      <c r="AS50" t="s">
        <v>177</v>
      </c>
      <c r="AT50" t="s">
        <v>388</v>
      </c>
      <c r="AU50" s="44">
        <v>43440</v>
      </c>
      <c r="AV50" s="42">
        <v>13</v>
      </c>
      <c r="AW50" s="44"/>
      <c r="AX50" s="44"/>
      <c r="AY50" s="44"/>
      <c r="AZ50" s="30">
        <v>1</v>
      </c>
      <c r="BA50">
        <f t="shared" si="56"/>
        <v>1</v>
      </c>
      <c r="BB50">
        <v>3</v>
      </c>
      <c r="BC50">
        <v>2</v>
      </c>
      <c r="BD50">
        <v>3</v>
      </c>
      <c r="BE50">
        <v>20</v>
      </c>
      <c r="BF50" s="44" t="s">
        <v>177</v>
      </c>
      <c r="BG50" s="44" t="s">
        <v>241</v>
      </c>
      <c r="BH50">
        <v>3</v>
      </c>
      <c r="BI50" s="45">
        <v>3</v>
      </c>
      <c r="BJ50" s="45">
        <v>2</v>
      </c>
      <c r="BK50" s="45">
        <v>3</v>
      </c>
      <c r="BL50">
        <v>20</v>
      </c>
      <c r="BM50" t="s">
        <v>177</v>
      </c>
      <c r="BN50" s="45" t="s">
        <v>241</v>
      </c>
      <c r="BO50">
        <v>3</v>
      </c>
      <c r="BP50" s="45">
        <v>3</v>
      </c>
      <c r="BQ50" s="45">
        <v>1</v>
      </c>
      <c r="BR50" s="45">
        <v>2</v>
      </c>
      <c r="BS50">
        <v>20</v>
      </c>
      <c r="BT50" t="s">
        <v>177</v>
      </c>
      <c r="BV50" s="44">
        <v>43446</v>
      </c>
      <c r="BW50">
        <v>5</v>
      </c>
      <c r="BX50" s="44"/>
      <c r="BY50" s="44"/>
      <c r="BZ50" s="44"/>
      <c r="CA50" s="49">
        <v>1</v>
      </c>
      <c r="CB50" s="29">
        <f>BH50-CA50</f>
        <v>2</v>
      </c>
      <c r="CC50" s="45">
        <v>3</v>
      </c>
      <c r="CD50" s="45">
        <v>1</v>
      </c>
      <c r="CE50" s="45">
        <v>2</v>
      </c>
      <c r="CF50">
        <v>20</v>
      </c>
      <c r="CG50" t="s">
        <v>177</v>
      </c>
      <c r="CH50" s="45"/>
      <c r="CI50" s="46">
        <v>49</v>
      </c>
      <c r="CJ50">
        <f t="shared" si="48"/>
        <v>1</v>
      </c>
      <c r="CK50" s="29">
        <v>45</v>
      </c>
      <c r="CL50">
        <f t="shared" si="49"/>
        <v>2</v>
      </c>
      <c r="CM50" s="29">
        <v>43</v>
      </c>
      <c r="CN50">
        <f t="shared" si="50"/>
        <v>7</v>
      </c>
      <c r="CO50" s="29">
        <v>34</v>
      </c>
      <c r="CP50">
        <f t="shared" si="51"/>
        <v>2</v>
      </c>
      <c r="CQ50" s="29">
        <v>20.5</v>
      </c>
      <c r="CR50">
        <f t="shared" si="52"/>
        <v>0.5</v>
      </c>
      <c r="CS50" s="46">
        <v>48</v>
      </c>
      <c r="CT50" s="29">
        <v>43</v>
      </c>
      <c r="CU50" s="29">
        <v>36</v>
      </c>
      <c r="CV50" s="29">
        <v>32</v>
      </c>
      <c r="CW50" s="29">
        <v>20</v>
      </c>
      <c r="CX50" s="46">
        <v>48</v>
      </c>
      <c r="CY50">
        <f t="shared" si="57"/>
        <v>0</v>
      </c>
      <c r="CZ50">
        <f t="shared" si="58"/>
        <v>1</v>
      </c>
      <c r="DA50">
        <f t="shared" si="59"/>
        <v>7.6923076923076927E-2</v>
      </c>
      <c r="DB50" s="29">
        <v>44</v>
      </c>
      <c r="DC50">
        <f t="shared" si="60"/>
        <v>1</v>
      </c>
      <c r="DD50">
        <f t="shared" si="61"/>
        <v>1</v>
      </c>
      <c r="DE50">
        <f t="shared" si="62"/>
        <v>7.6923076923076927E-2</v>
      </c>
      <c r="DF50" s="29">
        <v>40</v>
      </c>
      <c r="DG50">
        <f t="shared" si="63"/>
        <v>2</v>
      </c>
      <c r="DH50">
        <f t="shared" si="64"/>
        <v>5</v>
      </c>
      <c r="DI50">
        <f t="shared" si="65"/>
        <v>0.38461538461538464</v>
      </c>
      <c r="DJ50" s="29">
        <v>32.5</v>
      </c>
      <c r="DK50">
        <f t="shared" si="66"/>
        <v>1</v>
      </c>
      <c r="DL50">
        <f t="shared" si="67"/>
        <v>1</v>
      </c>
      <c r="DM50">
        <f t="shared" si="68"/>
        <v>7.6923076923076927E-2</v>
      </c>
      <c r="DN50" s="29">
        <v>20</v>
      </c>
      <c r="DO50">
        <f t="shared" si="69"/>
        <v>0</v>
      </c>
      <c r="DP50">
        <f t="shared" si="70"/>
        <v>0.5</v>
      </c>
      <c r="DQ50">
        <f t="shared" si="71"/>
        <v>3.8461538461538464E-2</v>
      </c>
      <c r="DR50" s="46">
        <v>48</v>
      </c>
      <c r="DS50" s="29">
        <v>43</v>
      </c>
      <c r="DT50" s="29">
        <v>38</v>
      </c>
      <c r="DU50" s="29">
        <v>31.5</v>
      </c>
      <c r="DV50" s="29">
        <v>20</v>
      </c>
      <c r="DW50" s="46">
        <v>49</v>
      </c>
      <c r="DX50">
        <f t="shared" si="72"/>
        <v>1</v>
      </c>
      <c r="DY50" s="29">
        <v>45.5</v>
      </c>
      <c r="DZ50">
        <f t="shared" si="73"/>
        <v>2.5</v>
      </c>
      <c r="EA50" s="29">
        <v>42</v>
      </c>
      <c r="EB50">
        <f t="shared" si="74"/>
        <v>4</v>
      </c>
      <c r="EC50" s="29">
        <v>33.5</v>
      </c>
      <c r="ED50">
        <f t="shared" si="75"/>
        <v>2</v>
      </c>
      <c r="EE50" s="29">
        <v>20</v>
      </c>
      <c r="EF50">
        <f t="shared" si="76"/>
        <v>0</v>
      </c>
      <c r="EG50" s="46">
        <v>48</v>
      </c>
      <c r="EH50" s="29">
        <v>43</v>
      </c>
      <c r="EI50" s="29">
        <v>38</v>
      </c>
      <c r="EJ50" s="29">
        <v>31.5</v>
      </c>
      <c r="EK50" s="29">
        <v>20</v>
      </c>
      <c r="EL50" s="46">
        <v>48</v>
      </c>
      <c r="EM50">
        <f>EL50-FF50</f>
        <v>0</v>
      </c>
      <c r="EN50">
        <f>DX50-EM50</f>
        <v>1</v>
      </c>
      <c r="EO50">
        <f>EN50/AD50</f>
        <v>0.14285714285714285</v>
      </c>
      <c r="EP50">
        <v>43</v>
      </c>
      <c r="EQ50">
        <f>EP50-FG50</f>
        <v>0</v>
      </c>
      <c r="ER50">
        <f>DZ50-EQ50</f>
        <v>2.5</v>
      </c>
      <c r="ES50">
        <f>ER50/AD50</f>
        <v>0.35714285714285715</v>
      </c>
      <c r="ET50">
        <v>39</v>
      </c>
      <c r="EU50">
        <f>ET50-FH50</f>
        <v>1</v>
      </c>
      <c r="EV50">
        <f>EB50-EU50</f>
        <v>3</v>
      </c>
      <c r="EW50">
        <f>EV50/AD50</f>
        <v>0.42857142857142855</v>
      </c>
      <c r="EX50">
        <v>32</v>
      </c>
      <c r="EY50">
        <f>EX50-FI50</f>
        <v>0</v>
      </c>
      <c r="EZ50">
        <f>ED50-EY50</f>
        <v>2</v>
      </c>
      <c r="FA50">
        <f>EZ50/AD50</f>
        <v>0.2857142857142857</v>
      </c>
      <c r="FB50">
        <v>20</v>
      </c>
      <c r="FC50">
        <f>FB50-FJ50</f>
        <v>0</v>
      </c>
      <c r="FD50">
        <f>EF50-FC50</f>
        <v>0</v>
      </c>
      <c r="FE50">
        <f>FD50/AD50</f>
        <v>0</v>
      </c>
      <c r="FF50" s="46">
        <v>48</v>
      </c>
      <c r="FG50">
        <v>43</v>
      </c>
      <c r="FH50">
        <v>38</v>
      </c>
      <c r="FI50">
        <v>32</v>
      </c>
      <c r="FJ50">
        <v>20</v>
      </c>
      <c r="FK50" s="47" t="s">
        <v>389</v>
      </c>
    </row>
    <row r="51" spans="1:167" s="76" customFormat="1" ht="17" thickBot="1" x14ac:dyDescent="0.25">
      <c r="A51" s="82" t="s">
        <v>390</v>
      </c>
      <c r="B51" s="82">
        <v>1</v>
      </c>
      <c r="C51" s="97">
        <v>20929</v>
      </c>
      <c r="D51" s="74">
        <v>60</v>
      </c>
      <c r="E51" s="77" t="s">
        <v>391</v>
      </c>
      <c r="F51" s="78">
        <v>0</v>
      </c>
      <c r="G51" s="77" t="s">
        <v>392</v>
      </c>
      <c r="H51" s="78">
        <v>1</v>
      </c>
      <c r="I51" s="76">
        <v>1</v>
      </c>
      <c r="J51" s="76">
        <v>35</v>
      </c>
      <c r="K51" s="128">
        <v>5</v>
      </c>
      <c r="L51" s="77">
        <v>1</v>
      </c>
      <c r="M51" s="78">
        <v>2</v>
      </c>
      <c r="N51" s="76">
        <v>1</v>
      </c>
      <c r="O51" s="76">
        <v>1</v>
      </c>
      <c r="P51" s="76">
        <v>1</v>
      </c>
      <c r="Q51" s="76">
        <v>2</v>
      </c>
      <c r="R51" s="77">
        <v>0</v>
      </c>
      <c r="S51" s="78">
        <v>1</v>
      </c>
      <c r="T51" s="97">
        <v>43010</v>
      </c>
      <c r="U51" s="80">
        <v>42998</v>
      </c>
      <c r="V51" s="80">
        <v>42998</v>
      </c>
      <c r="W51" s="81">
        <f t="shared" si="0"/>
        <v>0</v>
      </c>
      <c r="X51" s="80">
        <v>43007</v>
      </c>
      <c r="Y51" s="81">
        <f t="shared" si="53"/>
        <v>9</v>
      </c>
      <c r="Z51" s="80">
        <v>43007</v>
      </c>
      <c r="AA51" s="81">
        <f t="shared" si="54"/>
        <v>9</v>
      </c>
      <c r="AB51" s="77" t="s">
        <v>393</v>
      </c>
      <c r="AC51" s="80">
        <v>43014</v>
      </c>
      <c r="AD51" s="81">
        <f t="shared" si="55"/>
        <v>7</v>
      </c>
      <c r="AE51" s="81">
        <f t="shared" si="4"/>
        <v>16</v>
      </c>
      <c r="AF51" s="77">
        <v>1</v>
      </c>
      <c r="AG51" s="77" t="s">
        <v>394</v>
      </c>
      <c r="AH51" s="77">
        <v>0</v>
      </c>
      <c r="AI51" s="77"/>
      <c r="AJ51" s="82"/>
      <c r="AK51" s="83"/>
      <c r="AL51" s="82"/>
      <c r="AM51" s="84"/>
      <c r="AN51" s="79">
        <v>3</v>
      </c>
      <c r="AO51" s="76">
        <v>3</v>
      </c>
      <c r="AP51" s="76">
        <v>1</v>
      </c>
      <c r="AQ51" s="76">
        <v>3</v>
      </c>
      <c r="AR51" s="76">
        <v>20</v>
      </c>
      <c r="AS51" s="76" t="s">
        <v>224</v>
      </c>
      <c r="AU51" s="85">
        <v>43005</v>
      </c>
      <c r="AV51" s="86">
        <v>7</v>
      </c>
      <c r="AW51" s="85">
        <v>43005</v>
      </c>
      <c r="AX51" s="85"/>
      <c r="AZ51" s="77">
        <v>1</v>
      </c>
      <c r="BA51" s="76">
        <f t="shared" si="56"/>
        <v>2</v>
      </c>
      <c r="BB51" s="76">
        <v>1</v>
      </c>
      <c r="BC51" s="76">
        <v>0</v>
      </c>
      <c r="BD51" s="76">
        <v>2</v>
      </c>
      <c r="BE51" s="76">
        <v>0</v>
      </c>
      <c r="BF51" s="76" t="s">
        <v>171</v>
      </c>
      <c r="BH51" s="76">
        <v>6</v>
      </c>
      <c r="BI51" s="87">
        <v>3</v>
      </c>
      <c r="BJ51" s="87">
        <v>2</v>
      </c>
      <c r="BK51" s="87">
        <v>5</v>
      </c>
      <c r="BL51" s="76">
        <v>20</v>
      </c>
      <c r="BM51" s="76" t="s">
        <v>224</v>
      </c>
      <c r="BN51" s="87" t="s">
        <v>395</v>
      </c>
      <c r="BO51" s="76">
        <v>5</v>
      </c>
      <c r="BP51" s="87">
        <v>3</v>
      </c>
      <c r="BQ51" s="87">
        <v>2</v>
      </c>
      <c r="BR51" s="87">
        <v>4</v>
      </c>
      <c r="BS51" s="76">
        <v>20</v>
      </c>
      <c r="BT51" s="76" t="s">
        <v>171</v>
      </c>
      <c r="BU51" s="87" t="s">
        <v>241</v>
      </c>
      <c r="CA51" s="78"/>
      <c r="CB51" s="77"/>
      <c r="CI51" s="129">
        <v>55.5</v>
      </c>
      <c r="CJ51" s="76">
        <f t="shared" si="48"/>
        <v>0.5</v>
      </c>
      <c r="CK51" s="130">
        <v>46</v>
      </c>
      <c r="CL51" s="76">
        <f t="shared" si="49"/>
        <v>1</v>
      </c>
      <c r="CM51" s="78">
        <v>40</v>
      </c>
      <c r="CN51" s="76">
        <f t="shared" si="50"/>
        <v>1</v>
      </c>
      <c r="CO51" s="78">
        <v>40.5</v>
      </c>
      <c r="CP51" s="76">
        <f t="shared" si="51"/>
        <v>4.5</v>
      </c>
      <c r="CQ51" s="130">
        <v>26</v>
      </c>
      <c r="CR51" s="76">
        <f t="shared" si="52"/>
        <v>5</v>
      </c>
      <c r="CS51" s="129">
        <v>55</v>
      </c>
      <c r="CT51" s="130">
        <v>45</v>
      </c>
      <c r="CU51" s="131">
        <v>39</v>
      </c>
      <c r="CV51" s="130">
        <v>36</v>
      </c>
      <c r="CW51" s="130">
        <v>21</v>
      </c>
      <c r="CX51" s="129">
        <v>54.5</v>
      </c>
      <c r="CY51" s="76">
        <f t="shared" si="57"/>
        <v>-0.5</v>
      </c>
      <c r="CZ51">
        <f t="shared" si="58"/>
        <v>1</v>
      </c>
      <c r="DA51">
        <f t="shared" si="59"/>
        <v>0.1111111111111111</v>
      </c>
      <c r="DB51" s="130">
        <v>44.5</v>
      </c>
      <c r="DC51" s="76">
        <f t="shared" si="60"/>
        <v>-0.5</v>
      </c>
      <c r="DD51">
        <f t="shared" si="61"/>
        <v>1.5</v>
      </c>
      <c r="DE51">
        <f t="shared" si="62"/>
        <v>0.16666666666666666</v>
      </c>
      <c r="DF51" s="78">
        <v>38.5</v>
      </c>
      <c r="DG51" s="76">
        <f t="shared" si="63"/>
        <v>-0.5</v>
      </c>
      <c r="DH51">
        <f t="shared" si="64"/>
        <v>1.5</v>
      </c>
      <c r="DI51">
        <f t="shared" si="65"/>
        <v>0.16666666666666666</v>
      </c>
      <c r="DJ51" s="78">
        <v>37.5</v>
      </c>
      <c r="DK51" s="76">
        <f t="shared" si="66"/>
        <v>1.5</v>
      </c>
      <c r="DL51">
        <f t="shared" si="67"/>
        <v>3</v>
      </c>
      <c r="DM51">
        <f t="shared" si="68"/>
        <v>0.33333333333333331</v>
      </c>
      <c r="DN51" s="130">
        <v>23</v>
      </c>
      <c r="DO51" s="76">
        <f t="shared" si="69"/>
        <v>2</v>
      </c>
      <c r="DP51">
        <f t="shared" si="70"/>
        <v>3</v>
      </c>
      <c r="DQ51">
        <f t="shared" si="71"/>
        <v>0.33333333333333331</v>
      </c>
      <c r="DR51" s="129">
        <v>55</v>
      </c>
      <c r="DS51" s="130">
        <v>45</v>
      </c>
      <c r="DT51" s="131">
        <v>39</v>
      </c>
      <c r="DU51" s="130">
        <v>36</v>
      </c>
      <c r="DV51" s="130">
        <v>21</v>
      </c>
      <c r="DW51" s="129">
        <v>55</v>
      </c>
      <c r="DX51" s="76">
        <f t="shared" si="72"/>
        <v>0</v>
      </c>
      <c r="DY51" s="130">
        <v>44</v>
      </c>
      <c r="DZ51" s="76">
        <f t="shared" si="73"/>
        <v>-1</v>
      </c>
      <c r="EA51" s="98">
        <v>38</v>
      </c>
      <c r="EB51" s="76">
        <f t="shared" si="74"/>
        <v>2</v>
      </c>
      <c r="EC51" s="98">
        <v>36</v>
      </c>
      <c r="ED51" s="76">
        <f t="shared" si="75"/>
        <v>0</v>
      </c>
      <c r="EE51" s="130">
        <v>28.5</v>
      </c>
      <c r="EF51" s="76">
        <f t="shared" si="76"/>
        <v>7.5</v>
      </c>
      <c r="EG51" s="129">
        <v>55</v>
      </c>
      <c r="EH51" s="130">
        <v>45</v>
      </c>
      <c r="EI51" s="131">
        <v>36</v>
      </c>
      <c r="EJ51" s="130">
        <v>36</v>
      </c>
      <c r="EK51" s="130">
        <v>21</v>
      </c>
      <c r="EL51" s="132"/>
      <c r="EN51"/>
      <c r="EO51"/>
      <c r="EP51" s="133"/>
      <c r="ER51"/>
      <c r="ES51"/>
      <c r="ET51" s="134"/>
      <c r="EW51"/>
      <c r="EX51" s="134"/>
      <c r="FA51"/>
      <c r="FB51" s="133"/>
      <c r="FE51"/>
      <c r="FF51" s="132"/>
      <c r="FG51" s="133"/>
      <c r="FH51" s="135"/>
      <c r="FI51" s="133"/>
      <c r="FJ51" s="133"/>
      <c r="FK51" s="79" t="s">
        <v>396</v>
      </c>
    </row>
    <row r="52" spans="1:167" ht="17" thickBot="1" x14ac:dyDescent="0.25">
      <c r="A52" s="25" t="s">
        <v>397</v>
      </c>
      <c r="B52" s="25">
        <v>2</v>
      </c>
      <c r="C52" s="73">
        <v>19720</v>
      </c>
      <c r="D52" s="27">
        <v>62</v>
      </c>
      <c r="E52" s="28" t="s">
        <v>398</v>
      </c>
      <c r="F52">
        <v>0</v>
      </c>
      <c r="G52" s="29" t="s">
        <v>399</v>
      </c>
      <c r="H52" s="34">
        <v>1</v>
      </c>
      <c r="I52">
        <v>0</v>
      </c>
      <c r="K52" s="31">
        <v>6</v>
      </c>
      <c r="L52" s="29">
        <v>2</v>
      </c>
      <c r="M52" s="30">
        <v>2</v>
      </c>
      <c r="N52">
        <v>1</v>
      </c>
      <c r="O52">
        <v>1</v>
      </c>
      <c r="P52">
        <v>1</v>
      </c>
      <c r="Q52" s="29">
        <v>2</v>
      </c>
      <c r="R52" s="29">
        <v>0</v>
      </c>
      <c r="S52" s="30">
        <v>0</v>
      </c>
      <c r="T52" s="38"/>
      <c r="U52" s="36">
        <v>42618</v>
      </c>
      <c r="V52" s="36">
        <v>42618</v>
      </c>
      <c r="W52" s="37">
        <f t="shared" si="0"/>
        <v>0</v>
      </c>
      <c r="X52" s="36">
        <v>42627</v>
      </c>
      <c r="Y52" s="37">
        <f t="shared" si="53"/>
        <v>9</v>
      </c>
      <c r="Z52" s="36">
        <v>42627</v>
      </c>
      <c r="AA52" s="37">
        <f t="shared" si="54"/>
        <v>9</v>
      </c>
      <c r="AB52" s="29" t="s">
        <v>400</v>
      </c>
      <c r="AC52" s="36">
        <v>42641</v>
      </c>
      <c r="AD52" s="37">
        <f t="shared" si="55"/>
        <v>14</v>
      </c>
      <c r="AE52" s="37">
        <f t="shared" si="4"/>
        <v>23</v>
      </c>
      <c r="AF52" s="29">
        <v>0</v>
      </c>
      <c r="AG52" s="29"/>
      <c r="AH52" s="29">
        <v>0</v>
      </c>
      <c r="AJ52" s="38"/>
      <c r="AK52" s="39"/>
      <c r="AL52" s="38"/>
      <c r="AM52" s="40"/>
      <c r="AN52" s="41">
        <v>1</v>
      </c>
      <c r="AO52" s="42">
        <v>3</v>
      </c>
      <c r="AP52" s="42">
        <v>1</v>
      </c>
      <c r="AQ52" s="42">
        <v>1</v>
      </c>
      <c r="AR52" s="42">
        <v>20</v>
      </c>
      <c r="AS52" s="42" t="s">
        <v>291</v>
      </c>
      <c r="AT52" s="42"/>
      <c r="AU52" s="43">
        <v>42627</v>
      </c>
      <c r="AV52" s="42">
        <v>9</v>
      </c>
      <c r="AW52" s="43"/>
      <c r="AX52" s="43"/>
      <c r="AY52" s="43"/>
      <c r="AZ52" s="29">
        <v>3</v>
      </c>
      <c r="BA52">
        <f t="shared" si="56"/>
        <v>-2</v>
      </c>
      <c r="BB52">
        <v>3</v>
      </c>
      <c r="BC52">
        <v>1</v>
      </c>
      <c r="BD52">
        <v>0</v>
      </c>
      <c r="BE52">
        <v>0</v>
      </c>
      <c r="BF52" t="s">
        <v>177</v>
      </c>
      <c r="BG52" t="s">
        <v>401</v>
      </c>
      <c r="BH52" s="29">
        <v>5</v>
      </c>
      <c r="BI52" s="45">
        <v>3</v>
      </c>
      <c r="BJ52" s="45">
        <v>2</v>
      </c>
      <c r="BK52" s="45">
        <v>2</v>
      </c>
      <c r="BL52" s="45">
        <v>30</v>
      </c>
      <c r="BM52" t="s">
        <v>291</v>
      </c>
      <c r="BN52" s="45" t="s">
        <v>402</v>
      </c>
      <c r="BO52" s="29">
        <v>8</v>
      </c>
      <c r="BP52" s="71">
        <v>3</v>
      </c>
      <c r="BQ52" s="71">
        <v>2</v>
      </c>
      <c r="BR52" s="71">
        <v>2</v>
      </c>
      <c r="BS52" s="71">
        <v>20</v>
      </c>
      <c r="BT52" s="42" t="s">
        <v>291</v>
      </c>
      <c r="BU52" s="71" t="s">
        <v>402</v>
      </c>
      <c r="BV52" s="43">
        <v>42641</v>
      </c>
      <c r="BW52" s="42">
        <v>13</v>
      </c>
      <c r="BX52" s="43"/>
      <c r="BY52" s="43"/>
      <c r="BZ52" s="43"/>
      <c r="CA52" s="29">
        <v>5</v>
      </c>
      <c r="CB52" s="29">
        <f t="shared" ref="CB52:CB58" si="77">BH52-CA52</f>
        <v>0</v>
      </c>
      <c r="CC52" s="45">
        <v>3</v>
      </c>
      <c r="CD52" s="45">
        <v>1</v>
      </c>
      <c r="CE52" s="45">
        <v>1</v>
      </c>
      <c r="CF52" s="45">
        <v>0</v>
      </c>
      <c r="CG52" t="s">
        <v>291</v>
      </c>
      <c r="CH52" s="45" t="s">
        <v>403</v>
      </c>
      <c r="CI52" s="46">
        <v>38.5</v>
      </c>
      <c r="CJ52">
        <f t="shared" si="48"/>
        <v>8.5</v>
      </c>
      <c r="CK52">
        <v>30</v>
      </c>
      <c r="CL52">
        <f t="shared" si="49"/>
        <v>4</v>
      </c>
      <c r="CM52">
        <v>25</v>
      </c>
      <c r="CN52">
        <f t="shared" si="50"/>
        <v>-0.5</v>
      </c>
      <c r="CO52">
        <v>19.5</v>
      </c>
      <c r="CP52">
        <f t="shared" si="51"/>
        <v>2.5</v>
      </c>
      <c r="CQ52">
        <v>22</v>
      </c>
      <c r="CR52">
        <f t="shared" si="52"/>
        <v>2</v>
      </c>
      <c r="CS52" s="46">
        <v>30</v>
      </c>
      <c r="CT52">
        <v>26</v>
      </c>
      <c r="CU52">
        <v>25.5</v>
      </c>
      <c r="CV52">
        <v>17</v>
      </c>
      <c r="CW52">
        <v>20</v>
      </c>
      <c r="CX52" s="46">
        <v>36.5</v>
      </c>
      <c r="CY52">
        <f t="shared" si="57"/>
        <v>7.5</v>
      </c>
      <c r="CZ52">
        <f t="shared" si="58"/>
        <v>1</v>
      </c>
      <c r="DA52">
        <f t="shared" si="59"/>
        <v>0.1111111111111111</v>
      </c>
      <c r="DB52">
        <v>30</v>
      </c>
      <c r="DC52">
        <f t="shared" si="60"/>
        <v>4.5</v>
      </c>
      <c r="DD52">
        <f t="shared" si="61"/>
        <v>-0.5</v>
      </c>
      <c r="DE52">
        <f t="shared" si="62"/>
        <v>-5.5555555555555552E-2</v>
      </c>
      <c r="DF52">
        <v>26.5</v>
      </c>
      <c r="DG52">
        <f t="shared" si="63"/>
        <v>1.5</v>
      </c>
      <c r="DH52">
        <f t="shared" si="64"/>
        <v>-2</v>
      </c>
      <c r="DI52">
        <f t="shared" si="65"/>
        <v>-0.22222222222222221</v>
      </c>
      <c r="DJ52">
        <v>18</v>
      </c>
      <c r="DK52">
        <f t="shared" si="66"/>
        <v>1.5</v>
      </c>
      <c r="DL52">
        <f t="shared" si="67"/>
        <v>1</v>
      </c>
      <c r="DM52">
        <f t="shared" si="68"/>
        <v>0.1111111111111111</v>
      </c>
      <c r="DN52">
        <v>19</v>
      </c>
      <c r="DO52">
        <f t="shared" si="69"/>
        <v>1</v>
      </c>
      <c r="DP52">
        <f t="shared" si="70"/>
        <v>1</v>
      </c>
      <c r="DQ52">
        <f t="shared" si="71"/>
        <v>0.1111111111111111</v>
      </c>
      <c r="DR52" s="46">
        <v>29</v>
      </c>
      <c r="DS52">
        <v>25.5</v>
      </c>
      <c r="DT52">
        <v>25</v>
      </c>
      <c r="DU52">
        <v>16.5</v>
      </c>
      <c r="DV52">
        <v>18</v>
      </c>
      <c r="DW52" s="46">
        <v>36</v>
      </c>
      <c r="DX52">
        <f t="shared" si="72"/>
        <v>6</v>
      </c>
      <c r="DY52">
        <v>30</v>
      </c>
      <c r="DZ52">
        <f t="shared" si="73"/>
        <v>5</v>
      </c>
      <c r="EA52">
        <v>26</v>
      </c>
      <c r="EB52">
        <f t="shared" si="74"/>
        <v>1</v>
      </c>
      <c r="EC52">
        <v>18</v>
      </c>
      <c r="ED52">
        <f t="shared" si="75"/>
        <v>1</v>
      </c>
      <c r="EE52">
        <v>19.5</v>
      </c>
      <c r="EF52">
        <f t="shared" si="76"/>
        <v>1.5</v>
      </c>
      <c r="EG52" s="46">
        <v>30</v>
      </c>
      <c r="EH52">
        <v>25</v>
      </c>
      <c r="EI52">
        <v>25</v>
      </c>
      <c r="EJ52">
        <v>17</v>
      </c>
      <c r="EK52">
        <v>18</v>
      </c>
      <c r="EL52" s="46">
        <v>31</v>
      </c>
      <c r="EM52">
        <f t="shared" ref="EM52:EM58" si="78">EL52-FF52</f>
        <v>1</v>
      </c>
      <c r="EN52">
        <f t="shared" ref="EN52:EN58" si="79">DX52-EM52</f>
        <v>5</v>
      </c>
      <c r="EO52">
        <f t="shared" ref="EO52:EO58" si="80">EN52/AD52</f>
        <v>0.35714285714285715</v>
      </c>
      <c r="EP52">
        <v>27.5</v>
      </c>
      <c r="EQ52">
        <f t="shared" ref="EQ52:EQ58" si="81">EP52-FG52</f>
        <v>1.5</v>
      </c>
      <c r="ER52">
        <f t="shared" ref="ER52:ER58" si="82">DZ52-EQ52</f>
        <v>3.5</v>
      </c>
      <c r="ES52">
        <f t="shared" ref="ES52:ES58" si="83">ER52/AD52</f>
        <v>0.25</v>
      </c>
      <c r="ET52">
        <v>26.5</v>
      </c>
      <c r="EU52">
        <f t="shared" ref="EU52:EU58" si="84">ET52-FH52</f>
        <v>0.5</v>
      </c>
      <c r="EV52">
        <f t="shared" ref="EV52:EV58" si="85">EB52-EU52</f>
        <v>0.5</v>
      </c>
      <c r="EW52">
        <f t="shared" ref="EW52:EW58" si="86">EV52/AD52</f>
        <v>3.5714285714285712E-2</v>
      </c>
      <c r="EX52">
        <v>18</v>
      </c>
      <c r="EY52">
        <f t="shared" ref="EY52:EY58" si="87">EX52-FI52</f>
        <v>1</v>
      </c>
      <c r="EZ52">
        <f t="shared" ref="EZ52:EZ58" si="88">ED52-EY52</f>
        <v>0</v>
      </c>
      <c r="FA52">
        <f t="shared" ref="FA52:FA58" si="89">EZ52/AD52</f>
        <v>0</v>
      </c>
      <c r="FB52">
        <v>21</v>
      </c>
      <c r="FC52">
        <f t="shared" ref="FC52:FC58" si="90">FB52-FJ52</f>
        <v>2</v>
      </c>
      <c r="FD52">
        <f t="shared" ref="FD52:FD58" si="91">EF52-FC52</f>
        <v>-0.5</v>
      </c>
      <c r="FE52">
        <f t="shared" ref="FE52:FE58" si="92">FD52/AD52</f>
        <v>-3.5714285714285712E-2</v>
      </c>
      <c r="FF52" s="46">
        <v>30</v>
      </c>
      <c r="FG52">
        <v>26</v>
      </c>
      <c r="FH52">
        <v>26</v>
      </c>
      <c r="FI52">
        <v>17</v>
      </c>
      <c r="FJ52">
        <v>19</v>
      </c>
      <c r="FK52" s="47"/>
    </row>
    <row r="53" spans="1:167" x14ac:dyDescent="0.2">
      <c r="A53" s="136" t="s">
        <v>404</v>
      </c>
      <c r="B53" s="25">
        <v>2</v>
      </c>
      <c r="C53" s="137">
        <v>22338</v>
      </c>
      <c r="D53" s="27">
        <v>55</v>
      </c>
      <c r="E53" s="28" t="s">
        <v>405</v>
      </c>
      <c r="F53">
        <v>0</v>
      </c>
      <c r="G53" s="29"/>
      <c r="H53" s="30">
        <v>0</v>
      </c>
      <c r="I53">
        <v>0</v>
      </c>
      <c r="K53" s="31">
        <v>6</v>
      </c>
      <c r="L53" s="29">
        <v>2</v>
      </c>
      <c r="M53" s="32">
        <v>2</v>
      </c>
      <c r="N53">
        <v>1</v>
      </c>
      <c r="O53">
        <v>1</v>
      </c>
      <c r="P53" s="29">
        <v>1</v>
      </c>
      <c r="Q53" s="29">
        <v>2</v>
      </c>
      <c r="R53" s="29">
        <v>0</v>
      </c>
      <c r="S53" s="30">
        <v>0</v>
      </c>
      <c r="T53" s="35"/>
      <c r="U53" s="36">
        <v>42693</v>
      </c>
      <c r="V53" s="36">
        <v>42693</v>
      </c>
      <c r="W53" s="37">
        <f t="shared" si="0"/>
        <v>0</v>
      </c>
      <c r="X53" s="36">
        <v>42696</v>
      </c>
      <c r="Y53" s="37">
        <f t="shared" si="53"/>
        <v>3</v>
      </c>
      <c r="Z53" s="36">
        <v>42696</v>
      </c>
      <c r="AA53" s="37">
        <f t="shared" si="54"/>
        <v>3</v>
      </c>
      <c r="AB53" s="29" t="s">
        <v>406</v>
      </c>
      <c r="AC53" s="36">
        <v>42705</v>
      </c>
      <c r="AD53" s="37">
        <f t="shared" si="55"/>
        <v>9</v>
      </c>
      <c r="AE53" s="37">
        <f t="shared" si="4"/>
        <v>12</v>
      </c>
      <c r="AF53" s="29">
        <v>0</v>
      </c>
      <c r="AG53" s="29"/>
      <c r="AH53" s="29">
        <v>0</v>
      </c>
      <c r="AI53" s="29"/>
      <c r="AJ53" s="38"/>
      <c r="AK53" s="39"/>
      <c r="AL53" s="38"/>
      <c r="AM53" s="40"/>
      <c r="AN53" s="41">
        <v>2</v>
      </c>
      <c r="AO53" s="42">
        <v>1</v>
      </c>
      <c r="AP53" s="42">
        <v>0</v>
      </c>
      <c r="AQ53" s="42">
        <v>1</v>
      </c>
      <c r="AR53" s="42">
        <v>0</v>
      </c>
      <c r="AS53" s="42" t="s">
        <v>291</v>
      </c>
      <c r="AT53" s="42" t="s">
        <v>184</v>
      </c>
      <c r="AU53" s="43">
        <v>42695</v>
      </c>
      <c r="AV53" s="42">
        <v>2</v>
      </c>
      <c r="AW53" s="43"/>
      <c r="AX53" s="43">
        <v>42695</v>
      </c>
      <c r="AY53" s="43"/>
      <c r="AZ53" s="29">
        <v>1</v>
      </c>
      <c r="BA53">
        <f t="shared" si="56"/>
        <v>1</v>
      </c>
      <c r="BB53">
        <v>1</v>
      </c>
      <c r="BC53">
        <v>0</v>
      </c>
      <c r="BD53">
        <v>0</v>
      </c>
      <c r="BE53">
        <v>0</v>
      </c>
      <c r="BF53" s="42" t="s">
        <v>291</v>
      </c>
      <c r="BG53" t="s">
        <v>178</v>
      </c>
      <c r="BH53" s="29">
        <v>7</v>
      </c>
      <c r="BI53" s="45">
        <v>3</v>
      </c>
      <c r="BJ53" s="45">
        <v>1</v>
      </c>
      <c r="BK53" s="45">
        <v>3</v>
      </c>
      <c r="BL53">
        <v>20</v>
      </c>
      <c r="BM53" t="s">
        <v>224</v>
      </c>
      <c r="BN53" s="45"/>
      <c r="BO53" s="29">
        <v>2</v>
      </c>
      <c r="BP53" s="71">
        <v>3</v>
      </c>
      <c r="BQ53" s="71">
        <v>1</v>
      </c>
      <c r="BR53" s="71">
        <v>3</v>
      </c>
      <c r="BS53" s="42">
        <v>20</v>
      </c>
      <c r="BT53" s="42" t="s">
        <v>224</v>
      </c>
      <c r="BU53" s="71"/>
      <c r="BV53" s="43">
        <v>42700</v>
      </c>
      <c r="BW53" s="42">
        <v>3</v>
      </c>
      <c r="BX53" s="43">
        <v>42700</v>
      </c>
      <c r="BY53" s="43">
        <v>42704</v>
      </c>
      <c r="BZ53" s="43"/>
      <c r="CA53" s="29">
        <v>1</v>
      </c>
      <c r="CB53" s="29">
        <f t="shared" si="77"/>
        <v>6</v>
      </c>
      <c r="CC53" s="45">
        <v>1</v>
      </c>
      <c r="CD53" s="45">
        <v>0</v>
      </c>
      <c r="CE53" s="45">
        <v>1</v>
      </c>
      <c r="CF53" s="45">
        <v>0</v>
      </c>
      <c r="CG53" s="37" t="s">
        <v>189</v>
      </c>
      <c r="CH53" s="45"/>
      <c r="CI53" s="46">
        <v>50</v>
      </c>
      <c r="CJ53">
        <f t="shared" si="48"/>
        <v>5</v>
      </c>
      <c r="CK53" s="29">
        <v>29</v>
      </c>
      <c r="CL53">
        <f t="shared" si="49"/>
        <v>1.5</v>
      </c>
      <c r="CM53" s="29">
        <v>29</v>
      </c>
      <c r="CN53">
        <f t="shared" si="50"/>
        <v>1</v>
      </c>
      <c r="CO53" s="29">
        <v>18</v>
      </c>
      <c r="CP53">
        <f t="shared" si="51"/>
        <v>2</v>
      </c>
      <c r="CQ53" s="29">
        <v>20.5</v>
      </c>
      <c r="CR53">
        <f t="shared" si="52"/>
        <v>1.5</v>
      </c>
      <c r="CS53" s="46">
        <v>45</v>
      </c>
      <c r="CT53" s="29">
        <v>27.5</v>
      </c>
      <c r="CU53" s="29">
        <v>28</v>
      </c>
      <c r="CV53" s="29">
        <v>16</v>
      </c>
      <c r="CW53" s="29">
        <v>19</v>
      </c>
      <c r="CX53" s="46">
        <v>50</v>
      </c>
      <c r="CY53">
        <f t="shared" si="57"/>
        <v>5</v>
      </c>
      <c r="CZ53">
        <f t="shared" si="58"/>
        <v>0</v>
      </c>
      <c r="DA53">
        <f t="shared" si="59"/>
        <v>0</v>
      </c>
      <c r="DB53" s="29">
        <v>28.5</v>
      </c>
      <c r="DC53">
        <f t="shared" si="60"/>
        <v>1</v>
      </c>
      <c r="DD53">
        <f t="shared" si="61"/>
        <v>0.5</v>
      </c>
      <c r="DE53">
        <f t="shared" si="62"/>
        <v>0.16666666666666666</v>
      </c>
      <c r="DF53" s="29">
        <v>28.5</v>
      </c>
      <c r="DG53">
        <f t="shared" si="63"/>
        <v>0.5</v>
      </c>
      <c r="DH53">
        <f t="shared" si="64"/>
        <v>0.5</v>
      </c>
      <c r="DI53">
        <f t="shared" si="65"/>
        <v>0.16666666666666666</v>
      </c>
      <c r="DJ53" s="29">
        <v>18</v>
      </c>
      <c r="DK53">
        <f t="shared" si="66"/>
        <v>2</v>
      </c>
      <c r="DL53">
        <f t="shared" si="67"/>
        <v>0</v>
      </c>
      <c r="DM53">
        <f t="shared" si="68"/>
        <v>0</v>
      </c>
      <c r="DN53" s="29">
        <v>20</v>
      </c>
      <c r="DO53">
        <f t="shared" si="69"/>
        <v>1</v>
      </c>
      <c r="DP53">
        <f t="shared" si="70"/>
        <v>0.5</v>
      </c>
      <c r="DQ53">
        <f t="shared" si="71"/>
        <v>0.16666666666666666</v>
      </c>
      <c r="DR53" s="46">
        <v>45</v>
      </c>
      <c r="DS53" s="29">
        <v>27.5</v>
      </c>
      <c r="DT53" s="29">
        <v>28</v>
      </c>
      <c r="DU53" s="29">
        <v>16</v>
      </c>
      <c r="DV53" s="29">
        <v>19</v>
      </c>
      <c r="DW53" s="46">
        <v>58</v>
      </c>
      <c r="DX53">
        <f t="shared" si="72"/>
        <v>11</v>
      </c>
      <c r="DY53" s="29">
        <v>32</v>
      </c>
      <c r="DZ53">
        <f t="shared" si="73"/>
        <v>5</v>
      </c>
      <c r="EA53" s="29">
        <v>28</v>
      </c>
      <c r="EB53">
        <f t="shared" si="74"/>
        <v>0.5</v>
      </c>
      <c r="EC53" s="29">
        <v>17</v>
      </c>
      <c r="ED53">
        <f t="shared" si="75"/>
        <v>2</v>
      </c>
      <c r="EE53" s="29">
        <v>19</v>
      </c>
      <c r="EF53">
        <f t="shared" si="76"/>
        <v>1</v>
      </c>
      <c r="EG53" s="46">
        <v>47</v>
      </c>
      <c r="EH53" s="29">
        <v>27</v>
      </c>
      <c r="EI53" s="29">
        <v>27.5</v>
      </c>
      <c r="EJ53" s="29">
        <v>15</v>
      </c>
      <c r="EK53" s="29">
        <v>18</v>
      </c>
      <c r="EL53" s="46">
        <v>49</v>
      </c>
      <c r="EM53">
        <f t="shared" si="78"/>
        <v>2</v>
      </c>
      <c r="EN53">
        <f t="shared" si="79"/>
        <v>9</v>
      </c>
      <c r="EO53">
        <f t="shared" si="80"/>
        <v>1</v>
      </c>
      <c r="EP53">
        <v>29.5</v>
      </c>
      <c r="EQ53">
        <f t="shared" si="81"/>
        <v>2.5</v>
      </c>
      <c r="ER53">
        <f t="shared" si="82"/>
        <v>2.5</v>
      </c>
      <c r="ES53">
        <f t="shared" si="83"/>
        <v>0.27777777777777779</v>
      </c>
      <c r="ET53" s="49">
        <v>24.5</v>
      </c>
      <c r="EU53">
        <f t="shared" si="84"/>
        <v>-3.5</v>
      </c>
      <c r="EV53">
        <f t="shared" si="85"/>
        <v>4</v>
      </c>
      <c r="EW53">
        <f t="shared" si="86"/>
        <v>0.44444444444444442</v>
      </c>
      <c r="EX53" s="49">
        <v>17</v>
      </c>
      <c r="EY53">
        <f t="shared" si="87"/>
        <v>2</v>
      </c>
      <c r="EZ53">
        <f t="shared" si="88"/>
        <v>0</v>
      </c>
      <c r="FA53">
        <f t="shared" si="89"/>
        <v>0</v>
      </c>
      <c r="FB53">
        <v>18.5</v>
      </c>
      <c r="FC53">
        <f t="shared" si="90"/>
        <v>0.5</v>
      </c>
      <c r="FD53">
        <f t="shared" si="91"/>
        <v>0.5</v>
      </c>
      <c r="FE53">
        <f t="shared" si="92"/>
        <v>5.5555555555555552E-2</v>
      </c>
      <c r="FF53" s="46">
        <v>47</v>
      </c>
      <c r="FG53">
        <v>27</v>
      </c>
      <c r="FH53">
        <v>28</v>
      </c>
      <c r="FI53">
        <v>15</v>
      </c>
      <c r="FJ53">
        <v>18</v>
      </c>
      <c r="FK53" s="47"/>
    </row>
    <row r="54" spans="1:167" x14ac:dyDescent="0.2">
      <c r="A54" s="25" t="s">
        <v>407</v>
      </c>
      <c r="B54" s="25">
        <v>2</v>
      </c>
      <c r="C54" s="26">
        <v>22753</v>
      </c>
      <c r="D54" s="27">
        <v>54</v>
      </c>
      <c r="E54" s="28" t="s">
        <v>408</v>
      </c>
      <c r="F54">
        <v>0</v>
      </c>
      <c r="G54" s="29" t="s">
        <v>253</v>
      </c>
      <c r="H54" s="34">
        <v>1</v>
      </c>
      <c r="I54">
        <v>1</v>
      </c>
      <c r="J54">
        <v>20</v>
      </c>
      <c r="K54" s="31">
        <v>6</v>
      </c>
      <c r="L54" s="29">
        <v>1</v>
      </c>
      <c r="M54" s="30">
        <v>2</v>
      </c>
      <c r="N54">
        <v>1</v>
      </c>
      <c r="O54">
        <v>1</v>
      </c>
      <c r="P54" s="29">
        <v>1</v>
      </c>
      <c r="Q54">
        <v>2</v>
      </c>
      <c r="R54" s="29">
        <v>0</v>
      </c>
      <c r="S54" s="34">
        <v>0</v>
      </c>
      <c r="T54" s="35"/>
      <c r="U54" s="36">
        <v>42778</v>
      </c>
      <c r="V54" s="36">
        <v>42778</v>
      </c>
      <c r="W54" s="37">
        <f t="shared" si="0"/>
        <v>0</v>
      </c>
      <c r="X54" s="36">
        <v>42781</v>
      </c>
      <c r="Y54" s="37">
        <f t="shared" si="53"/>
        <v>3</v>
      </c>
      <c r="Z54" s="36">
        <v>42781</v>
      </c>
      <c r="AA54" s="37">
        <f t="shared" si="54"/>
        <v>3</v>
      </c>
      <c r="AB54" s="29" t="s">
        <v>409</v>
      </c>
      <c r="AC54" s="36">
        <v>42786</v>
      </c>
      <c r="AD54" s="37">
        <f t="shared" si="55"/>
        <v>5</v>
      </c>
      <c r="AE54" s="37">
        <f t="shared" si="4"/>
        <v>8</v>
      </c>
      <c r="AF54" s="29">
        <v>0</v>
      </c>
      <c r="AG54" s="29"/>
      <c r="AH54" s="29">
        <v>0</v>
      </c>
      <c r="AJ54" s="38"/>
      <c r="AK54" s="39"/>
      <c r="AL54" s="38"/>
      <c r="AN54" s="41">
        <v>1</v>
      </c>
      <c r="AO54" s="42">
        <v>1</v>
      </c>
      <c r="AP54" s="42">
        <v>0</v>
      </c>
      <c r="AQ54" s="42">
        <v>1</v>
      </c>
      <c r="AR54" s="42">
        <v>0</v>
      </c>
      <c r="AS54" s="42" t="s">
        <v>210</v>
      </c>
      <c r="AT54" s="42"/>
      <c r="AU54" s="43">
        <v>42778</v>
      </c>
      <c r="AV54" s="42">
        <v>0</v>
      </c>
      <c r="AW54" s="43"/>
      <c r="AX54" s="43">
        <v>42778</v>
      </c>
      <c r="AY54" s="43"/>
      <c r="AZ54" s="29">
        <v>1</v>
      </c>
      <c r="BA54">
        <f t="shared" si="56"/>
        <v>0</v>
      </c>
      <c r="BB54">
        <v>1</v>
      </c>
      <c r="BC54">
        <v>0</v>
      </c>
      <c r="BD54">
        <v>1</v>
      </c>
      <c r="BE54">
        <v>0</v>
      </c>
      <c r="BF54" t="s">
        <v>210</v>
      </c>
      <c r="BH54" s="29">
        <v>1</v>
      </c>
      <c r="BI54" s="45">
        <v>1</v>
      </c>
      <c r="BJ54" s="45">
        <v>0</v>
      </c>
      <c r="BK54" s="45">
        <v>2</v>
      </c>
      <c r="BL54" s="45">
        <v>0</v>
      </c>
      <c r="BM54" t="s">
        <v>171</v>
      </c>
      <c r="BN54" s="45"/>
      <c r="BO54" s="29">
        <v>1</v>
      </c>
      <c r="BP54" s="71">
        <v>1</v>
      </c>
      <c r="BQ54" s="71">
        <v>0</v>
      </c>
      <c r="BR54" s="71">
        <v>2</v>
      </c>
      <c r="BS54" s="71">
        <v>0</v>
      </c>
      <c r="BT54" s="42" t="s">
        <v>171</v>
      </c>
      <c r="BU54" s="42"/>
      <c r="BV54" s="43">
        <v>42782</v>
      </c>
      <c r="BW54" s="42">
        <v>0</v>
      </c>
      <c r="BX54" s="43">
        <v>42782</v>
      </c>
      <c r="BY54" s="43"/>
      <c r="BZ54" s="43"/>
      <c r="CA54" s="29">
        <v>1</v>
      </c>
      <c r="CB54" s="29">
        <f t="shared" si="77"/>
        <v>0</v>
      </c>
      <c r="CC54" s="45">
        <v>1</v>
      </c>
      <c r="CD54" s="45">
        <v>0</v>
      </c>
      <c r="CE54" s="45">
        <v>2</v>
      </c>
      <c r="CF54" s="45">
        <v>0</v>
      </c>
      <c r="CG54" s="44" t="s">
        <v>171</v>
      </c>
      <c r="CH54" s="45"/>
      <c r="CI54" s="46">
        <v>32.5</v>
      </c>
      <c r="CJ54">
        <f t="shared" si="48"/>
        <v>2</v>
      </c>
      <c r="CK54" s="29">
        <v>29</v>
      </c>
      <c r="CL54">
        <f t="shared" si="49"/>
        <v>2.5</v>
      </c>
      <c r="CM54" s="29">
        <v>27</v>
      </c>
      <c r="CN54">
        <f t="shared" si="50"/>
        <v>2</v>
      </c>
      <c r="CO54" s="29">
        <v>18</v>
      </c>
      <c r="CP54">
        <f t="shared" si="51"/>
        <v>1</v>
      </c>
      <c r="CQ54" s="29">
        <v>19.5</v>
      </c>
      <c r="CR54">
        <f t="shared" si="52"/>
        <v>0.5</v>
      </c>
      <c r="CS54" s="46">
        <v>30.5</v>
      </c>
      <c r="CT54" s="29">
        <v>26.5</v>
      </c>
      <c r="CU54" s="29">
        <v>25</v>
      </c>
      <c r="CV54" s="29">
        <v>17</v>
      </c>
      <c r="CW54" s="29">
        <v>19</v>
      </c>
      <c r="CX54" s="46">
        <v>32.5</v>
      </c>
      <c r="CY54">
        <f t="shared" si="57"/>
        <v>2</v>
      </c>
      <c r="CZ54">
        <f t="shared" si="58"/>
        <v>0</v>
      </c>
      <c r="DA54">
        <f t="shared" si="59"/>
        <v>0</v>
      </c>
      <c r="DB54" s="29">
        <v>29</v>
      </c>
      <c r="DC54">
        <f t="shared" si="60"/>
        <v>3</v>
      </c>
      <c r="DD54">
        <f t="shared" si="61"/>
        <v>-0.5</v>
      </c>
      <c r="DE54">
        <f t="shared" si="62"/>
        <v>-0.16666666666666666</v>
      </c>
      <c r="DF54" s="29">
        <v>26</v>
      </c>
      <c r="DG54">
        <f t="shared" si="63"/>
        <v>1</v>
      </c>
      <c r="DH54">
        <f t="shared" si="64"/>
        <v>1</v>
      </c>
      <c r="DI54">
        <f t="shared" si="65"/>
        <v>0.33333333333333331</v>
      </c>
      <c r="DJ54" s="29">
        <v>18.5</v>
      </c>
      <c r="DK54">
        <f t="shared" si="66"/>
        <v>1.5</v>
      </c>
      <c r="DL54">
        <f t="shared" si="67"/>
        <v>-0.5</v>
      </c>
      <c r="DM54">
        <f t="shared" si="68"/>
        <v>-0.16666666666666666</v>
      </c>
      <c r="DN54" s="29">
        <v>19.5</v>
      </c>
      <c r="DO54">
        <f t="shared" si="69"/>
        <v>0.5</v>
      </c>
      <c r="DP54">
        <f t="shared" si="70"/>
        <v>0</v>
      </c>
      <c r="DQ54">
        <f t="shared" si="71"/>
        <v>0</v>
      </c>
      <c r="DR54" s="46">
        <v>30.5</v>
      </c>
      <c r="DS54" s="29">
        <v>26</v>
      </c>
      <c r="DT54" s="29">
        <v>25</v>
      </c>
      <c r="DU54" s="29">
        <v>17</v>
      </c>
      <c r="DV54" s="29">
        <v>19</v>
      </c>
      <c r="DW54" s="46">
        <v>34.5</v>
      </c>
      <c r="DX54">
        <f t="shared" si="72"/>
        <v>4.5</v>
      </c>
      <c r="DY54" s="29">
        <v>28.5</v>
      </c>
      <c r="DZ54">
        <f t="shared" si="73"/>
        <v>2</v>
      </c>
      <c r="EA54" s="29">
        <v>26</v>
      </c>
      <c r="EB54">
        <f t="shared" si="74"/>
        <v>2</v>
      </c>
      <c r="EC54" s="29">
        <v>19</v>
      </c>
      <c r="ED54">
        <f t="shared" si="75"/>
        <v>1.5</v>
      </c>
      <c r="EE54" s="29">
        <v>20.5</v>
      </c>
      <c r="EF54">
        <f t="shared" si="76"/>
        <v>1.5</v>
      </c>
      <c r="EG54" s="46">
        <v>30</v>
      </c>
      <c r="EH54" s="29">
        <v>26.5</v>
      </c>
      <c r="EI54" s="29">
        <v>24</v>
      </c>
      <c r="EJ54" s="29">
        <v>17.5</v>
      </c>
      <c r="EK54" s="29">
        <v>19</v>
      </c>
      <c r="EL54" s="46">
        <v>34</v>
      </c>
      <c r="EM54">
        <f t="shared" si="78"/>
        <v>4</v>
      </c>
      <c r="EN54">
        <f t="shared" si="79"/>
        <v>0.5</v>
      </c>
      <c r="EO54">
        <f t="shared" si="80"/>
        <v>0.1</v>
      </c>
      <c r="EP54" s="29">
        <v>28</v>
      </c>
      <c r="EQ54">
        <f t="shared" si="81"/>
        <v>1.5</v>
      </c>
      <c r="ER54">
        <f t="shared" si="82"/>
        <v>0.5</v>
      </c>
      <c r="ES54">
        <f t="shared" si="83"/>
        <v>0.1</v>
      </c>
      <c r="ET54" s="29">
        <v>25.5</v>
      </c>
      <c r="EU54">
        <f t="shared" si="84"/>
        <v>1.5</v>
      </c>
      <c r="EV54">
        <f t="shared" si="85"/>
        <v>0.5</v>
      </c>
      <c r="EW54">
        <f t="shared" si="86"/>
        <v>0.1</v>
      </c>
      <c r="EX54" s="29">
        <v>18.5</v>
      </c>
      <c r="EY54">
        <f t="shared" si="87"/>
        <v>1</v>
      </c>
      <c r="EZ54">
        <f t="shared" si="88"/>
        <v>0.5</v>
      </c>
      <c r="FA54">
        <f t="shared" si="89"/>
        <v>0.1</v>
      </c>
      <c r="FB54" s="29">
        <v>20</v>
      </c>
      <c r="FC54">
        <f t="shared" si="90"/>
        <v>1</v>
      </c>
      <c r="FD54">
        <f t="shared" si="91"/>
        <v>0.5</v>
      </c>
      <c r="FE54">
        <f t="shared" si="92"/>
        <v>0.1</v>
      </c>
      <c r="FF54" s="46">
        <v>30</v>
      </c>
      <c r="FG54" s="29">
        <v>26.5</v>
      </c>
      <c r="FH54" s="29">
        <v>24</v>
      </c>
      <c r="FI54" s="29">
        <v>17.5</v>
      </c>
      <c r="FJ54" s="29">
        <v>19</v>
      </c>
      <c r="FK54" s="139" t="s">
        <v>410</v>
      </c>
    </row>
    <row r="55" spans="1:167" x14ac:dyDescent="0.2">
      <c r="A55" s="136" t="s">
        <v>411</v>
      </c>
      <c r="B55" s="25">
        <v>2</v>
      </c>
      <c r="C55" s="137">
        <v>14286</v>
      </c>
      <c r="D55" s="27">
        <v>78</v>
      </c>
      <c r="E55" s="28" t="s">
        <v>202</v>
      </c>
      <c r="F55">
        <v>0</v>
      </c>
      <c r="G55" s="29" t="s">
        <v>239</v>
      </c>
      <c r="H55" s="34">
        <v>1</v>
      </c>
      <c r="I55">
        <v>0</v>
      </c>
      <c r="K55" s="31">
        <v>6</v>
      </c>
      <c r="L55" s="29">
        <v>2</v>
      </c>
      <c r="M55" s="30">
        <v>2</v>
      </c>
      <c r="N55">
        <v>1</v>
      </c>
      <c r="O55">
        <v>1</v>
      </c>
      <c r="P55">
        <v>1</v>
      </c>
      <c r="Q55">
        <v>2</v>
      </c>
      <c r="R55" s="29">
        <v>0</v>
      </c>
      <c r="S55" s="34">
        <v>0</v>
      </c>
      <c r="T55" s="35"/>
      <c r="U55" s="36">
        <v>42828</v>
      </c>
      <c r="V55" s="36">
        <v>42828</v>
      </c>
      <c r="W55" s="37">
        <f t="shared" si="0"/>
        <v>0</v>
      </c>
      <c r="X55" s="36">
        <v>42837</v>
      </c>
      <c r="Y55" s="37">
        <f t="shared" si="53"/>
        <v>9</v>
      </c>
      <c r="Z55" s="36">
        <v>42838</v>
      </c>
      <c r="AA55" s="37">
        <f t="shared" si="54"/>
        <v>10</v>
      </c>
      <c r="AB55" s="29" t="s">
        <v>412</v>
      </c>
      <c r="AC55" s="36">
        <v>42847</v>
      </c>
      <c r="AD55" s="37">
        <f t="shared" si="55"/>
        <v>9</v>
      </c>
      <c r="AE55" s="37">
        <f t="shared" si="4"/>
        <v>19</v>
      </c>
      <c r="AF55" s="29">
        <v>0</v>
      </c>
      <c r="AG55" s="29"/>
      <c r="AH55" s="29">
        <v>0</v>
      </c>
      <c r="AJ55" s="38"/>
      <c r="AK55" s="39"/>
      <c r="AL55" s="38"/>
      <c r="AN55" s="41">
        <v>1</v>
      </c>
      <c r="AO55" s="42">
        <v>3</v>
      </c>
      <c r="AP55" s="42">
        <v>1</v>
      </c>
      <c r="AQ55" s="42">
        <v>2</v>
      </c>
      <c r="AR55" s="42">
        <v>20</v>
      </c>
      <c r="AS55" s="42" t="s">
        <v>177</v>
      </c>
      <c r="AT55" s="42"/>
      <c r="AU55" s="43">
        <v>42838</v>
      </c>
      <c r="AV55" s="42">
        <v>10</v>
      </c>
      <c r="AW55" s="43"/>
      <c r="AX55" s="43"/>
      <c r="AY55" s="43"/>
      <c r="AZ55" s="29">
        <v>1</v>
      </c>
      <c r="BA55">
        <f t="shared" si="56"/>
        <v>0</v>
      </c>
      <c r="BB55">
        <v>3</v>
      </c>
      <c r="BC55">
        <v>1</v>
      </c>
      <c r="BD55">
        <v>2</v>
      </c>
      <c r="BE55">
        <v>20</v>
      </c>
      <c r="BF55" t="s">
        <v>177</v>
      </c>
      <c r="BH55" s="29">
        <v>2</v>
      </c>
      <c r="BI55" s="45">
        <v>3</v>
      </c>
      <c r="BJ55" s="45">
        <v>1</v>
      </c>
      <c r="BK55" s="45">
        <v>2</v>
      </c>
      <c r="BL55">
        <v>20</v>
      </c>
      <c r="BM55" s="44" t="s">
        <v>177</v>
      </c>
      <c r="BN55" s="45"/>
      <c r="BO55" s="29">
        <v>2</v>
      </c>
      <c r="BP55" s="71">
        <v>3</v>
      </c>
      <c r="BQ55" s="71">
        <v>1</v>
      </c>
      <c r="BR55" s="71">
        <v>2</v>
      </c>
      <c r="BS55" s="42">
        <v>20</v>
      </c>
      <c r="BT55" s="42" t="s">
        <v>189</v>
      </c>
      <c r="BU55" s="42"/>
      <c r="BV55" s="43">
        <v>42847</v>
      </c>
      <c r="BW55" s="42">
        <v>8</v>
      </c>
      <c r="BX55" s="43"/>
      <c r="BY55" s="43"/>
      <c r="BZ55" s="43"/>
      <c r="CA55" s="29">
        <v>1</v>
      </c>
      <c r="CB55" s="29">
        <f t="shared" si="77"/>
        <v>1</v>
      </c>
      <c r="CC55" s="45">
        <v>3</v>
      </c>
      <c r="CD55" s="45">
        <v>1</v>
      </c>
      <c r="CE55" s="45">
        <v>2</v>
      </c>
      <c r="CF55">
        <v>20</v>
      </c>
      <c r="CG55" s="44" t="s">
        <v>177</v>
      </c>
      <c r="CH55" s="45"/>
      <c r="CI55" s="46">
        <v>35.5</v>
      </c>
      <c r="CJ55">
        <f t="shared" si="48"/>
        <v>3.5</v>
      </c>
      <c r="CK55" s="29">
        <v>26</v>
      </c>
      <c r="CL55">
        <f t="shared" si="49"/>
        <v>-2</v>
      </c>
      <c r="CM55" s="29">
        <v>24.5</v>
      </c>
      <c r="CN55">
        <f t="shared" si="50"/>
        <v>0</v>
      </c>
      <c r="CO55" s="29">
        <v>18.5</v>
      </c>
      <c r="CP55">
        <f t="shared" si="51"/>
        <v>1.5</v>
      </c>
      <c r="CQ55" s="29">
        <v>20</v>
      </c>
      <c r="CR55">
        <f t="shared" si="52"/>
        <v>0.5</v>
      </c>
      <c r="CS55" s="46">
        <v>32</v>
      </c>
      <c r="CT55" s="29">
        <v>28</v>
      </c>
      <c r="CU55" s="29">
        <v>24.5</v>
      </c>
      <c r="CV55" s="29">
        <v>17</v>
      </c>
      <c r="CW55" s="29">
        <v>19.5</v>
      </c>
      <c r="CX55" s="46">
        <v>33</v>
      </c>
      <c r="CY55">
        <f t="shared" si="57"/>
        <v>1</v>
      </c>
      <c r="CZ55">
        <f t="shared" si="58"/>
        <v>2.5</v>
      </c>
      <c r="DA55">
        <f t="shared" si="59"/>
        <v>0.25</v>
      </c>
      <c r="DB55" s="29">
        <v>27</v>
      </c>
      <c r="DC55">
        <f t="shared" si="60"/>
        <v>1</v>
      </c>
      <c r="DD55">
        <f t="shared" si="61"/>
        <v>-3</v>
      </c>
      <c r="DE55">
        <f t="shared" si="62"/>
        <v>-0.3</v>
      </c>
      <c r="DF55" s="29">
        <v>24</v>
      </c>
      <c r="DG55">
        <f t="shared" si="63"/>
        <v>0</v>
      </c>
      <c r="DH55">
        <f t="shared" si="64"/>
        <v>0</v>
      </c>
      <c r="DI55">
        <f t="shared" si="65"/>
        <v>0</v>
      </c>
      <c r="DJ55" s="29">
        <v>18</v>
      </c>
      <c r="DK55">
        <f t="shared" si="66"/>
        <v>1</v>
      </c>
      <c r="DL55">
        <f t="shared" si="67"/>
        <v>0.5</v>
      </c>
      <c r="DM55">
        <f t="shared" si="68"/>
        <v>0.05</v>
      </c>
      <c r="DN55" s="29">
        <v>19.5</v>
      </c>
      <c r="DO55">
        <f t="shared" si="69"/>
        <v>0</v>
      </c>
      <c r="DP55">
        <f t="shared" si="70"/>
        <v>0.5</v>
      </c>
      <c r="DQ55">
        <f t="shared" si="71"/>
        <v>0.05</v>
      </c>
      <c r="DR55" s="46">
        <v>32</v>
      </c>
      <c r="DS55" s="29">
        <v>26</v>
      </c>
      <c r="DT55" s="29">
        <v>24</v>
      </c>
      <c r="DU55" s="29">
        <v>17</v>
      </c>
      <c r="DV55" s="29">
        <v>19.5</v>
      </c>
      <c r="DW55" s="46">
        <v>35</v>
      </c>
      <c r="DX55">
        <f t="shared" si="72"/>
        <v>2</v>
      </c>
      <c r="DY55" s="29">
        <v>29</v>
      </c>
      <c r="DZ55">
        <f t="shared" si="73"/>
        <v>2</v>
      </c>
      <c r="EA55" s="29">
        <v>25</v>
      </c>
      <c r="EB55">
        <f t="shared" si="74"/>
        <v>0</v>
      </c>
      <c r="EC55" s="29">
        <v>20</v>
      </c>
      <c r="ED55">
        <f t="shared" si="75"/>
        <v>2</v>
      </c>
      <c r="EE55" s="29">
        <v>20</v>
      </c>
      <c r="EF55">
        <f t="shared" si="76"/>
        <v>0.5</v>
      </c>
      <c r="EG55" s="46">
        <v>33</v>
      </c>
      <c r="EH55" s="29">
        <v>27</v>
      </c>
      <c r="EI55" s="29">
        <v>25</v>
      </c>
      <c r="EJ55" s="29">
        <v>18</v>
      </c>
      <c r="EK55" s="29">
        <v>19.5</v>
      </c>
      <c r="EL55" s="46">
        <v>33.5</v>
      </c>
      <c r="EM55">
        <f t="shared" si="78"/>
        <v>1.5</v>
      </c>
      <c r="EN55">
        <f t="shared" si="79"/>
        <v>0.5</v>
      </c>
      <c r="EO55">
        <f t="shared" si="80"/>
        <v>5.5555555555555552E-2</v>
      </c>
      <c r="EP55" s="29">
        <v>31</v>
      </c>
      <c r="EQ55">
        <f t="shared" si="81"/>
        <v>5.5</v>
      </c>
      <c r="ER55">
        <f t="shared" si="82"/>
        <v>-3.5</v>
      </c>
      <c r="ES55">
        <f t="shared" si="83"/>
        <v>-0.3888888888888889</v>
      </c>
      <c r="ET55" s="29">
        <v>25</v>
      </c>
      <c r="EU55">
        <f t="shared" si="84"/>
        <v>0.5</v>
      </c>
      <c r="EV55">
        <f t="shared" si="85"/>
        <v>-0.5</v>
      </c>
      <c r="EW55">
        <f t="shared" si="86"/>
        <v>-5.5555555555555552E-2</v>
      </c>
      <c r="EX55" s="29">
        <v>19</v>
      </c>
      <c r="EY55">
        <f t="shared" si="87"/>
        <v>0.5</v>
      </c>
      <c r="EZ55">
        <f t="shared" si="88"/>
        <v>1.5</v>
      </c>
      <c r="FA55">
        <f t="shared" si="89"/>
        <v>0.16666666666666666</v>
      </c>
      <c r="FB55" s="29">
        <v>19</v>
      </c>
      <c r="FC55">
        <f t="shared" si="90"/>
        <v>0</v>
      </c>
      <c r="FD55">
        <f t="shared" si="91"/>
        <v>0.5</v>
      </c>
      <c r="FE55">
        <f t="shared" si="92"/>
        <v>5.5555555555555552E-2</v>
      </c>
      <c r="FF55" s="46">
        <v>32</v>
      </c>
      <c r="FG55" s="29">
        <v>25.5</v>
      </c>
      <c r="FH55" s="29">
        <v>24.5</v>
      </c>
      <c r="FI55" s="29">
        <v>18.5</v>
      </c>
      <c r="FJ55" s="29">
        <v>19</v>
      </c>
      <c r="FK55" s="47" t="s">
        <v>413</v>
      </c>
    </row>
    <row r="56" spans="1:167" s="55" customFormat="1" x14ac:dyDescent="0.2">
      <c r="A56" s="51" t="s">
        <v>414</v>
      </c>
      <c r="B56" s="51">
        <v>1</v>
      </c>
      <c r="C56" s="52">
        <v>21903</v>
      </c>
      <c r="D56" s="53">
        <v>57</v>
      </c>
      <c r="E56" s="54" t="s">
        <v>415</v>
      </c>
      <c r="F56" s="55">
        <v>1</v>
      </c>
      <c r="G56" s="56"/>
      <c r="H56" s="57">
        <v>0</v>
      </c>
      <c r="I56" s="55">
        <v>1</v>
      </c>
      <c r="J56" s="55">
        <v>20</v>
      </c>
      <c r="K56" s="140">
        <v>6</v>
      </c>
      <c r="L56" s="56">
        <v>2</v>
      </c>
      <c r="M56" s="57">
        <v>2</v>
      </c>
      <c r="N56" s="55">
        <v>1</v>
      </c>
      <c r="O56" s="55">
        <v>1</v>
      </c>
      <c r="P56" s="55">
        <v>1</v>
      </c>
      <c r="Q56" s="55">
        <v>2</v>
      </c>
      <c r="R56" s="56">
        <v>0</v>
      </c>
      <c r="S56" s="60">
        <v>0</v>
      </c>
      <c r="T56" s="61"/>
      <c r="U56" s="62">
        <v>42882</v>
      </c>
      <c r="V56" s="62">
        <v>42886</v>
      </c>
      <c r="W56" s="63">
        <f t="shared" si="0"/>
        <v>4</v>
      </c>
      <c r="X56" s="62">
        <v>42886</v>
      </c>
      <c r="Y56" s="63">
        <f t="shared" si="53"/>
        <v>0</v>
      </c>
      <c r="Z56" s="62">
        <v>42887</v>
      </c>
      <c r="AA56" s="63">
        <f t="shared" si="54"/>
        <v>1</v>
      </c>
      <c r="AB56" s="56" t="s">
        <v>416</v>
      </c>
      <c r="AC56" s="62">
        <v>42892</v>
      </c>
      <c r="AD56" s="63">
        <f t="shared" si="55"/>
        <v>5</v>
      </c>
      <c r="AE56" s="63">
        <f t="shared" si="4"/>
        <v>6</v>
      </c>
      <c r="AF56" s="56">
        <v>0</v>
      </c>
      <c r="AG56" s="56"/>
      <c r="AH56" s="56">
        <v>0</v>
      </c>
      <c r="AJ56" s="64"/>
      <c r="AK56" s="65"/>
      <c r="AL56" s="64"/>
      <c r="AM56" s="141"/>
      <c r="AN56" s="67">
        <v>1</v>
      </c>
      <c r="AO56" s="68">
        <v>2</v>
      </c>
      <c r="AP56" s="68">
        <v>1</v>
      </c>
      <c r="AQ56" s="68">
        <v>3</v>
      </c>
      <c r="AR56" s="68">
        <v>0</v>
      </c>
      <c r="AS56" s="68" t="s">
        <v>265</v>
      </c>
      <c r="AT56" s="68" t="s">
        <v>417</v>
      </c>
      <c r="AU56" s="69">
        <v>42887</v>
      </c>
      <c r="AV56" s="68">
        <v>1</v>
      </c>
      <c r="AW56" s="69"/>
      <c r="AX56" s="69"/>
      <c r="AY56" s="69"/>
      <c r="AZ56" s="56">
        <v>1</v>
      </c>
      <c r="BA56" s="55">
        <f t="shared" si="56"/>
        <v>0</v>
      </c>
      <c r="BB56" s="55">
        <v>2</v>
      </c>
      <c r="BC56" s="55">
        <v>1</v>
      </c>
      <c r="BD56" s="55">
        <v>3</v>
      </c>
      <c r="BE56" s="55">
        <v>0</v>
      </c>
      <c r="BF56" s="55" t="s">
        <v>265</v>
      </c>
      <c r="BG56" s="55" t="s">
        <v>417</v>
      </c>
      <c r="BH56" s="56">
        <v>1</v>
      </c>
      <c r="BI56" s="55">
        <v>2</v>
      </c>
      <c r="BJ56" s="55">
        <v>1</v>
      </c>
      <c r="BK56" s="55">
        <v>3</v>
      </c>
      <c r="BL56" s="55">
        <v>0</v>
      </c>
      <c r="BM56" s="55" t="s">
        <v>265</v>
      </c>
      <c r="BN56" s="55" t="s">
        <v>417</v>
      </c>
      <c r="BO56" s="56">
        <v>1</v>
      </c>
      <c r="BP56" s="142">
        <v>1</v>
      </c>
      <c r="BQ56" s="142">
        <v>0</v>
      </c>
      <c r="BR56" s="142">
        <v>2</v>
      </c>
      <c r="BS56" s="142">
        <v>0</v>
      </c>
      <c r="BT56" s="68" t="s">
        <v>265</v>
      </c>
      <c r="BU56" s="68"/>
      <c r="BV56" s="69">
        <v>42889</v>
      </c>
      <c r="BW56" s="68">
        <v>1</v>
      </c>
      <c r="BX56" s="69">
        <v>42889</v>
      </c>
      <c r="BY56" s="69">
        <v>42892</v>
      </c>
      <c r="BZ56" s="69"/>
      <c r="CA56" s="56">
        <v>1</v>
      </c>
      <c r="CB56" s="56">
        <f t="shared" si="77"/>
        <v>0</v>
      </c>
      <c r="CC56" s="94">
        <v>1</v>
      </c>
      <c r="CD56" s="94">
        <v>0</v>
      </c>
      <c r="CE56" s="94">
        <v>1</v>
      </c>
      <c r="CF56" s="94">
        <v>0</v>
      </c>
      <c r="CG56" s="94" t="s">
        <v>210</v>
      </c>
      <c r="CH56" s="94"/>
      <c r="CI56" s="70">
        <v>35</v>
      </c>
      <c r="CJ56" s="55">
        <f t="shared" si="48"/>
        <v>3</v>
      </c>
      <c r="CK56" s="56">
        <v>29.5</v>
      </c>
      <c r="CL56" s="55">
        <f t="shared" si="49"/>
        <v>1.5</v>
      </c>
      <c r="CM56" s="56">
        <v>28.5</v>
      </c>
      <c r="CN56" s="55">
        <f t="shared" si="50"/>
        <v>1.5</v>
      </c>
      <c r="CO56" s="56">
        <v>19.5</v>
      </c>
      <c r="CP56" s="55">
        <f t="shared" si="51"/>
        <v>1.5</v>
      </c>
      <c r="CQ56" s="56">
        <v>24</v>
      </c>
      <c r="CR56" s="55">
        <f t="shared" si="52"/>
        <v>0.5</v>
      </c>
      <c r="CS56" s="70">
        <v>32</v>
      </c>
      <c r="CT56" s="56">
        <v>28</v>
      </c>
      <c r="CU56" s="56">
        <v>27</v>
      </c>
      <c r="CV56" s="56">
        <v>18</v>
      </c>
      <c r="CW56" s="56">
        <v>23.5</v>
      </c>
      <c r="CX56" s="70">
        <v>35</v>
      </c>
      <c r="CY56" s="55">
        <f t="shared" si="57"/>
        <v>3</v>
      </c>
      <c r="CZ56">
        <f t="shared" si="58"/>
        <v>0</v>
      </c>
      <c r="DA56">
        <f t="shared" si="59"/>
        <v>0</v>
      </c>
      <c r="DB56" s="56">
        <v>29.5</v>
      </c>
      <c r="DC56" s="55">
        <f t="shared" si="60"/>
        <v>1.5</v>
      </c>
      <c r="DD56">
        <f t="shared" si="61"/>
        <v>0</v>
      </c>
      <c r="DE56">
        <f t="shared" si="62"/>
        <v>0</v>
      </c>
      <c r="DF56" s="56">
        <v>28</v>
      </c>
      <c r="DG56" s="55">
        <f t="shared" si="63"/>
        <v>1</v>
      </c>
      <c r="DH56">
        <f t="shared" si="64"/>
        <v>0.5</v>
      </c>
      <c r="DI56">
        <f t="shared" si="65"/>
        <v>0.5</v>
      </c>
      <c r="DJ56" s="56">
        <v>19</v>
      </c>
      <c r="DK56" s="55">
        <f t="shared" si="66"/>
        <v>1</v>
      </c>
      <c r="DL56">
        <f t="shared" si="67"/>
        <v>0.5</v>
      </c>
      <c r="DM56">
        <f t="shared" si="68"/>
        <v>0.5</v>
      </c>
      <c r="DN56" s="56">
        <v>24</v>
      </c>
      <c r="DO56" s="55">
        <f t="shared" si="69"/>
        <v>0.5</v>
      </c>
      <c r="DP56">
        <f t="shared" si="70"/>
        <v>0</v>
      </c>
      <c r="DQ56">
        <f t="shared" si="71"/>
        <v>0</v>
      </c>
      <c r="DR56" s="70">
        <v>32</v>
      </c>
      <c r="DS56" s="56">
        <v>28</v>
      </c>
      <c r="DT56" s="56">
        <v>27</v>
      </c>
      <c r="DU56" s="55">
        <v>18</v>
      </c>
      <c r="DV56" s="56">
        <v>23.5</v>
      </c>
      <c r="DW56" s="70">
        <v>35</v>
      </c>
      <c r="DX56" s="55">
        <f t="shared" si="72"/>
        <v>3</v>
      </c>
      <c r="DY56" s="56">
        <v>30</v>
      </c>
      <c r="DZ56" s="55">
        <f t="shared" si="73"/>
        <v>2</v>
      </c>
      <c r="EA56" s="56">
        <v>29.5</v>
      </c>
      <c r="EB56" s="55">
        <f t="shared" si="74"/>
        <v>2.5</v>
      </c>
      <c r="EC56" s="56">
        <v>19</v>
      </c>
      <c r="ED56" s="55">
        <f t="shared" si="75"/>
        <v>1</v>
      </c>
      <c r="EE56" s="56">
        <v>24</v>
      </c>
      <c r="EF56" s="55">
        <f t="shared" si="76"/>
        <v>0.5</v>
      </c>
      <c r="EG56" s="70">
        <v>32</v>
      </c>
      <c r="EH56" s="56">
        <v>28</v>
      </c>
      <c r="EI56" s="56">
        <v>27</v>
      </c>
      <c r="EJ56" s="56">
        <v>18</v>
      </c>
      <c r="EK56" s="56">
        <v>23.5</v>
      </c>
      <c r="EL56" s="70">
        <v>35</v>
      </c>
      <c r="EM56" s="55">
        <f t="shared" si="78"/>
        <v>33</v>
      </c>
      <c r="EN56">
        <f t="shared" si="79"/>
        <v>-30</v>
      </c>
      <c r="EO56">
        <f t="shared" si="80"/>
        <v>-6</v>
      </c>
      <c r="EP56" s="56">
        <v>30</v>
      </c>
      <c r="EQ56" s="55">
        <f t="shared" si="81"/>
        <v>2</v>
      </c>
      <c r="ER56">
        <f t="shared" si="82"/>
        <v>0</v>
      </c>
      <c r="ES56">
        <f t="shared" si="83"/>
        <v>0</v>
      </c>
      <c r="ET56" s="56">
        <v>28.5</v>
      </c>
      <c r="EU56" s="55">
        <f t="shared" si="84"/>
        <v>1.5</v>
      </c>
      <c r="EV56" s="55">
        <f t="shared" si="85"/>
        <v>1</v>
      </c>
      <c r="EW56">
        <f t="shared" si="86"/>
        <v>0.2</v>
      </c>
      <c r="EX56" s="56">
        <v>18.5</v>
      </c>
      <c r="EY56" s="55">
        <f t="shared" si="87"/>
        <v>0.5</v>
      </c>
      <c r="EZ56" s="55">
        <f t="shared" si="88"/>
        <v>0.5</v>
      </c>
      <c r="FA56">
        <f t="shared" si="89"/>
        <v>0.1</v>
      </c>
      <c r="FB56" s="56">
        <v>23.5</v>
      </c>
      <c r="FC56" s="55">
        <f t="shared" si="90"/>
        <v>0</v>
      </c>
      <c r="FD56" s="55">
        <f t="shared" si="91"/>
        <v>0.5</v>
      </c>
      <c r="FE56">
        <f t="shared" si="92"/>
        <v>0.1</v>
      </c>
      <c r="FF56" s="70">
        <v>2</v>
      </c>
      <c r="FG56" s="56">
        <v>28</v>
      </c>
      <c r="FH56" s="56">
        <v>27</v>
      </c>
      <c r="FI56" s="56">
        <v>18</v>
      </c>
      <c r="FJ56" s="56">
        <v>23.5</v>
      </c>
      <c r="FK56" s="58"/>
    </row>
    <row r="57" spans="1:167" x14ac:dyDescent="0.2">
      <c r="A57" s="25" t="s">
        <v>418</v>
      </c>
      <c r="B57" s="25">
        <v>2</v>
      </c>
      <c r="C57" s="26">
        <v>15333</v>
      </c>
      <c r="D57" s="27">
        <v>75</v>
      </c>
      <c r="E57" s="28" t="s">
        <v>202</v>
      </c>
      <c r="F57">
        <v>0</v>
      </c>
      <c r="G57" s="29" t="s">
        <v>419</v>
      </c>
      <c r="H57" s="30">
        <v>1</v>
      </c>
      <c r="I57">
        <v>1</v>
      </c>
      <c r="J57">
        <v>40</v>
      </c>
      <c r="K57" s="31">
        <v>6</v>
      </c>
      <c r="L57" s="29">
        <v>1</v>
      </c>
      <c r="M57" s="30">
        <v>2</v>
      </c>
      <c r="N57">
        <v>1</v>
      </c>
      <c r="O57">
        <v>1</v>
      </c>
      <c r="P57">
        <v>1</v>
      </c>
      <c r="Q57">
        <v>2</v>
      </c>
      <c r="R57" s="29">
        <v>0</v>
      </c>
      <c r="S57" s="34">
        <v>0</v>
      </c>
      <c r="T57" s="35"/>
      <c r="U57" s="36">
        <v>42977</v>
      </c>
      <c r="V57" s="36">
        <v>42978</v>
      </c>
      <c r="W57" s="37">
        <f t="shared" si="0"/>
        <v>1</v>
      </c>
      <c r="X57" s="36">
        <v>42982</v>
      </c>
      <c r="Y57" s="37">
        <f t="shared" si="53"/>
        <v>4</v>
      </c>
      <c r="Z57" s="36">
        <v>42982</v>
      </c>
      <c r="AA57" s="37">
        <f t="shared" si="54"/>
        <v>4</v>
      </c>
      <c r="AB57" s="29" t="s">
        <v>420</v>
      </c>
      <c r="AC57" s="36">
        <v>42985</v>
      </c>
      <c r="AD57" s="37">
        <f t="shared" si="55"/>
        <v>3</v>
      </c>
      <c r="AE57" s="37">
        <f t="shared" si="4"/>
        <v>7</v>
      </c>
      <c r="AF57" s="29">
        <v>0</v>
      </c>
      <c r="AG57" s="29"/>
      <c r="AH57" s="29">
        <v>0</v>
      </c>
      <c r="AI57" s="29"/>
      <c r="AJ57" s="38"/>
      <c r="AK57" s="39"/>
      <c r="AL57" s="38"/>
      <c r="AM57" s="38"/>
      <c r="AN57" s="41">
        <v>2</v>
      </c>
      <c r="AO57" s="42">
        <v>1</v>
      </c>
      <c r="AP57" s="42">
        <v>0</v>
      </c>
      <c r="AQ57" s="42">
        <v>1</v>
      </c>
      <c r="AR57" s="42">
        <v>0</v>
      </c>
      <c r="AS57" s="42" t="s">
        <v>421</v>
      </c>
      <c r="AT57" s="42"/>
      <c r="AU57" s="43">
        <v>42978</v>
      </c>
      <c r="AV57" s="42">
        <v>0</v>
      </c>
      <c r="AW57" s="43"/>
      <c r="AX57" s="43">
        <v>42978</v>
      </c>
      <c r="AY57" s="42"/>
      <c r="AZ57" s="29">
        <v>1</v>
      </c>
      <c r="BA57">
        <f t="shared" si="56"/>
        <v>1</v>
      </c>
      <c r="BB57">
        <v>1</v>
      </c>
      <c r="BC57">
        <v>0</v>
      </c>
      <c r="BD57">
        <v>1</v>
      </c>
      <c r="BE57">
        <v>0</v>
      </c>
      <c r="BF57" t="s">
        <v>421</v>
      </c>
      <c r="BH57" s="29">
        <v>3</v>
      </c>
      <c r="BI57" s="45">
        <v>1</v>
      </c>
      <c r="BJ57" s="45">
        <v>0</v>
      </c>
      <c r="BK57" s="45">
        <v>1</v>
      </c>
      <c r="BL57" s="45">
        <v>0</v>
      </c>
      <c r="BM57" t="s">
        <v>421</v>
      </c>
      <c r="BN57" s="45"/>
      <c r="BO57" s="29">
        <v>3</v>
      </c>
      <c r="BP57" s="71">
        <v>1</v>
      </c>
      <c r="BQ57" s="71">
        <v>0</v>
      </c>
      <c r="BR57" s="71">
        <v>1</v>
      </c>
      <c r="BS57" s="71">
        <v>0</v>
      </c>
      <c r="BT57" s="42" t="s">
        <v>421</v>
      </c>
      <c r="BU57" s="71"/>
      <c r="BV57" s="43">
        <v>42983</v>
      </c>
      <c r="BW57" s="42">
        <v>0</v>
      </c>
      <c r="BX57" s="43"/>
      <c r="BY57" s="43">
        <v>42983</v>
      </c>
      <c r="BZ57" s="43"/>
      <c r="CA57" s="29">
        <v>3</v>
      </c>
      <c r="CB57" s="29">
        <f t="shared" si="77"/>
        <v>0</v>
      </c>
      <c r="CC57" s="45">
        <v>1</v>
      </c>
      <c r="CD57" s="45">
        <v>0</v>
      </c>
      <c r="CE57" s="45">
        <v>1</v>
      </c>
      <c r="CF57" s="45">
        <v>0</v>
      </c>
      <c r="CG57" t="s">
        <v>189</v>
      </c>
      <c r="CH57" s="45"/>
      <c r="CI57" s="46">
        <v>31.5</v>
      </c>
      <c r="CJ57">
        <f t="shared" si="48"/>
        <v>4.5</v>
      </c>
      <c r="CK57" s="29">
        <v>27.5</v>
      </c>
      <c r="CL57">
        <f t="shared" si="49"/>
        <v>3</v>
      </c>
      <c r="CM57" s="29">
        <v>21.5</v>
      </c>
      <c r="CN57">
        <f t="shared" si="50"/>
        <v>1</v>
      </c>
      <c r="CO57" s="29">
        <v>18.5</v>
      </c>
      <c r="CP57">
        <f t="shared" si="51"/>
        <v>1</v>
      </c>
      <c r="CQ57" s="29">
        <v>20.5</v>
      </c>
      <c r="CR57">
        <f t="shared" si="52"/>
        <v>1.5</v>
      </c>
      <c r="CS57" s="46">
        <v>27</v>
      </c>
      <c r="CT57" s="29">
        <v>24.5</v>
      </c>
      <c r="CU57" s="29">
        <v>20.5</v>
      </c>
      <c r="CV57" s="29">
        <v>17.5</v>
      </c>
      <c r="CW57" s="29">
        <v>19</v>
      </c>
      <c r="CX57" s="46">
        <v>30.5</v>
      </c>
      <c r="CY57">
        <f t="shared" si="57"/>
        <v>3.5</v>
      </c>
      <c r="CZ57">
        <f t="shared" si="58"/>
        <v>1</v>
      </c>
      <c r="DA57">
        <f t="shared" si="59"/>
        <v>0.25</v>
      </c>
      <c r="DB57" s="29">
        <v>26.5</v>
      </c>
      <c r="DC57">
        <f t="shared" si="60"/>
        <v>2</v>
      </c>
      <c r="DD57">
        <f t="shared" si="61"/>
        <v>1</v>
      </c>
      <c r="DE57">
        <f t="shared" si="62"/>
        <v>0.25</v>
      </c>
      <c r="DF57" s="29">
        <v>21</v>
      </c>
      <c r="DG57">
        <f t="shared" si="63"/>
        <v>0.5</v>
      </c>
      <c r="DH57">
        <f t="shared" si="64"/>
        <v>0.5</v>
      </c>
      <c r="DI57">
        <f t="shared" si="65"/>
        <v>0.125</v>
      </c>
      <c r="DJ57" s="29">
        <v>18</v>
      </c>
      <c r="DK57">
        <f t="shared" si="66"/>
        <v>0.5</v>
      </c>
      <c r="DL57">
        <f t="shared" si="67"/>
        <v>0.5</v>
      </c>
      <c r="DM57">
        <f t="shared" si="68"/>
        <v>0.125</v>
      </c>
      <c r="DN57" s="29">
        <v>20</v>
      </c>
      <c r="DO57">
        <f t="shared" si="69"/>
        <v>1</v>
      </c>
      <c r="DP57">
        <f t="shared" si="70"/>
        <v>0.5</v>
      </c>
      <c r="DQ57">
        <f t="shared" si="71"/>
        <v>0.125</v>
      </c>
      <c r="DR57" s="46">
        <v>27</v>
      </c>
      <c r="DS57" s="29">
        <v>24.5</v>
      </c>
      <c r="DT57" s="29">
        <v>20.5</v>
      </c>
      <c r="DU57" s="29">
        <v>17.5</v>
      </c>
      <c r="DV57" s="29">
        <v>19</v>
      </c>
      <c r="DW57" s="46">
        <v>32</v>
      </c>
      <c r="DX57">
        <f t="shared" si="72"/>
        <v>4.5</v>
      </c>
      <c r="DY57" s="29">
        <v>27.5</v>
      </c>
      <c r="DZ57">
        <f t="shared" si="73"/>
        <v>2.5</v>
      </c>
      <c r="EA57" s="29">
        <v>22.5</v>
      </c>
      <c r="EB57">
        <f t="shared" si="74"/>
        <v>2</v>
      </c>
      <c r="EC57" s="29">
        <v>19</v>
      </c>
      <c r="ED57">
        <f t="shared" si="75"/>
        <v>1.5</v>
      </c>
      <c r="EE57" s="29">
        <v>21</v>
      </c>
      <c r="EF57">
        <f t="shared" si="76"/>
        <v>2</v>
      </c>
      <c r="EG57" s="46">
        <v>27.5</v>
      </c>
      <c r="EH57" s="29">
        <v>25</v>
      </c>
      <c r="EI57" s="29">
        <v>20.5</v>
      </c>
      <c r="EJ57" s="29">
        <v>17.5</v>
      </c>
      <c r="EK57" s="29">
        <v>19</v>
      </c>
      <c r="EL57" s="46">
        <v>32</v>
      </c>
      <c r="EM57">
        <f t="shared" si="78"/>
        <v>4.5</v>
      </c>
      <c r="EN57">
        <f t="shared" si="79"/>
        <v>0</v>
      </c>
      <c r="EO57">
        <f t="shared" si="80"/>
        <v>0</v>
      </c>
      <c r="EP57" s="29">
        <v>28</v>
      </c>
      <c r="EQ57">
        <f t="shared" si="81"/>
        <v>3</v>
      </c>
      <c r="ER57">
        <f t="shared" si="82"/>
        <v>-0.5</v>
      </c>
      <c r="ES57">
        <f t="shared" si="83"/>
        <v>-0.16666666666666666</v>
      </c>
      <c r="ET57" s="29">
        <v>23</v>
      </c>
      <c r="EU57">
        <f t="shared" si="84"/>
        <v>2.5</v>
      </c>
      <c r="EV57">
        <f t="shared" si="85"/>
        <v>-0.5</v>
      </c>
      <c r="EW57">
        <f t="shared" si="86"/>
        <v>-0.16666666666666666</v>
      </c>
      <c r="EX57" s="29">
        <v>19.5</v>
      </c>
      <c r="EY57">
        <f t="shared" si="87"/>
        <v>2</v>
      </c>
      <c r="EZ57">
        <f t="shared" si="88"/>
        <v>-0.5</v>
      </c>
      <c r="FA57">
        <f t="shared" si="89"/>
        <v>-0.16666666666666666</v>
      </c>
      <c r="FB57" s="29">
        <v>20.5</v>
      </c>
      <c r="FC57">
        <f t="shared" si="90"/>
        <v>1.5</v>
      </c>
      <c r="FD57">
        <f t="shared" si="91"/>
        <v>0.5</v>
      </c>
      <c r="FE57">
        <f t="shared" si="92"/>
        <v>0.16666666666666666</v>
      </c>
      <c r="FF57" s="46">
        <v>27.5</v>
      </c>
      <c r="FG57" s="29">
        <v>25</v>
      </c>
      <c r="FH57" s="29">
        <v>20.5</v>
      </c>
      <c r="FI57" s="29">
        <v>17.5</v>
      </c>
      <c r="FJ57" s="29">
        <v>19</v>
      </c>
      <c r="FK57" s="47" t="s">
        <v>422</v>
      </c>
    </row>
    <row r="58" spans="1:167" x14ac:dyDescent="0.2">
      <c r="A58" s="25" t="s">
        <v>423</v>
      </c>
      <c r="B58" s="25">
        <v>1</v>
      </c>
      <c r="C58" s="26">
        <v>16470</v>
      </c>
      <c r="D58" s="27">
        <v>71</v>
      </c>
      <c r="E58" s="28" t="s">
        <v>222</v>
      </c>
      <c r="F58">
        <v>0</v>
      </c>
      <c r="G58" s="29" t="s">
        <v>424</v>
      </c>
      <c r="H58" s="30">
        <v>1</v>
      </c>
      <c r="I58">
        <v>0</v>
      </c>
      <c r="K58" s="47">
        <v>7</v>
      </c>
      <c r="L58" s="29">
        <v>2</v>
      </c>
      <c r="M58" s="29">
        <v>2</v>
      </c>
      <c r="N58" s="29">
        <v>1</v>
      </c>
      <c r="O58" s="29">
        <v>1</v>
      </c>
      <c r="P58" s="29">
        <v>1</v>
      </c>
      <c r="Q58" s="29">
        <v>2</v>
      </c>
      <c r="R58" s="29">
        <v>0</v>
      </c>
      <c r="S58" s="34">
        <v>0</v>
      </c>
      <c r="T58" s="38"/>
      <c r="U58" s="36">
        <v>42587</v>
      </c>
      <c r="V58" s="36">
        <v>42590</v>
      </c>
      <c r="W58" s="37">
        <f t="shared" si="0"/>
        <v>3</v>
      </c>
      <c r="X58" s="36">
        <v>42594</v>
      </c>
      <c r="Y58" s="37">
        <f t="shared" si="53"/>
        <v>4</v>
      </c>
      <c r="Z58" s="36">
        <v>42594</v>
      </c>
      <c r="AA58" s="37">
        <f t="shared" si="54"/>
        <v>4</v>
      </c>
      <c r="AB58" s="29" t="s">
        <v>425</v>
      </c>
      <c r="AC58" s="36">
        <v>42601</v>
      </c>
      <c r="AD58" s="37">
        <f t="shared" si="55"/>
        <v>7</v>
      </c>
      <c r="AE58" s="37">
        <f t="shared" si="4"/>
        <v>11</v>
      </c>
      <c r="AF58" s="29">
        <v>0</v>
      </c>
      <c r="AG58" s="29"/>
      <c r="AH58" s="29">
        <v>0</v>
      </c>
      <c r="AI58" s="29"/>
      <c r="AJ58" s="38"/>
      <c r="AK58" s="39"/>
      <c r="AL58" s="29"/>
      <c r="AM58" s="38"/>
      <c r="AN58" s="41">
        <v>3</v>
      </c>
      <c r="AO58" s="42">
        <v>3</v>
      </c>
      <c r="AP58" s="42">
        <v>1</v>
      </c>
      <c r="AQ58" s="42">
        <v>3</v>
      </c>
      <c r="AR58" s="42">
        <v>20</v>
      </c>
      <c r="AS58" s="42" t="s">
        <v>171</v>
      </c>
      <c r="AT58" s="42"/>
      <c r="AU58" s="43">
        <v>42594</v>
      </c>
      <c r="AV58" s="42">
        <v>4</v>
      </c>
      <c r="AW58" s="43"/>
      <c r="AX58" s="43"/>
      <c r="AY58" s="42"/>
      <c r="AZ58" s="29">
        <v>1</v>
      </c>
      <c r="BA58">
        <f t="shared" si="56"/>
        <v>2</v>
      </c>
      <c r="BB58">
        <v>3</v>
      </c>
      <c r="BC58">
        <v>1</v>
      </c>
      <c r="BD58">
        <v>3</v>
      </c>
      <c r="BE58">
        <v>20</v>
      </c>
      <c r="BF58" t="s">
        <v>171</v>
      </c>
      <c r="BH58" s="29">
        <v>3</v>
      </c>
      <c r="BI58" s="45">
        <v>3</v>
      </c>
      <c r="BJ58" s="45">
        <v>1</v>
      </c>
      <c r="BK58" s="45">
        <v>3</v>
      </c>
      <c r="BL58">
        <v>20</v>
      </c>
      <c r="BM58" t="s">
        <v>171</v>
      </c>
      <c r="BN58" s="45"/>
      <c r="BO58" s="29">
        <v>1</v>
      </c>
      <c r="BP58" s="71">
        <v>3</v>
      </c>
      <c r="BQ58" s="71">
        <v>1</v>
      </c>
      <c r="BR58" s="71">
        <v>3</v>
      </c>
      <c r="BS58" s="42">
        <v>20</v>
      </c>
      <c r="BT58" s="42" t="s">
        <v>171</v>
      </c>
      <c r="BU58" s="71"/>
      <c r="BV58" s="43">
        <v>42597</v>
      </c>
      <c r="BW58" s="42">
        <v>2</v>
      </c>
      <c r="BX58" s="43"/>
      <c r="BY58" s="43"/>
      <c r="BZ58" s="43">
        <v>42597</v>
      </c>
      <c r="CA58" s="29">
        <v>0</v>
      </c>
      <c r="CB58" s="29">
        <f t="shared" si="77"/>
        <v>3</v>
      </c>
      <c r="CC58" s="45">
        <v>1</v>
      </c>
      <c r="CD58" s="45">
        <v>0</v>
      </c>
      <c r="CE58" s="45">
        <v>0</v>
      </c>
      <c r="CF58" s="45">
        <v>0</v>
      </c>
      <c r="CG58" s="45" t="s">
        <v>291</v>
      </c>
      <c r="CH58" s="45"/>
      <c r="CI58" s="46">
        <v>35</v>
      </c>
      <c r="CJ58">
        <f t="shared" si="48"/>
        <v>7</v>
      </c>
      <c r="CK58" s="29">
        <v>34</v>
      </c>
      <c r="CL58">
        <f t="shared" si="49"/>
        <v>6</v>
      </c>
      <c r="CM58" s="29">
        <v>23</v>
      </c>
      <c r="CN58">
        <f t="shared" si="50"/>
        <v>1</v>
      </c>
      <c r="CO58" s="29">
        <v>19</v>
      </c>
      <c r="CP58">
        <f t="shared" si="51"/>
        <v>2</v>
      </c>
      <c r="CQ58" s="29">
        <v>22</v>
      </c>
      <c r="CR58">
        <f t="shared" si="52"/>
        <v>0</v>
      </c>
      <c r="CS58" s="46">
        <v>28</v>
      </c>
      <c r="CT58" s="29">
        <v>28</v>
      </c>
      <c r="CU58" s="29">
        <v>22</v>
      </c>
      <c r="CV58" s="29">
        <v>17</v>
      </c>
      <c r="CW58" s="29">
        <v>22</v>
      </c>
      <c r="CX58" s="46">
        <v>32</v>
      </c>
      <c r="CY58">
        <f t="shared" si="57"/>
        <v>3</v>
      </c>
      <c r="CZ58">
        <f t="shared" si="58"/>
        <v>4</v>
      </c>
      <c r="DA58">
        <f t="shared" si="59"/>
        <v>1</v>
      </c>
      <c r="DB58" s="29">
        <v>33</v>
      </c>
      <c r="DC58">
        <f t="shared" si="60"/>
        <v>5</v>
      </c>
      <c r="DD58">
        <f t="shared" si="61"/>
        <v>1</v>
      </c>
      <c r="DE58">
        <f t="shared" si="62"/>
        <v>0.25</v>
      </c>
      <c r="DF58" s="29">
        <v>22</v>
      </c>
      <c r="DG58">
        <f t="shared" si="63"/>
        <v>0</v>
      </c>
      <c r="DH58">
        <f t="shared" si="64"/>
        <v>1</v>
      </c>
      <c r="DI58">
        <f t="shared" si="65"/>
        <v>0.25</v>
      </c>
      <c r="DJ58" s="29">
        <v>19</v>
      </c>
      <c r="DK58">
        <f t="shared" si="66"/>
        <v>1</v>
      </c>
      <c r="DL58">
        <f t="shared" si="67"/>
        <v>1</v>
      </c>
      <c r="DM58">
        <f t="shared" si="68"/>
        <v>0.25</v>
      </c>
      <c r="DN58" s="29">
        <v>22</v>
      </c>
      <c r="DO58">
        <f t="shared" si="69"/>
        <v>0</v>
      </c>
      <c r="DP58">
        <f t="shared" si="70"/>
        <v>0</v>
      </c>
      <c r="DQ58">
        <f t="shared" si="71"/>
        <v>0</v>
      </c>
      <c r="DR58" s="46">
        <v>29</v>
      </c>
      <c r="DS58" s="29">
        <v>28</v>
      </c>
      <c r="DT58" s="29">
        <v>22</v>
      </c>
      <c r="DU58" s="29">
        <v>18</v>
      </c>
      <c r="DV58" s="29">
        <v>22</v>
      </c>
      <c r="DW58" s="46">
        <v>32</v>
      </c>
      <c r="DX58">
        <f t="shared" si="72"/>
        <v>3</v>
      </c>
      <c r="DY58" s="29">
        <v>32</v>
      </c>
      <c r="DZ58">
        <f t="shared" si="73"/>
        <v>4</v>
      </c>
      <c r="EA58" s="29">
        <v>24</v>
      </c>
      <c r="EB58">
        <f t="shared" si="74"/>
        <v>3</v>
      </c>
      <c r="EC58" s="29">
        <v>19</v>
      </c>
      <c r="ED58">
        <f t="shared" si="75"/>
        <v>1</v>
      </c>
      <c r="EE58" s="29">
        <v>23</v>
      </c>
      <c r="EF58">
        <f t="shared" si="76"/>
        <v>1</v>
      </c>
      <c r="EG58" s="46">
        <v>29</v>
      </c>
      <c r="EH58" s="29">
        <v>28</v>
      </c>
      <c r="EI58" s="29">
        <v>21</v>
      </c>
      <c r="EJ58" s="29">
        <v>18</v>
      </c>
      <c r="EK58" s="29">
        <v>22</v>
      </c>
      <c r="EL58" s="46">
        <v>28</v>
      </c>
      <c r="EM58">
        <f t="shared" si="78"/>
        <v>-3</v>
      </c>
      <c r="EN58">
        <f t="shared" si="79"/>
        <v>6</v>
      </c>
      <c r="EO58">
        <f t="shared" si="80"/>
        <v>0.8571428571428571</v>
      </c>
      <c r="EP58" s="29">
        <v>28</v>
      </c>
      <c r="EQ58">
        <f t="shared" si="81"/>
        <v>-3</v>
      </c>
      <c r="ER58">
        <f t="shared" si="82"/>
        <v>7</v>
      </c>
      <c r="ES58">
        <f t="shared" si="83"/>
        <v>1</v>
      </c>
      <c r="ET58" s="29">
        <v>25</v>
      </c>
      <c r="EU58">
        <f t="shared" si="84"/>
        <v>-1</v>
      </c>
      <c r="EV58">
        <f t="shared" si="85"/>
        <v>4</v>
      </c>
      <c r="EW58">
        <f t="shared" si="86"/>
        <v>0.5714285714285714</v>
      </c>
      <c r="EX58" s="29">
        <v>17</v>
      </c>
      <c r="EY58">
        <f t="shared" si="87"/>
        <v>-1</v>
      </c>
      <c r="EZ58">
        <f t="shared" si="88"/>
        <v>2</v>
      </c>
      <c r="FA58">
        <f t="shared" si="89"/>
        <v>0.2857142857142857</v>
      </c>
      <c r="FB58" s="29">
        <v>20</v>
      </c>
      <c r="FC58">
        <f t="shared" si="90"/>
        <v>-1</v>
      </c>
      <c r="FD58">
        <f t="shared" si="91"/>
        <v>2</v>
      </c>
      <c r="FE58">
        <f t="shared" si="92"/>
        <v>0.2857142857142857</v>
      </c>
      <c r="FF58" s="46">
        <v>31</v>
      </c>
      <c r="FG58" s="29">
        <v>31</v>
      </c>
      <c r="FH58" s="29">
        <v>26</v>
      </c>
      <c r="FI58" s="29">
        <v>18</v>
      </c>
      <c r="FJ58" s="29">
        <v>21</v>
      </c>
      <c r="FK58" s="47"/>
    </row>
    <row r="59" spans="1:167" x14ac:dyDescent="0.2">
      <c r="A59" s="25" t="s">
        <v>426</v>
      </c>
      <c r="B59" s="25">
        <v>1</v>
      </c>
      <c r="C59" s="26">
        <v>18656</v>
      </c>
      <c r="D59" s="27">
        <v>65</v>
      </c>
      <c r="E59" s="28" t="s">
        <v>427</v>
      </c>
      <c r="F59">
        <v>0</v>
      </c>
      <c r="G59" s="29"/>
      <c r="H59" s="30">
        <v>0</v>
      </c>
      <c r="I59">
        <v>0</v>
      </c>
      <c r="K59" s="47">
        <v>7</v>
      </c>
      <c r="L59" s="29">
        <v>2</v>
      </c>
      <c r="M59" s="29">
        <v>2</v>
      </c>
      <c r="N59">
        <v>1</v>
      </c>
      <c r="O59">
        <v>1</v>
      </c>
      <c r="P59" s="29">
        <v>1</v>
      </c>
      <c r="Q59">
        <v>2</v>
      </c>
      <c r="R59" s="29">
        <v>0</v>
      </c>
      <c r="S59">
        <v>1</v>
      </c>
      <c r="T59" s="35">
        <v>42681</v>
      </c>
      <c r="U59" s="36">
        <v>42673</v>
      </c>
      <c r="V59" s="36">
        <v>42673</v>
      </c>
      <c r="W59" s="37">
        <f t="shared" si="0"/>
        <v>0</v>
      </c>
      <c r="X59" s="36">
        <v>42678</v>
      </c>
      <c r="Y59" s="37">
        <f t="shared" si="53"/>
        <v>5</v>
      </c>
      <c r="Z59" s="36">
        <v>42678</v>
      </c>
      <c r="AA59" s="37">
        <f t="shared" si="54"/>
        <v>5</v>
      </c>
      <c r="AB59" s="29" t="s">
        <v>425</v>
      </c>
      <c r="AC59" s="36">
        <v>42686</v>
      </c>
      <c r="AD59" s="37">
        <f t="shared" si="55"/>
        <v>8</v>
      </c>
      <c r="AE59" s="37">
        <f t="shared" si="4"/>
        <v>13</v>
      </c>
      <c r="AF59" s="29">
        <v>0</v>
      </c>
      <c r="AG59" s="29"/>
      <c r="AH59" s="29">
        <v>0</v>
      </c>
      <c r="AI59" s="29"/>
      <c r="AJ59" s="38"/>
      <c r="AK59" s="39"/>
      <c r="AL59" s="38"/>
      <c r="AM59" s="38"/>
      <c r="AN59" s="41">
        <v>1</v>
      </c>
      <c r="AO59" s="42">
        <v>3</v>
      </c>
      <c r="AP59" s="42">
        <v>1</v>
      </c>
      <c r="AQ59" s="42">
        <v>2</v>
      </c>
      <c r="AR59" s="42">
        <v>20</v>
      </c>
      <c r="AS59" s="42" t="s">
        <v>171</v>
      </c>
      <c r="AT59" s="42"/>
      <c r="AU59" s="43">
        <v>42677</v>
      </c>
      <c r="AV59" s="42">
        <v>4</v>
      </c>
      <c r="AW59" s="43">
        <v>42677</v>
      </c>
      <c r="AX59" s="43"/>
      <c r="AY59" s="43"/>
      <c r="AZ59" s="29">
        <v>1</v>
      </c>
      <c r="BA59">
        <f t="shared" si="56"/>
        <v>0</v>
      </c>
      <c r="BB59">
        <v>1</v>
      </c>
      <c r="BC59">
        <v>0</v>
      </c>
      <c r="BD59">
        <v>2</v>
      </c>
      <c r="BE59">
        <v>0</v>
      </c>
      <c r="BF59" t="s">
        <v>171</v>
      </c>
      <c r="BH59" s="29">
        <v>6</v>
      </c>
      <c r="BI59" s="45">
        <v>1</v>
      </c>
      <c r="BJ59" s="45">
        <v>0</v>
      </c>
      <c r="BK59" s="45">
        <v>1</v>
      </c>
      <c r="BL59" s="45">
        <v>0</v>
      </c>
      <c r="BM59" t="s">
        <v>177</v>
      </c>
      <c r="BN59" s="45"/>
      <c r="BO59" s="29">
        <v>1</v>
      </c>
      <c r="BP59" s="71">
        <v>1</v>
      </c>
      <c r="BQ59" s="71">
        <v>0</v>
      </c>
      <c r="BR59" s="71">
        <v>1</v>
      </c>
      <c r="BS59" s="71">
        <v>0</v>
      </c>
      <c r="BT59" s="42" t="s">
        <v>177</v>
      </c>
      <c r="BU59" s="71"/>
      <c r="BV59" s="43">
        <v>42680</v>
      </c>
      <c r="BW59" s="42">
        <v>0</v>
      </c>
      <c r="BX59" s="43"/>
      <c r="BY59" s="43">
        <v>42680</v>
      </c>
      <c r="BZ59" s="43"/>
      <c r="CB59" s="29"/>
      <c r="CC59" s="45"/>
      <c r="CD59" s="45"/>
      <c r="CE59" s="45"/>
      <c r="CF59" s="45"/>
      <c r="CG59" s="45"/>
      <c r="CH59" s="45"/>
      <c r="CI59" s="46">
        <v>30</v>
      </c>
      <c r="CJ59">
        <f t="shared" si="48"/>
        <v>3</v>
      </c>
      <c r="CK59" s="29">
        <v>28.5</v>
      </c>
      <c r="CL59">
        <f t="shared" si="49"/>
        <v>2.5</v>
      </c>
      <c r="CM59" s="29">
        <v>26</v>
      </c>
      <c r="CN59">
        <f t="shared" si="50"/>
        <v>1</v>
      </c>
      <c r="CO59" s="29">
        <v>18</v>
      </c>
      <c r="CP59">
        <f t="shared" si="51"/>
        <v>1</v>
      </c>
      <c r="CQ59" s="29">
        <v>22</v>
      </c>
      <c r="CR59">
        <f t="shared" si="52"/>
        <v>1</v>
      </c>
      <c r="CS59" s="46">
        <v>27</v>
      </c>
      <c r="CT59" s="29">
        <v>26</v>
      </c>
      <c r="CU59" s="29">
        <v>25</v>
      </c>
      <c r="CV59" s="29">
        <v>17</v>
      </c>
      <c r="CW59" s="29">
        <v>21</v>
      </c>
      <c r="CX59" s="46">
        <v>30</v>
      </c>
      <c r="CY59">
        <f t="shared" si="57"/>
        <v>3</v>
      </c>
      <c r="CZ59">
        <f t="shared" si="58"/>
        <v>0</v>
      </c>
      <c r="DA59">
        <f t="shared" si="59"/>
        <v>0</v>
      </c>
      <c r="DB59" s="29">
        <v>29</v>
      </c>
      <c r="DC59">
        <f t="shared" si="60"/>
        <v>3</v>
      </c>
      <c r="DD59">
        <f t="shared" si="61"/>
        <v>-0.5</v>
      </c>
      <c r="DE59">
        <f t="shared" si="62"/>
        <v>-0.1</v>
      </c>
      <c r="DF59" s="29">
        <v>25.5</v>
      </c>
      <c r="DG59">
        <f t="shared" si="63"/>
        <v>0</v>
      </c>
      <c r="DH59">
        <f t="shared" si="64"/>
        <v>1</v>
      </c>
      <c r="DI59">
        <f t="shared" si="65"/>
        <v>0.2</v>
      </c>
      <c r="DJ59" s="29">
        <v>17.5</v>
      </c>
      <c r="DK59">
        <f t="shared" si="66"/>
        <v>0.5</v>
      </c>
      <c r="DL59">
        <f t="shared" si="67"/>
        <v>0.5</v>
      </c>
      <c r="DM59">
        <f t="shared" si="68"/>
        <v>0.1</v>
      </c>
      <c r="DN59" s="29">
        <v>22.5</v>
      </c>
      <c r="DO59">
        <f t="shared" si="69"/>
        <v>0.5</v>
      </c>
      <c r="DP59">
        <f t="shared" si="70"/>
        <v>0.5</v>
      </c>
      <c r="DQ59">
        <f t="shared" si="71"/>
        <v>0.1</v>
      </c>
      <c r="DR59" s="46">
        <v>27</v>
      </c>
      <c r="DS59" s="29">
        <v>26</v>
      </c>
      <c r="DT59" s="29">
        <v>25.5</v>
      </c>
      <c r="DU59" s="29">
        <v>17</v>
      </c>
      <c r="DV59" s="29">
        <v>22</v>
      </c>
      <c r="DW59" s="46">
        <v>32</v>
      </c>
      <c r="DX59">
        <f t="shared" si="72"/>
        <v>5</v>
      </c>
      <c r="DY59" s="29">
        <v>34</v>
      </c>
      <c r="DZ59">
        <f t="shared" si="73"/>
        <v>8</v>
      </c>
      <c r="EA59" s="29">
        <v>29</v>
      </c>
      <c r="EB59">
        <f t="shared" si="74"/>
        <v>3.5</v>
      </c>
      <c r="EC59" s="29">
        <v>18</v>
      </c>
      <c r="ED59">
        <f t="shared" si="75"/>
        <v>1</v>
      </c>
      <c r="EE59" s="29">
        <v>21</v>
      </c>
      <c r="EF59">
        <f t="shared" si="76"/>
        <v>-1</v>
      </c>
      <c r="EG59" s="46">
        <v>27</v>
      </c>
      <c r="EH59" s="29">
        <v>26</v>
      </c>
      <c r="EI59" s="29">
        <v>25.5</v>
      </c>
      <c r="EJ59" s="29">
        <v>17</v>
      </c>
      <c r="EK59" s="29">
        <v>22</v>
      </c>
      <c r="EP59" s="29"/>
      <c r="ET59" s="29"/>
      <c r="EX59" s="29"/>
      <c r="FB59" s="29"/>
      <c r="FG59" s="29"/>
      <c r="FH59" s="29"/>
      <c r="FI59" s="29"/>
      <c r="FJ59" s="29"/>
      <c r="FK59" s="47" t="s">
        <v>428</v>
      </c>
    </row>
    <row r="60" spans="1:167" x14ac:dyDescent="0.2">
      <c r="A60" s="25" t="s">
        <v>429</v>
      </c>
      <c r="B60" s="25">
        <v>2</v>
      </c>
      <c r="C60" s="26">
        <v>20675</v>
      </c>
      <c r="D60" s="27">
        <v>60</v>
      </c>
      <c r="E60" s="28" t="s">
        <v>430</v>
      </c>
      <c r="F60">
        <v>0</v>
      </c>
      <c r="G60" s="29" t="s">
        <v>431</v>
      </c>
      <c r="H60" s="30">
        <v>0</v>
      </c>
      <c r="I60">
        <v>0</v>
      </c>
      <c r="K60" s="47">
        <v>8</v>
      </c>
      <c r="L60" s="29">
        <v>2</v>
      </c>
      <c r="M60" s="29">
        <v>2</v>
      </c>
      <c r="N60" s="29">
        <v>1</v>
      </c>
      <c r="O60" s="29">
        <v>1</v>
      </c>
      <c r="P60">
        <v>1</v>
      </c>
      <c r="Q60">
        <v>2</v>
      </c>
      <c r="R60" s="29">
        <v>0</v>
      </c>
      <c r="S60" s="30">
        <v>0</v>
      </c>
      <c r="T60"/>
      <c r="U60" s="36">
        <v>42596</v>
      </c>
      <c r="V60" s="36">
        <v>42596</v>
      </c>
      <c r="W60" s="37">
        <f t="shared" si="0"/>
        <v>0</v>
      </c>
      <c r="X60" s="36">
        <v>42601</v>
      </c>
      <c r="Y60" s="37">
        <f t="shared" si="53"/>
        <v>5</v>
      </c>
      <c r="Z60" s="36">
        <v>42604</v>
      </c>
      <c r="AA60" s="37">
        <f t="shared" si="54"/>
        <v>8</v>
      </c>
      <c r="AB60" s="29" t="s">
        <v>432</v>
      </c>
      <c r="AC60" s="36">
        <v>42612</v>
      </c>
      <c r="AD60" s="37">
        <f t="shared" si="55"/>
        <v>8</v>
      </c>
      <c r="AE60" s="37">
        <f t="shared" si="4"/>
        <v>16</v>
      </c>
      <c r="AF60" s="29">
        <v>0</v>
      </c>
      <c r="AG60" s="29"/>
      <c r="AH60" s="29">
        <v>0</v>
      </c>
      <c r="AJ60" s="38"/>
      <c r="AK60" s="39"/>
      <c r="AL60" s="38"/>
      <c r="AN60" s="47">
        <v>1</v>
      </c>
      <c r="AO60">
        <v>1</v>
      </c>
      <c r="AP60">
        <v>0</v>
      </c>
      <c r="AQ60">
        <v>1</v>
      </c>
      <c r="AR60">
        <v>0</v>
      </c>
      <c r="AS60" s="143" t="s">
        <v>210</v>
      </c>
      <c r="AU60" s="44">
        <v>42596</v>
      </c>
      <c r="AV60" s="42">
        <v>0</v>
      </c>
      <c r="AW60" s="44"/>
      <c r="AX60" s="44">
        <v>42596</v>
      </c>
      <c r="AZ60" s="29">
        <v>0</v>
      </c>
      <c r="BA60">
        <f t="shared" si="56"/>
        <v>1</v>
      </c>
      <c r="BB60">
        <v>1</v>
      </c>
      <c r="BC60">
        <v>0</v>
      </c>
      <c r="BD60">
        <v>1</v>
      </c>
      <c r="BE60">
        <v>0</v>
      </c>
      <c r="BF60" t="s">
        <v>210</v>
      </c>
      <c r="BH60" s="29">
        <v>4</v>
      </c>
      <c r="BI60" s="45">
        <v>3</v>
      </c>
      <c r="BJ60" s="45">
        <v>1</v>
      </c>
      <c r="BK60" s="45">
        <v>3</v>
      </c>
      <c r="BL60">
        <v>3.75</v>
      </c>
      <c r="BM60" t="s">
        <v>171</v>
      </c>
      <c r="BN60" s="45"/>
      <c r="BO60" s="29">
        <v>6</v>
      </c>
      <c r="BP60" s="45">
        <v>1</v>
      </c>
      <c r="BQ60" s="45">
        <v>0</v>
      </c>
      <c r="BR60" s="45">
        <v>2</v>
      </c>
      <c r="BS60" s="45">
        <v>0</v>
      </c>
      <c r="BT60" t="s">
        <v>224</v>
      </c>
      <c r="BU60" s="45"/>
      <c r="BV60" s="44">
        <v>42606</v>
      </c>
      <c r="BW60" s="42">
        <v>1</v>
      </c>
      <c r="BX60" s="44">
        <v>42606</v>
      </c>
      <c r="BY60" s="44"/>
      <c r="BZ60" s="44"/>
      <c r="CA60" s="29">
        <v>3</v>
      </c>
      <c r="CB60" s="29">
        <f>BH60-CA60</f>
        <v>1</v>
      </c>
      <c r="CC60" s="45">
        <v>1</v>
      </c>
      <c r="CD60" s="45">
        <v>0</v>
      </c>
      <c r="CE60" s="45">
        <v>2</v>
      </c>
      <c r="CF60" s="45">
        <v>0</v>
      </c>
      <c r="CG60" t="s">
        <v>224</v>
      </c>
      <c r="CH60" s="45"/>
      <c r="CI60" s="46">
        <v>29</v>
      </c>
      <c r="CJ60">
        <f t="shared" si="48"/>
        <v>3</v>
      </c>
      <c r="CK60" s="29">
        <v>26.5</v>
      </c>
      <c r="CL60">
        <f t="shared" si="49"/>
        <v>4</v>
      </c>
      <c r="CM60" s="29">
        <v>20.5</v>
      </c>
      <c r="CN60">
        <f t="shared" si="50"/>
        <v>1</v>
      </c>
      <c r="CO60" s="29">
        <v>16.5</v>
      </c>
      <c r="CP60">
        <f t="shared" si="51"/>
        <v>2.5</v>
      </c>
      <c r="CQ60" s="29">
        <v>17</v>
      </c>
      <c r="CR60">
        <f t="shared" si="52"/>
        <v>-0.5</v>
      </c>
      <c r="CS60" s="46">
        <v>26</v>
      </c>
      <c r="CT60" s="29">
        <v>22.5</v>
      </c>
      <c r="CU60" s="29">
        <v>19.5</v>
      </c>
      <c r="CV60" s="29">
        <v>14</v>
      </c>
      <c r="CW60" s="29">
        <v>17.5</v>
      </c>
      <c r="CX60" s="46">
        <v>27</v>
      </c>
      <c r="CY60">
        <f t="shared" si="57"/>
        <v>1</v>
      </c>
      <c r="CZ60">
        <f t="shared" si="58"/>
        <v>2</v>
      </c>
      <c r="DA60">
        <f t="shared" si="59"/>
        <v>0.25</v>
      </c>
      <c r="DB60" s="29">
        <v>26</v>
      </c>
      <c r="DC60">
        <f t="shared" si="60"/>
        <v>4</v>
      </c>
      <c r="DD60">
        <f t="shared" si="61"/>
        <v>0</v>
      </c>
      <c r="DE60">
        <f t="shared" si="62"/>
        <v>0</v>
      </c>
      <c r="DF60" s="29">
        <v>19</v>
      </c>
      <c r="DG60">
        <f t="shared" si="63"/>
        <v>0</v>
      </c>
      <c r="DH60">
        <f t="shared" si="64"/>
        <v>1</v>
      </c>
      <c r="DI60">
        <f t="shared" si="65"/>
        <v>0.125</v>
      </c>
      <c r="DJ60" s="29">
        <v>15</v>
      </c>
      <c r="DK60">
        <f t="shared" si="66"/>
        <v>1</v>
      </c>
      <c r="DL60">
        <f t="shared" si="67"/>
        <v>1.5</v>
      </c>
      <c r="DM60">
        <f t="shared" si="68"/>
        <v>0.1875</v>
      </c>
      <c r="DN60" s="29">
        <v>18</v>
      </c>
      <c r="DO60">
        <f t="shared" si="69"/>
        <v>0</v>
      </c>
      <c r="DP60">
        <f t="shared" si="70"/>
        <v>-0.5</v>
      </c>
      <c r="DQ60">
        <f t="shared" si="71"/>
        <v>-6.25E-2</v>
      </c>
      <c r="DR60" s="46">
        <v>26</v>
      </c>
      <c r="DS60" s="29">
        <v>22</v>
      </c>
      <c r="DT60" s="29">
        <v>19</v>
      </c>
      <c r="DU60" s="29">
        <v>14</v>
      </c>
      <c r="DV60" s="29">
        <v>18</v>
      </c>
      <c r="DW60" s="46">
        <v>28</v>
      </c>
      <c r="DX60">
        <f t="shared" si="72"/>
        <v>3</v>
      </c>
      <c r="DY60" s="29">
        <v>27.5</v>
      </c>
      <c r="DZ60">
        <f t="shared" si="73"/>
        <v>6</v>
      </c>
      <c r="EA60" s="29">
        <v>21.5</v>
      </c>
      <c r="EB60">
        <f t="shared" si="74"/>
        <v>2</v>
      </c>
      <c r="EC60" s="29">
        <v>14</v>
      </c>
      <c r="ED60">
        <f t="shared" si="75"/>
        <v>0</v>
      </c>
      <c r="EE60" s="29">
        <v>17</v>
      </c>
      <c r="EF60">
        <f t="shared" si="76"/>
        <v>0</v>
      </c>
      <c r="EG60" s="46">
        <v>25</v>
      </c>
      <c r="EH60" s="29">
        <v>21.5</v>
      </c>
      <c r="EI60" s="29">
        <v>19.5</v>
      </c>
      <c r="EJ60" s="29">
        <v>14</v>
      </c>
      <c r="EK60" s="29">
        <v>17</v>
      </c>
      <c r="EL60" s="46">
        <v>26</v>
      </c>
      <c r="EM60">
        <f>EL60-FF60</f>
        <v>1</v>
      </c>
      <c r="EN60">
        <f>DX60-EM60</f>
        <v>2</v>
      </c>
      <c r="EO60">
        <f>EN60/AD60</f>
        <v>0.25</v>
      </c>
      <c r="EP60" s="29">
        <v>26</v>
      </c>
      <c r="EQ60">
        <f>EP60-FG60</f>
        <v>4</v>
      </c>
      <c r="ER60">
        <f>DZ60-EQ60</f>
        <v>2</v>
      </c>
      <c r="ES60">
        <f>ER60/AD60</f>
        <v>0.25</v>
      </c>
      <c r="ET60" s="29">
        <v>22</v>
      </c>
      <c r="EU60">
        <f>ET60-FH60</f>
        <v>1</v>
      </c>
      <c r="EV60">
        <f>EB60-EU60</f>
        <v>1</v>
      </c>
      <c r="EW60">
        <f>EV60/AD60</f>
        <v>0.125</v>
      </c>
      <c r="EX60" s="29">
        <v>15</v>
      </c>
      <c r="EY60">
        <f>EX60-FI60</f>
        <v>0</v>
      </c>
      <c r="EZ60">
        <f>ED60-EY60</f>
        <v>0</v>
      </c>
      <c r="FA60">
        <f>EZ60/AD60</f>
        <v>0</v>
      </c>
      <c r="FB60" s="29">
        <v>16.5</v>
      </c>
      <c r="FC60">
        <f>FB60-FJ60</f>
        <v>-0.5</v>
      </c>
      <c r="FD60">
        <f>EF60-FC60</f>
        <v>0.5</v>
      </c>
      <c r="FE60">
        <f>FD60/AD60</f>
        <v>6.25E-2</v>
      </c>
      <c r="FF60" s="46">
        <v>25</v>
      </c>
      <c r="FG60" s="29">
        <v>22</v>
      </c>
      <c r="FH60" s="29">
        <v>21</v>
      </c>
      <c r="FI60" s="29">
        <v>15</v>
      </c>
      <c r="FJ60" s="29">
        <v>17</v>
      </c>
      <c r="FK60" s="47"/>
    </row>
    <row r="61" spans="1:167" s="76" customFormat="1" ht="17" thickBot="1" x14ac:dyDescent="0.25">
      <c r="A61" s="72" t="s">
        <v>433</v>
      </c>
      <c r="B61" s="72">
        <v>2</v>
      </c>
      <c r="C61" s="73">
        <v>14796</v>
      </c>
      <c r="D61" s="74">
        <v>76</v>
      </c>
      <c r="E61" s="75" t="s">
        <v>202</v>
      </c>
      <c r="F61" s="76">
        <v>0</v>
      </c>
      <c r="G61" s="77" t="s">
        <v>434</v>
      </c>
      <c r="H61" s="78">
        <v>1</v>
      </c>
      <c r="I61" s="76">
        <v>0</v>
      </c>
      <c r="K61" s="79">
        <v>8</v>
      </c>
      <c r="L61" s="77">
        <v>1</v>
      </c>
      <c r="M61" s="77">
        <v>2</v>
      </c>
      <c r="N61" s="76">
        <v>1</v>
      </c>
      <c r="O61" s="76">
        <v>1</v>
      </c>
      <c r="P61" s="77">
        <v>1</v>
      </c>
      <c r="Q61" s="77">
        <v>2</v>
      </c>
      <c r="R61" s="77">
        <v>1</v>
      </c>
      <c r="S61" s="78">
        <v>0</v>
      </c>
      <c r="T61" s="80">
        <v>42648</v>
      </c>
      <c r="U61" s="80">
        <v>42637</v>
      </c>
      <c r="V61" s="80">
        <v>42637</v>
      </c>
      <c r="W61" s="81">
        <f t="shared" si="0"/>
        <v>0</v>
      </c>
      <c r="X61" s="144">
        <v>42648</v>
      </c>
      <c r="Y61" s="81">
        <f t="shared" si="53"/>
        <v>11</v>
      </c>
      <c r="Z61" s="80">
        <v>42648</v>
      </c>
      <c r="AA61" s="81">
        <f t="shared" si="54"/>
        <v>11</v>
      </c>
      <c r="AB61" s="77" t="s">
        <v>435</v>
      </c>
      <c r="AC61" s="80">
        <v>42654</v>
      </c>
      <c r="AD61" s="81">
        <f t="shared" si="55"/>
        <v>6</v>
      </c>
      <c r="AE61" s="81">
        <f t="shared" si="4"/>
        <v>17</v>
      </c>
      <c r="AF61" s="77">
        <v>0</v>
      </c>
      <c r="AG61" s="77"/>
      <c r="AH61" s="77">
        <v>0</v>
      </c>
      <c r="AI61" s="77"/>
      <c r="AJ61" s="82"/>
      <c r="AK61" s="83"/>
      <c r="AL61" s="82"/>
      <c r="AM61" s="82"/>
      <c r="AN61" s="79">
        <v>2</v>
      </c>
      <c r="AO61" s="76">
        <v>1</v>
      </c>
      <c r="AP61" s="76">
        <v>0</v>
      </c>
      <c r="AQ61" s="76">
        <v>1</v>
      </c>
      <c r="AR61" s="76">
        <v>0</v>
      </c>
      <c r="AS61" s="76" t="s">
        <v>436</v>
      </c>
      <c r="AV61" s="86"/>
      <c r="AW61" s="85"/>
      <c r="AX61" s="85"/>
      <c r="AZ61" s="98"/>
      <c r="BH61" s="98"/>
      <c r="BL61" s="85"/>
      <c r="BM61" s="85"/>
      <c r="BO61" s="98"/>
      <c r="BS61" s="85"/>
      <c r="BT61" s="85"/>
      <c r="BV61" s="85"/>
      <c r="BW61" s="86"/>
      <c r="BZ61" s="85"/>
      <c r="CA61" s="98"/>
      <c r="CB61" s="77"/>
      <c r="CD61" s="85"/>
      <c r="CI61" s="88">
        <v>31</v>
      </c>
      <c r="CJ61" s="76">
        <f t="shared" si="48"/>
        <v>1.5</v>
      </c>
      <c r="CK61" s="77">
        <v>28.5</v>
      </c>
      <c r="CL61" s="76">
        <f t="shared" si="49"/>
        <v>4.5</v>
      </c>
      <c r="CM61" s="77">
        <v>24</v>
      </c>
      <c r="CN61" s="76">
        <f t="shared" si="50"/>
        <v>5.5</v>
      </c>
      <c r="CO61" s="77">
        <v>17</v>
      </c>
      <c r="CP61" s="76">
        <f t="shared" si="51"/>
        <v>9</v>
      </c>
      <c r="CQ61" s="77">
        <v>19</v>
      </c>
      <c r="CR61" s="76">
        <f t="shared" si="52"/>
        <v>0.5</v>
      </c>
      <c r="CS61" s="88">
        <v>29.5</v>
      </c>
      <c r="CT61" s="77">
        <v>24</v>
      </c>
      <c r="CU61" s="77">
        <v>18.5</v>
      </c>
      <c r="CV61" s="77">
        <v>8</v>
      </c>
      <c r="CW61" s="77">
        <v>18.5</v>
      </c>
      <c r="CX61" s="88"/>
      <c r="CZ61"/>
      <c r="DA61"/>
      <c r="DB61" s="77"/>
      <c r="DD61"/>
      <c r="DE61"/>
      <c r="DF61" s="77"/>
      <c r="DH61"/>
      <c r="DI61"/>
      <c r="DJ61" s="77"/>
      <c r="DL61"/>
      <c r="DM61"/>
      <c r="DN61" s="77"/>
      <c r="DP61"/>
      <c r="DQ61"/>
      <c r="DR61" s="88"/>
      <c r="DS61" s="77"/>
      <c r="DT61" s="77"/>
      <c r="DU61" s="77"/>
      <c r="DV61" s="77"/>
      <c r="DW61" s="88"/>
      <c r="DY61" s="77"/>
      <c r="EA61" s="77"/>
      <c r="EC61" s="77"/>
      <c r="EE61" s="77"/>
      <c r="EG61" s="88"/>
      <c r="EH61" s="77"/>
      <c r="EI61" s="77"/>
      <c r="EJ61" s="77"/>
      <c r="EK61" s="77"/>
      <c r="EL61" s="88"/>
      <c r="EN61"/>
      <c r="EO61"/>
      <c r="EP61" s="77"/>
      <c r="ER61"/>
      <c r="ES61"/>
      <c r="ET61" s="77"/>
      <c r="EW61"/>
      <c r="EX61" s="77"/>
      <c r="FA61"/>
      <c r="FB61" s="77"/>
      <c r="FE61"/>
      <c r="FF61" s="88"/>
      <c r="FG61" s="77"/>
      <c r="FH61" s="77"/>
      <c r="FI61" s="77"/>
      <c r="FJ61" s="77"/>
      <c r="FK61" s="79" t="s">
        <v>437</v>
      </c>
    </row>
    <row r="62" spans="1:167" x14ac:dyDescent="0.2">
      <c r="A62" s="25" t="s">
        <v>438</v>
      </c>
      <c r="B62" s="25">
        <v>1</v>
      </c>
      <c r="C62" s="26">
        <v>19555</v>
      </c>
      <c r="D62" s="27">
        <v>63</v>
      </c>
      <c r="E62" s="28" t="s">
        <v>222</v>
      </c>
      <c r="F62">
        <v>0</v>
      </c>
      <c r="G62" s="29" t="s">
        <v>439</v>
      </c>
      <c r="H62" s="30">
        <v>1</v>
      </c>
      <c r="I62">
        <v>0</v>
      </c>
      <c r="K62" s="47">
        <v>8</v>
      </c>
      <c r="L62" s="29">
        <v>2</v>
      </c>
      <c r="M62" s="29">
        <v>2</v>
      </c>
      <c r="N62">
        <v>1</v>
      </c>
      <c r="O62">
        <v>1</v>
      </c>
      <c r="P62" s="29">
        <v>1</v>
      </c>
      <c r="Q62" s="29">
        <v>2</v>
      </c>
      <c r="R62" s="29">
        <v>0</v>
      </c>
      <c r="S62" s="30">
        <v>0</v>
      </c>
      <c r="T62"/>
      <c r="U62" s="36">
        <v>42710</v>
      </c>
      <c r="V62" s="36">
        <v>42710</v>
      </c>
      <c r="W62" s="37">
        <f t="shared" si="0"/>
        <v>0</v>
      </c>
      <c r="X62" s="36">
        <v>42717</v>
      </c>
      <c r="Y62" s="37">
        <f t="shared" si="53"/>
        <v>7</v>
      </c>
      <c r="Z62" s="36">
        <v>42717</v>
      </c>
      <c r="AA62" s="37">
        <f t="shared" si="54"/>
        <v>7</v>
      </c>
      <c r="AB62" s="29" t="s">
        <v>440</v>
      </c>
      <c r="AC62" s="36">
        <v>42723</v>
      </c>
      <c r="AD62" s="37">
        <f t="shared" si="55"/>
        <v>6</v>
      </c>
      <c r="AE62" s="37">
        <f t="shared" si="4"/>
        <v>13</v>
      </c>
      <c r="AF62" s="29">
        <v>0</v>
      </c>
      <c r="AG62" s="29"/>
      <c r="AH62" s="29">
        <v>0</v>
      </c>
      <c r="AI62" s="29"/>
      <c r="AJ62" s="38"/>
      <c r="AK62" s="39"/>
      <c r="AL62" s="38"/>
      <c r="AM62" s="38"/>
      <c r="AN62" s="47">
        <v>1</v>
      </c>
      <c r="AO62">
        <v>1</v>
      </c>
      <c r="AP62">
        <v>0</v>
      </c>
      <c r="AQ62">
        <v>1</v>
      </c>
      <c r="AR62">
        <v>0</v>
      </c>
      <c r="AS62" t="s">
        <v>210</v>
      </c>
      <c r="AU62" s="44">
        <v>42710</v>
      </c>
      <c r="AV62" s="42">
        <v>0</v>
      </c>
      <c r="AW62" s="44"/>
      <c r="AX62" s="44">
        <v>42710</v>
      </c>
      <c r="AZ62" s="29">
        <v>0</v>
      </c>
      <c r="BA62">
        <f>AN62-AZ62</f>
        <v>1</v>
      </c>
      <c r="BB62">
        <v>1</v>
      </c>
      <c r="BC62">
        <v>0</v>
      </c>
      <c r="BD62">
        <v>1</v>
      </c>
      <c r="BE62">
        <v>0</v>
      </c>
      <c r="BF62" t="s">
        <v>210</v>
      </c>
      <c r="BH62" s="29">
        <v>1</v>
      </c>
      <c r="BI62" s="45">
        <v>3</v>
      </c>
      <c r="BJ62" s="45">
        <v>1</v>
      </c>
      <c r="BK62" s="45">
        <v>2</v>
      </c>
      <c r="BL62">
        <v>20</v>
      </c>
      <c r="BM62" t="s">
        <v>189</v>
      </c>
      <c r="BN62" s="45"/>
      <c r="BO62" s="29">
        <v>1</v>
      </c>
      <c r="BP62" s="45">
        <v>3</v>
      </c>
      <c r="BQ62" s="45">
        <v>1</v>
      </c>
      <c r="BR62" s="45">
        <v>3</v>
      </c>
      <c r="BS62" s="45">
        <v>0</v>
      </c>
      <c r="BT62" t="s">
        <v>265</v>
      </c>
      <c r="BV62" s="44">
        <v>42723</v>
      </c>
      <c r="BW62" s="42">
        <v>5</v>
      </c>
      <c r="BX62" s="44">
        <v>42723</v>
      </c>
      <c r="BY62" s="44"/>
      <c r="BZ62" s="44"/>
      <c r="CA62" s="29">
        <v>1</v>
      </c>
      <c r="CB62" s="29">
        <f>BH62-CA62</f>
        <v>0</v>
      </c>
      <c r="CC62" s="45">
        <v>1</v>
      </c>
      <c r="CD62" s="45">
        <v>0</v>
      </c>
      <c r="CE62" s="45">
        <v>2</v>
      </c>
      <c r="CF62" s="45">
        <v>0</v>
      </c>
      <c r="CG62" t="s">
        <v>265</v>
      </c>
      <c r="CH62" s="45"/>
      <c r="CI62" s="46">
        <v>41</v>
      </c>
      <c r="CJ62">
        <f t="shared" si="48"/>
        <v>4.5</v>
      </c>
      <c r="CK62" s="29">
        <v>36</v>
      </c>
      <c r="CL62">
        <f t="shared" si="49"/>
        <v>7</v>
      </c>
      <c r="CM62" s="29">
        <v>30</v>
      </c>
      <c r="CN62">
        <f t="shared" si="50"/>
        <v>2</v>
      </c>
      <c r="CO62" s="29">
        <v>19</v>
      </c>
      <c r="CP62">
        <f t="shared" si="51"/>
        <v>0.5</v>
      </c>
      <c r="CQ62" s="29">
        <v>22</v>
      </c>
      <c r="CR62">
        <f t="shared" si="52"/>
        <v>-0.5</v>
      </c>
      <c r="CS62" s="46">
        <v>36.5</v>
      </c>
      <c r="CT62" s="29">
        <v>29</v>
      </c>
      <c r="CU62" s="29">
        <v>28</v>
      </c>
      <c r="CV62" s="29">
        <v>18.5</v>
      </c>
      <c r="CW62" s="29">
        <v>22.5</v>
      </c>
      <c r="CX62" s="46">
        <v>35</v>
      </c>
      <c r="CY62">
        <f>CX62-DR62</f>
        <v>1</v>
      </c>
      <c r="CZ62">
        <f>CJ62-CY62</f>
        <v>3.5</v>
      </c>
      <c r="DA62">
        <f>CZ62/AA62</f>
        <v>0.5</v>
      </c>
      <c r="DB62" s="29">
        <v>34.5</v>
      </c>
      <c r="DC62">
        <f>DB62-DS62</f>
        <v>7.5</v>
      </c>
      <c r="DD62">
        <f>CL62-DC62</f>
        <v>-0.5</v>
      </c>
      <c r="DE62">
        <f>DD62/AA62</f>
        <v>-7.1428571428571425E-2</v>
      </c>
      <c r="DF62" s="29">
        <v>29</v>
      </c>
      <c r="DG62">
        <f>DF62-DT62</f>
        <v>1</v>
      </c>
      <c r="DH62">
        <f>CN62-DG62</f>
        <v>1</v>
      </c>
      <c r="DI62">
        <f>DH62/AA62</f>
        <v>0.14285714285714285</v>
      </c>
      <c r="DJ62" s="29">
        <v>19.5</v>
      </c>
      <c r="DK62">
        <f>DJ62-DU62</f>
        <v>1.5</v>
      </c>
      <c r="DL62">
        <f>CP62-DK62</f>
        <v>-1</v>
      </c>
      <c r="DM62">
        <f>DL62/AA62</f>
        <v>-0.14285714285714285</v>
      </c>
      <c r="DN62" s="29">
        <v>21.5</v>
      </c>
      <c r="DO62">
        <f>DN62-DV62</f>
        <v>0</v>
      </c>
      <c r="DP62">
        <f>CR62-DO62</f>
        <v>-0.5</v>
      </c>
      <c r="DQ62">
        <f>DP62/AA62</f>
        <v>-7.1428571428571425E-2</v>
      </c>
      <c r="DR62" s="46">
        <v>34</v>
      </c>
      <c r="DS62" s="29">
        <v>27</v>
      </c>
      <c r="DT62" s="29">
        <v>28</v>
      </c>
      <c r="DU62" s="29">
        <v>18</v>
      </c>
      <c r="DV62" s="29">
        <v>21.5</v>
      </c>
      <c r="DW62" s="46">
        <v>37.5</v>
      </c>
      <c r="DX62">
        <f>DW62-EG62</f>
        <v>2.5</v>
      </c>
      <c r="DY62" s="29">
        <v>35</v>
      </c>
      <c r="DZ62">
        <f>DY62-EH62</f>
        <v>7.5</v>
      </c>
      <c r="EA62" s="29">
        <v>29</v>
      </c>
      <c r="EB62">
        <f>EA62-EI62</f>
        <v>1.5</v>
      </c>
      <c r="EC62" s="29">
        <v>21.5</v>
      </c>
      <c r="ED62">
        <f>EC62-EJ62</f>
        <v>3.5</v>
      </c>
      <c r="EE62" s="29">
        <v>23</v>
      </c>
      <c r="EF62">
        <f>EE62-EK62</f>
        <v>2</v>
      </c>
      <c r="EG62" s="46">
        <v>35</v>
      </c>
      <c r="EH62" s="29">
        <v>27.5</v>
      </c>
      <c r="EI62" s="29">
        <v>27.5</v>
      </c>
      <c r="EJ62" s="29">
        <v>18</v>
      </c>
      <c r="EK62" s="29">
        <v>21</v>
      </c>
      <c r="EL62" s="46">
        <v>38.5</v>
      </c>
      <c r="EM62">
        <f>EL62-FF62</f>
        <v>3</v>
      </c>
      <c r="EN62">
        <f>DX62-EM62</f>
        <v>-0.5</v>
      </c>
      <c r="EO62">
        <f>EN62/AD62</f>
        <v>-8.3333333333333329E-2</v>
      </c>
      <c r="EP62" s="29">
        <v>36</v>
      </c>
      <c r="EQ62">
        <f>EP62-FG62</f>
        <v>8</v>
      </c>
      <c r="ER62">
        <f>DZ62-EQ62</f>
        <v>-0.5</v>
      </c>
      <c r="ES62">
        <f>ER62/AD62</f>
        <v>-8.3333333333333329E-2</v>
      </c>
      <c r="ET62" s="29">
        <v>29.5</v>
      </c>
      <c r="EU62">
        <f>ET62-FH62</f>
        <v>2</v>
      </c>
      <c r="EV62">
        <f>EB62-EU62</f>
        <v>-0.5</v>
      </c>
      <c r="EW62">
        <f>EV62/AD62</f>
        <v>-8.3333333333333329E-2</v>
      </c>
      <c r="EX62" s="29">
        <v>21.5</v>
      </c>
      <c r="EY62">
        <f>EX62-FI62</f>
        <v>3.5</v>
      </c>
      <c r="EZ62">
        <f>ED62-EY62</f>
        <v>0</v>
      </c>
      <c r="FA62">
        <f>EZ62/AD62</f>
        <v>0</v>
      </c>
      <c r="FB62" s="29">
        <v>23</v>
      </c>
      <c r="FC62">
        <f>FB62-FJ62</f>
        <v>2</v>
      </c>
      <c r="FD62">
        <f>EF62-FC62</f>
        <v>0</v>
      </c>
      <c r="FE62">
        <f>FD62/AD62</f>
        <v>0</v>
      </c>
      <c r="FF62" s="46">
        <v>35.5</v>
      </c>
      <c r="FG62" s="29">
        <v>28</v>
      </c>
      <c r="FH62" s="29">
        <v>27.5</v>
      </c>
      <c r="FI62" s="29">
        <v>18</v>
      </c>
      <c r="FJ62" s="29">
        <v>21</v>
      </c>
      <c r="FK62" s="139" t="s">
        <v>441</v>
      </c>
    </row>
    <row r="63" spans="1:167" x14ac:dyDescent="0.2">
      <c r="A63" s="25" t="s">
        <v>442</v>
      </c>
      <c r="B63" s="25">
        <v>1</v>
      </c>
      <c r="C63" s="26">
        <v>21257</v>
      </c>
      <c r="D63" s="27">
        <v>60</v>
      </c>
      <c r="E63" s="28" t="s">
        <v>443</v>
      </c>
      <c r="F63">
        <v>1</v>
      </c>
      <c r="G63" s="29" t="s">
        <v>444</v>
      </c>
      <c r="H63" s="30">
        <v>1</v>
      </c>
      <c r="I63">
        <v>0</v>
      </c>
      <c r="K63" s="47">
        <v>8</v>
      </c>
      <c r="L63" s="29">
        <v>1</v>
      </c>
      <c r="M63" s="29">
        <v>2</v>
      </c>
      <c r="N63">
        <v>1</v>
      </c>
      <c r="O63">
        <v>1</v>
      </c>
      <c r="P63" s="29">
        <v>1</v>
      </c>
      <c r="Q63" s="29">
        <v>2</v>
      </c>
      <c r="R63" s="29">
        <v>1</v>
      </c>
      <c r="S63" s="30">
        <v>0</v>
      </c>
      <c r="T63" s="36">
        <v>43495</v>
      </c>
      <c r="U63" s="36">
        <v>43483</v>
      </c>
      <c r="V63" s="36">
        <v>43483</v>
      </c>
      <c r="W63" s="37">
        <f t="shared" si="0"/>
        <v>0</v>
      </c>
      <c r="X63" s="50">
        <v>43495</v>
      </c>
      <c r="Y63" s="37">
        <f t="shared" si="53"/>
        <v>12</v>
      </c>
      <c r="Z63" s="36">
        <v>43495</v>
      </c>
      <c r="AA63" s="37">
        <f t="shared" si="54"/>
        <v>12</v>
      </c>
      <c r="AB63" s="29" t="s">
        <v>445</v>
      </c>
      <c r="AC63" s="36">
        <v>43503</v>
      </c>
      <c r="AD63" s="37">
        <f t="shared" si="55"/>
        <v>8</v>
      </c>
      <c r="AE63" s="37">
        <f t="shared" si="4"/>
        <v>20</v>
      </c>
      <c r="AF63" s="29">
        <v>0</v>
      </c>
      <c r="AG63" s="29"/>
      <c r="AH63" s="29">
        <v>0</v>
      </c>
      <c r="AJ63" s="38"/>
      <c r="AK63" s="39"/>
      <c r="AN63" s="47">
        <v>4</v>
      </c>
      <c r="AO63">
        <v>3</v>
      </c>
      <c r="AP63">
        <v>1</v>
      </c>
      <c r="AQ63">
        <v>3</v>
      </c>
      <c r="AR63">
        <v>0</v>
      </c>
      <c r="AS63" t="s">
        <v>421</v>
      </c>
      <c r="AT63" t="s">
        <v>361</v>
      </c>
      <c r="AU63" s="44">
        <v>43488</v>
      </c>
      <c r="AV63" s="42">
        <v>5</v>
      </c>
      <c r="AW63" s="44"/>
      <c r="AX63" s="44">
        <v>43488</v>
      </c>
      <c r="AY63" s="44"/>
      <c r="AZ63" s="49"/>
      <c r="BB63" s="44"/>
      <c r="BC63" s="44"/>
      <c r="BD63" s="44"/>
      <c r="BE63" s="44"/>
      <c r="BF63" s="44"/>
      <c r="BG63" s="44"/>
      <c r="BH63" s="49"/>
      <c r="BO63" s="49"/>
      <c r="BW63" s="42"/>
      <c r="CA63" s="49"/>
      <c r="CB63" s="29"/>
      <c r="CI63" s="46">
        <v>35</v>
      </c>
      <c r="CJ63">
        <f t="shared" si="48"/>
        <v>5</v>
      </c>
      <c r="CK63" s="29">
        <v>30</v>
      </c>
      <c r="CL63">
        <f t="shared" si="49"/>
        <v>4</v>
      </c>
      <c r="CM63" s="29">
        <v>25</v>
      </c>
      <c r="CN63">
        <f t="shared" si="50"/>
        <v>2</v>
      </c>
      <c r="CO63" s="29">
        <v>19</v>
      </c>
      <c r="CP63">
        <f t="shared" si="51"/>
        <v>1.5</v>
      </c>
      <c r="CQ63" s="29">
        <v>20</v>
      </c>
      <c r="CR63">
        <f t="shared" si="52"/>
        <v>1</v>
      </c>
      <c r="CS63" s="46">
        <v>30</v>
      </c>
      <c r="CT63" s="29">
        <v>26</v>
      </c>
      <c r="CU63" s="29">
        <v>23</v>
      </c>
      <c r="CV63" s="29">
        <v>17.5</v>
      </c>
      <c r="CW63" s="29">
        <v>19</v>
      </c>
      <c r="FK63" s="47" t="s">
        <v>336</v>
      </c>
    </row>
    <row r="64" spans="1:167" x14ac:dyDescent="0.2">
      <c r="A64" s="25" t="s">
        <v>446</v>
      </c>
      <c r="B64" s="25">
        <v>1</v>
      </c>
      <c r="C64" s="26">
        <v>24775</v>
      </c>
      <c r="D64" s="27">
        <v>48</v>
      </c>
      <c r="E64" s="28" t="s">
        <v>447</v>
      </c>
      <c r="F64">
        <v>0</v>
      </c>
      <c r="G64" s="28"/>
      <c r="H64" s="30">
        <v>0</v>
      </c>
      <c r="I64">
        <v>1</v>
      </c>
      <c r="K64" s="47">
        <v>9</v>
      </c>
      <c r="L64" s="29">
        <v>2</v>
      </c>
      <c r="M64" s="30">
        <v>2</v>
      </c>
      <c r="N64">
        <v>1</v>
      </c>
      <c r="O64">
        <v>1</v>
      </c>
      <c r="P64">
        <v>1</v>
      </c>
      <c r="Q64">
        <v>2</v>
      </c>
      <c r="R64" s="29">
        <v>0</v>
      </c>
      <c r="S64" s="30">
        <v>0</v>
      </c>
      <c r="T64" s="38"/>
      <c r="U64" s="36">
        <v>42575</v>
      </c>
      <c r="V64" s="36">
        <v>42575</v>
      </c>
      <c r="W64" s="37">
        <f t="shared" si="0"/>
        <v>0</v>
      </c>
      <c r="X64" s="36">
        <v>42580</v>
      </c>
      <c r="Y64" s="37">
        <f t="shared" si="53"/>
        <v>5</v>
      </c>
      <c r="Z64" s="36">
        <v>42580</v>
      </c>
      <c r="AA64" s="37">
        <f t="shared" si="54"/>
        <v>5</v>
      </c>
      <c r="AB64" s="29" t="s">
        <v>276</v>
      </c>
      <c r="AC64" s="36">
        <v>42584</v>
      </c>
      <c r="AD64" s="37">
        <f t="shared" si="55"/>
        <v>4</v>
      </c>
      <c r="AE64" s="37">
        <f t="shared" si="4"/>
        <v>9</v>
      </c>
      <c r="AF64" s="29">
        <v>0</v>
      </c>
      <c r="AG64" s="29"/>
      <c r="AH64" s="29">
        <v>0</v>
      </c>
      <c r="AJ64" s="38"/>
      <c r="AK64" s="39"/>
      <c r="AN64" s="47">
        <v>6</v>
      </c>
      <c r="AO64">
        <v>1</v>
      </c>
      <c r="AP64">
        <v>0</v>
      </c>
      <c r="AQ64">
        <v>2</v>
      </c>
      <c r="AR64">
        <v>0</v>
      </c>
      <c r="AS64" t="s">
        <v>224</v>
      </c>
      <c r="AU64" s="44">
        <v>42575</v>
      </c>
      <c r="AV64" s="42">
        <v>0</v>
      </c>
      <c r="AW64" s="44">
        <v>42576</v>
      </c>
      <c r="AZ64" s="29">
        <v>2</v>
      </c>
      <c r="BA64">
        <f>AN64-AZ64</f>
        <v>4</v>
      </c>
      <c r="BB64">
        <v>1</v>
      </c>
      <c r="BC64">
        <v>0</v>
      </c>
      <c r="BD64">
        <v>2</v>
      </c>
      <c r="BE64">
        <v>0</v>
      </c>
      <c r="BF64" t="s">
        <v>224</v>
      </c>
      <c r="BH64" s="29">
        <v>4</v>
      </c>
      <c r="BI64">
        <v>1</v>
      </c>
      <c r="BJ64">
        <v>0</v>
      </c>
      <c r="BK64">
        <v>2</v>
      </c>
      <c r="BL64">
        <v>0</v>
      </c>
      <c r="BM64" t="s">
        <v>224</v>
      </c>
      <c r="BO64" s="29">
        <v>4</v>
      </c>
      <c r="BP64">
        <v>3</v>
      </c>
      <c r="BQ64">
        <v>1</v>
      </c>
      <c r="BR64">
        <v>3</v>
      </c>
      <c r="BS64">
        <v>3.75</v>
      </c>
      <c r="BT64" t="s">
        <v>224</v>
      </c>
      <c r="BV64" s="44">
        <v>42582</v>
      </c>
      <c r="BW64" s="42">
        <v>1</v>
      </c>
      <c r="BX64" s="44">
        <v>42583</v>
      </c>
      <c r="CA64" s="29">
        <v>3</v>
      </c>
      <c r="CB64" s="29">
        <f t="shared" ref="CB64:CB69" si="93">BH64-CA64</f>
        <v>1</v>
      </c>
      <c r="CC64">
        <v>1</v>
      </c>
      <c r="CD64">
        <v>0</v>
      </c>
      <c r="CE64">
        <v>2</v>
      </c>
      <c r="CF64">
        <v>0</v>
      </c>
      <c r="CG64" t="s">
        <v>224</v>
      </c>
      <c r="CI64" s="46">
        <v>34</v>
      </c>
      <c r="CJ64">
        <f t="shared" si="48"/>
        <v>3</v>
      </c>
      <c r="CK64" s="29">
        <v>29</v>
      </c>
      <c r="CL64">
        <f t="shared" si="49"/>
        <v>1</v>
      </c>
      <c r="CM64" s="29">
        <v>31</v>
      </c>
      <c r="CN64">
        <f t="shared" si="50"/>
        <v>4</v>
      </c>
      <c r="CO64" s="29">
        <v>26</v>
      </c>
      <c r="CP64">
        <f t="shared" si="51"/>
        <v>8</v>
      </c>
      <c r="CQ64" s="29">
        <v>23.5</v>
      </c>
      <c r="CR64">
        <f t="shared" si="52"/>
        <v>0.5</v>
      </c>
      <c r="CS64" s="46">
        <v>31</v>
      </c>
      <c r="CT64" s="29">
        <v>28</v>
      </c>
      <c r="CU64" s="29">
        <v>27</v>
      </c>
      <c r="CV64" s="29">
        <v>18</v>
      </c>
      <c r="CW64" s="29">
        <v>23</v>
      </c>
      <c r="CX64" s="46">
        <v>36</v>
      </c>
      <c r="CY64">
        <f>CX64-DR64</f>
        <v>2</v>
      </c>
      <c r="CZ64">
        <f>CJ64-CY64</f>
        <v>1</v>
      </c>
      <c r="DA64">
        <f>CZ64/AA64</f>
        <v>0.2</v>
      </c>
      <c r="DB64" s="29">
        <v>33</v>
      </c>
      <c r="DC64">
        <f>DB64-DS64</f>
        <v>4</v>
      </c>
      <c r="DD64">
        <f>CL64-DC64</f>
        <v>-3</v>
      </c>
      <c r="DE64">
        <f>DD64/AA64</f>
        <v>-0.6</v>
      </c>
      <c r="DF64" s="29">
        <v>33</v>
      </c>
      <c r="DG64">
        <f>DF64-DT64</f>
        <v>3</v>
      </c>
      <c r="DH64">
        <f>CN64-DG64</f>
        <v>1</v>
      </c>
      <c r="DI64">
        <f>DH64/AA64</f>
        <v>0.2</v>
      </c>
      <c r="DJ64" s="29">
        <v>20.5</v>
      </c>
      <c r="DK64">
        <f>DJ64-DU64</f>
        <v>2.5</v>
      </c>
      <c r="DL64">
        <f>CP64-DK64</f>
        <v>5.5</v>
      </c>
      <c r="DM64">
        <f>DL64/AA64</f>
        <v>1.1000000000000001</v>
      </c>
      <c r="DN64" s="29">
        <v>23</v>
      </c>
      <c r="DO64">
        <f>DN64-DV64</f>
        <v>0</v>
      </c>
      <c r="DP64">
        <f>CR64-DO64</f>
        <v>0.5</v>
      </c>
      <c r="DQ64">
        <f>DP64/AA64</f>
        <v>0.1</v>
      </c>
      <c r="DR64" s="46">
        <v>34</v>
      </c>
      <c r="DS64" s="29">
        <v>29</v>
      </c>
      <c r="DT64" s="29">
        <v>30</v>
      </c>
      <c r="DU64" s="29">
        <v>18</v>
      </c>
      <c r="DV64" s="29">
        <v>23</v>
      </c>
      <c r="DW64" s="46">
        <v>37</v>
      </c>
      <c r="DX64">
        <f t="shared" ref="DX64:DX69" si="94">DW64-EG64</f>
        <v>3</v>
      </c>
      <c r="DY64" s="29">
        <v>32</v>
      </c>
      <c r="DZ64">
        <f t="shared" ref="DZ64:DZ69" si="95">DY64-EH64</f>
        <v>4</v>
      </c>
      <c r="EA64" s="29">
        <v>32</v>
      </c>
      <c r="EB64">
        <f t="shared" ref="EB64:EB69" si="96">EA64-EI64</f>
        <v>3</v>
      </c>
      <c r="EC64" s="29">
        <v>21</v>
      </c>
      <c r="ED64">
        <f t="shared" ref="ED64:ED69" si="97">EC64-EJ64</f>
        <v>3</v>
      </c>
      <c r="EE64" s="29">
        <v>24</v>
      </c>
      <c r="EF64">
        <f t="shared" ref="EF64:EF69" si="98">EE64-EK64</f>
        <v>2</v>
      </c>
      <c r="EG64" s="46">
        <v>34</v>
      </c>
      <c r="EH64" s="29">
        <v>28</v>
      </c>
      <c r="EI64" s="29">
        <v>29</v>
      </c>
      <c r="EJ64" s="29">
        <v>18</v>
      </c>
      <c r="EK64" s="29">
        <v>22</v>
      </c>
      <c r="EL64" s="46">
        <v>35</v>
      </c>
      <c r="EM64">
        <f>EL64-FF64</f>
        <v>2.5</v>
      </c>
      <c r="EN64">
        <f>DX64-EM64</f>
        <v>0.5</v>
      </c>
      <c r="EO64">
        <f>EN64/AD64</f>
        <v>0.125</v>
      </c>
      <c r="EP64" s="29">
        <v>32</v>
      </c>
      <c r="EQ64">
        <f>EP64-FG64</f>
        <v>2.5</v>
      </c>
      <c r="ER64">
        <f>DZ64-EQ64</f>
        <v>1.5</v>
      </c>
      <c r="ES64">
        <f>ER64/AD64</f>
        <v>0.375</v>
      </c>
      <c r="ET64" s="29">
        <v>32</v>
      </c>
      <c r="EU64">
        <f>ET64-FH64</f>
        <v>2</v>
      </c>
      <c r="EV64">
        <f>EB64-EU64</f>
        <v>1</v>
      </c>
      <c r="EW64">
        <f>EV64/AD64</f>
        <v>0.25</v>
      </c>
      <c r="EX64" s="29">
        <v>23</v>
      </c>
      <c r="EY64">
        <f>EX64-FI64</f>
        <v>5</v>
      </c>
      <c r="EZ64">
        <f>ED64-EY64</f>
        <v>-2</v>
      </c>
      <c r="FA64">
        <f>EZ64/AD64</f>
        <v>-0.5</v>
      </c>
      <c r="FB64" s="29">
        <v>24.5</v>
      </c>
      <c r="FC64">
        <f>FB64-FJ64</f>
        <v>2</v>
      </c>
      <c r="FD64">
        <f>EF64-FC64</f>
        <v>0</v>
      </c>
      <c r="FE64">
        <f>FD64/AD64</f>
        <v>0</v>
      </c>
      <c r="FF64" s="46">
        <v>32.5</v>
      </c>
      <c r="FG64" s="29">
        <v>29.5</v>
      </c>
      <c r="FH64" s="29">
        <v>30</v>
      </c>
      <c r="FI64" s="29">
        <v>18</v>
      </c>
      <c r="FJ64" s="29">
        <v>22.5</v>
      </c>
      <c r="FK64" s="145"/>
    </row>
    <row r="65" spans="1:167" x14ac:dyDescent="0.2">
      <c r="A65" s="25" t="s">
        <v>448</v>
      </c>
      <c r="B65" s="25">
        <v>1</v>
      </c>
      <c r="C65" s="26">
        <v>14208</v>
      </c>
      <c r="D65" s="27">
        <v>77</v>
      </c>
      <c r="E65" s="28" t="s">
        <v>222</v>
      </c>
      <c r="F65">
        <v>0</v>
      </c>
      <c r="G65" s="28" t="s">
        <v>449</v>
      </c>
      <c r="H65" s="30">
        <v>1</v>
      </c>
      <c r="I65">
        <v>0</v>
      </c>
      <c r="K65" s="47">
        <v>9</v>
      </c>
      <c r="L65" s="29">
        <v>1</v>
      </c>
      <c r="M65" s="30">
        <v>2</v>
      </c>
      <c r="N65">
        <v>1</v>
      </c>
      <c r="O65">
        <v>1</v>
      </c>
      <c r="P65">
        <v>1</v>
      </c>
      <c r="Q65">
        <v>2</v>
      </c>
      <c r="R65" s="29">
        <v>0</v>
      </c>
      <c r="S65" s="30">
        <v>1</v>
      </c>
      <c r="T65" s="35">
        <v>42653</v>
      </c>
      <c r="U65" s="36">
        <v>42641</v>
      </c>
      <c r="V65" s="36">
        <v>42641</v>
      </c>
      <c r="W65" s="37">
        <f t="shared" si="0"/>
        <v>0</v>
      </c>
      <c r="X65" s="36">
        <v>42648</v>
      </c>
      <c r="Y65" s="37">
        <f t="shared" si="53"/>
        <v>7</v>
      </c>
      <c r="Z65" s="36">
        <v>42648</v>
      </c>
      <c r="AA65" s="37">
        <f t="shared" si="54"/>
        <v>7</v>
      </c>
      <c r="AB65" s="29" t="s">
        <v>450</v>
      </c>
      <c r="AC65" s="36">
        <v>42654</v>
      </c>
      <c r="AD65" s="37">
        <f t="shared" si="55"/>
        <v>6</v>
      </c>
      <c r="AE65" s="37">
        <f t="shared" si="4"/>
        <v>13</v>
      </c>
      <c r="AF65" s="29">
        <v>0</v>
      </c>
      <c r="AG65" s="29"/>
      <c r="AH65" s="29">
        <v>0</v>
      </c>
      <c r="AJ65" s="38"/>
      <c r="AK65" s="39"/>
      <c r="AL65" s="38"/>
      <c r="AN65" s="47">
        <v>2</v>
      </c>
      <c r="AO65">
        <v>1</v>
      </c>
      <c r="AP65">
        <v>0</v>
      </c>
      <c r="AQ65">
        <v>2</v>
      </c>
      <c r="AR65">
        <v>0</v>
      </c>
      <c r="AS65" t="s">
        <v>210</v>
      </c>
      <c r="AT65" t="s">
        <v>451</v>
      </c>
      <c r="AU65" s="44">
        <v>42647</v>
      </c>
      <c r="AV65" s="42">
        <v>6</v>
      </c>
      <c r="AW65" s="44">
        <v>42641</v>
      </c>
      <c r="AX65" s="44">
        <v>42647</v>
      </c>
      <c r="AZ65" s="29">
        <v>1</v>
      </c>
      <c r="BA65">
        <f>AN65-AZ65</f>
        <v>1</v>
      </c>
      <c r="BB65">
        <v>1</v>
      </c>
      <c r="BC65">
        <v>0</v>
      </c>
      <c r="BD65">
        <v>1</v>
      </c>
      <c r="BE65">
        <v>0</v>
      </c>
      <c r="BF65" t="s">
        <v>177</v>
      </c>
      <c r="BH65" s="29">
        <v>0</v>
      </c>
      <c r="BI65" s="45">
        <v>1</v>
      </c>
      <c r="BJ65" s="45">
        <v>0</v>
      </c>
      <c r="BK65" s="45">
        <v>1</v>
      </c>
      <c r="BL65" s="45">
        <v>0</v>
      </c>
      <c r="BM65" t="s">
        <v>189</v>
      </c>
      <c r="BN65" s="45"/>
      <c r="BO65" s="29">
        <v>1</v>
      </c>
      <c r="BP65" s="45">
        <v>1</v>
      </c>
      <c r="BQ65" s="45">
        <v>0</v>
      </c>
      <c r="BR65" s="45">
        <v>1</v>
      </c>
      <c r="BS65" s="45">
        <v>0</v>
      </c>
      <c r="BT65" t="s">
        <v>189</v>
      </c>
      <c r="BU65" s="45"/>
      <c r="BV65" s="44">
        <v>42649</v>
      </c>
      <c r="BW65" s="42">
        <v>0</v>
      </c>
      <c r="BX65" s="44"/>
      <c r="BY65" s="44">
        <v>42649</v>
      </c>
      <c r="BZ65" s="44">
        <v>42652</v>
      </c>
      <c r="CA65" s="29">
        <v>1</v>
      </c>
      <c r="CB65" s="29">
        <f t="shared" si="93"/>
        <v>-1</v>
      </c>
      <c r="CD65" s="44"/>
      <c r="CI65" s="46">
        <v>26.5</v>
      </c>
      <c r="CJ65">
        <f t="shared" si="48"/>
        <v>1.5</v>
      </c>
      <c r="CK65" s="29">
        <v>25</v>
      </c>
      <c r="CL65">
        <f t="shared" si="49"/>
        <v>2</v>
      </c>
      <c r="CM65" s="29">
        <v>24.5</v>
      </c>
      <c r="CN65">
        <f t="shared" si="50"/>
        <v>3.5</v>
      </c>
      <c r="CO65" s="29">
        <v>20</v>
      </c>
      <c r="CP65">
        <f t="shared" si="51"/>
        <v>4</v>
      </c>
      <c r="CQ65" s="29">
        <v>22.5</v>
      </c>
      <c r="CR65">
        <f t="shared" si="52"/>
        <v>2</v>
      </c>
      <c r="CS65" s="46">
        <v>25</v>
      </c>
      <c r="CT65" s="29">
        <v>23</v>
      </c>
      <c r="CU65" s="29">
        <v>21</v>
      </c>
      <c r="CV65" s="29">
        <v>16</v>
      </c>
      <c r="CW65" s="29">
        <v>20.5</v>
      </c>
      <c r="CX65" s="46">
        <v>24.5</v>
      </c>
      <c r="CY65">
        <f>CX65-DR65</f>
        <v>1.5</v>
      </c>
      <c r="CZ65">
        <f>CJ65-CY65</f>
        <v>0</v>
      </c>
      <c r="DA65">
        <f>CZ65/AA65</f>
        <v>0</v>
      </c>
      <c r="DB65" s="29">
        <v>25.5</v>
      </c>
      <c r="DC65">
        <f>DB65-DS65</f>
        <v>-0.5</v>
      </c>
      <c r="DD65">
        <f>CL65-DC65</f>
        <v>2.5</v>
      </c>
      <c r="DE65">
        <f>DD65/AA65</f>
        <v>0.35714285714285715</v>
      </c>
      <c r="DF65" s="29">
        <v>24</v>
      </c>
      <c r="DG65">
        <f>DF65-DT65</f>
        <v>1</v>
      </c>
      <c r="DH65">
        <f>CN65-DG65</f>
        <v>2.5</v>
      </c>
      <c r="DI65">
        <f>DH65/AA65</f>
        <v>0.35714285714285715</v>
      </c>
      <c r="DJ65" s="29">
        <v>19</v>
      </c>
      <c r="DK65">
        <f>DJ65-DU65</f>
        <v>2</v>
      </c>
      <c r="DL65">
        <f>CP65-DK65</f>
        <v>2</v>
      </c>
      <c r="DM65">
        <f>DL65/AA65</f>
        <v>0.2857142857142857</v>
      </c>
      <c r="DN65" s="29">
        <v>21</v>
      </c>
      <c r="DO65">
        <f>DN65-DV65</f>
        <v>1</v>
      </c>
      <c r="DP65">
        <f>CR65-DO65</f>
        <v>1</v>
      </c>
      <c r="DQ65">
        <f>DP65/AA65</f>
        <v>0.14285714285714285</v>
      </c>
      <c r="DR65" s="46">
        <v>23</v>
      </c>
      <c r="DS65" s="29">
        <v>26</v>
      </c>
      <c r="DT65" s="29">
        <v>23</v>
      </c>
      <c r="DU65" s="29">
        <v>17</v>
      </c>
      <c r="DV65" s="29">
        <v>20</v>
      </c>
      <c r="DW65" s="46">
        <v>26</v>
      </c>
      <c r="DX65">
        <f t="shared" si="94"/>
        <v>0.5</v>
      </c>
      <c r="DY65" s="29">
        <v>26.5</v>
      </c>
      <c r="DZ65">
        <f t="shared" si="95"/>
        <v>1.5</v>
      </c>
      <c r="EA65" s="29">
        <v>25</v>
      </c>
      <c r="EB65">
        <f t="shared" si="96"/>
        <v>2.5</v>
      </c>
      <c r="EC65" s="29">
        <v>20.5</v>
      </c>
      <c r="ED65">
        <f t="shared" si="97"/>
        <v>3.5</v>
      </c>
      <c r="EE65" s="29">
        <v>22.5</v>
      </c>
      <c r="EF65">
        <f t="shared" si="98"/>
        <v>1</v>
      </c>
      <c r="EG65" s="46">
        <v>25.5</v>
      </c>
      <c r="EH65" s="29">
        <v>25</v>
      </c>
      <c r="EI65" s="29">
        <v>22.5</v>
      </c>
      <c r="EJ65" s="29">
        <v>17</v>
      </c>
      <c r="EK65" s="29">
        <v>21.5</v>
      </c>
      <c r="FK65" s="47" t="s">
        <v>452</v>
      </c>
    </row>
    <row r="66" spans="1:167" s="55" customFormat="1" x14ac:dyDescent="0.2">
      <c r="A66" s="51" t="s">
        <v>453</v>
      </c>
      <c r="B66" s="51">
        <v>2</v>
      </c>
      <c r="C66" s="52">
        <v>19063</v>
      </c>
      <c r="D66" s="53">
        <v>65</v>
      </c>
      <c r="E66" s="54" t="s">
        <v>454</v>
      </c>
      <c r="F66" s="55">
        <v>0</v>
      </c>
      <c r="G66" s="54" t="s">
        <v>455</v>
      </c>
      <c r="H66" s="57">
        <v>1</v>
      </c>
      <c r="I66" s="55">
        <v>0</v>
      </c>
      <c r="K66" s="58">
        <v>9</v>
      </c>
      <c r="L66" s="56">
        <v>2</v>
      </c>
      <c r="M66" s="57">
        <v>2</v>
      </c>
      <c r="N66" s="55">
        <v>1</v>
      </c>
      <c r="O66" s="55">
        <v>1</v>
      </c>
      <c r="P66" s="56">
        <v>1</v>
      </c>
      <c r="Q66" s="55">
        <v>2</v>
      </c>
      <c r="R66" s="56">
        <v>0</v>
      </c>
      <c r="S66" s="57">
        <v>0</v>
      </c>
      <c r="T66" s="61"/>
      <c r="U66" s="62">
        <v>42839</v>
      </c>
      <c r="V66" s="62">
        <v>42850</v>
      </c>
      <c r="W66" s="63">
        <f t="shared" ref="W66:W69" si="99">DATEDIF(U66,V66,"d")</f>
        <v>11</v>
      </c>
      <c r="X66" s="62">
        <v>42852</v>
      </c>
      <c r="Y66" s="63">
        <f t="shared" si="53"/>
        <v>2</v>
      </c>
      <c r="Z66" s="62">
        <v>42852</v>
      </c>
      <c r="AA66" s="63">
        <f t="shared" si="54"/>
        <v>2</v>
      </c>
      <c r="AB66" s="56" t="s">
        <v>456</v>
      </c>
      <c r="AC66" s="62">
        <v>42857</v>
      </c>
      <c r="AD66" s="63">
        <f t="shared" si="55"/>
        <v>5</v>
      </c>
      <c r="AE66" s="63">
        <f t="shared" ref="AE66:AE101" si="100">DATEDIF(V66,AC66,"d")</f>
        <v>7</v>
      </c>
      <c r="AF66" s="56">
        <v>0</v>
      </c>
      <c r="AG66" s="56"/>
      <c r="AH66" s="56">
        <v>0</v>
      </c>
      <c r="AI66" s="56"/>
      <c r="AJ66" s="64"/>
      <c r="AK66" s="65"/>
      <c r="AL66" s="64"/>
      <c r="AM66" s="64"/>
      <c r="AN66" s="58">
        <v>1</v>
      </c>
      <c r="AO66" s="55">
        <v>1</v>
      </c>
      <c r="AP66" s="55">
        <v>0</v>
      </c>
      <c r="AQ66" s="55">
        <v>1</v>
      </c>
      <c r="AR66" s="55">
        <v>0</v>
      </c>
      <c r="AS66" s="55" t="s">
        <v>210</v>
      </c>
      <c r="AU66" s="93">
        <v>42850</v>
      </c>
      <c r="AV66" s="68">
        <v>0</v>
      </c>
      <c r="AW66" s="93"/>
      <c r="AX66" s="93">
        <v>42850</v>
      </c>
      <c r="AY66" s="93"/>
      <c r="AZ66" s="56">
        <v>1</v>
      </c>
      <c r="BA66" s="55">
        <f>AN66-AZ66</f>
        <v>0</v>
      </c>
      <c r="BB66" s="55">
        <v>1</v>
      </c>
      <c r="BD66" s="55">
        <v>1</v>
      </c>
      <c r="BE66" s="55">
        <v>0</v>
      </c>
      <c r="BF66" s="55" t="s">
        <v>210</v>
      </c>
      <c r="BH66" s="56">
        <v>2</v>
      </c>
      <c r="BI66" s="94">
        <v>1</v>
      </c>
      <c r="BJ66" s="94">
        <v>0</v>
      </c>
      <c r="BK66" s="94">
        <v>2</v>
      </c>
      <c r="BL66" s="94">
        <v>0</v>
      </c>
      <c r="BM66" s="93" t="s">
        <v>436</v>
      </c>
      <c r="BN66" s="94" t="s">
        <v>178</v>
      </c>
      <c r="BO66" s="56">
        <v>1</v>
      </c>
      <c r="BP66" s="94">
        <v>1</v>
      </c>
      <c r="BQ66" s="94">
        <v>0</v>
      </c>
      <c r="BR66" s="94">
        <v>1</v>
      </c>
      <c r="BS66" s="94">
        <v>0</v>
      </c>
      <c r="BT66" s="55" t="s">
        <v>210</v>
      </c>
      <c r="BV66" s="93">
        <v>42853</v>
      </c>
      <c r="BW66" s="68">
        <v>0</v>
      </c>
      <c r="BX66" s="93"/>
      <c r="BY66" s="93">
        <v>42853</v>
      </c>
      <c r="BZ66" s="93"/>
      <c r="CA66" s="56">
        <v>1</v>
      </c>
      <c r="CB66" s="56">
        <f t="shared" si="93"/>
        <v>1</v>
      </c>
      <c r="CC66" s="94">
        <v>1</v>
      </c>
      <c r="CD66" s="94">
        <v>0</v>
      </c>
      <c r="CE66" s="94">
        <v>1</v>
      </c>
      <c r="CF66" s="94">
        <v>0</v>
      </c>
      <c r="CG66" s="93" t="s">
        <v>210</v>
      </c>
      <c r="CH66" s="94"/>
      <c r="CI66" s="70">
        <v>30.5</v>
      </c>
      <c r="CJ66" s="55">
        <f t="shared" si="48"/>
        <v>0.5</v>
      </c>
      <c r="CK66" s="56">
        <v>25</v>
      </c>
      <c r="CL66" s="55">
        <f t="shared" si="49"/>
        <v>1</v>
      </c>
      <c r="CM66" s="56">
        <v>22.5</v>
      </c>
      <c r="CN66" s="55">
        <f t="shared" si="50"/>
        <v>0.5</v>
      </c>
      <c r="CO66" s="56">
        <v>16.5</v>
      </c>
      <c r="CP66" s="55">
        <f t="shared" si="51"/>
        <v>1</v>
      </c>
      <c r="CQ66" s="56">
        <v>19</v>
      </c>
      <c r="CR66" s="55">
        <f t="shared" si="52"/>
        <v>0.5</v>
      </c>
      <c r="CS66" s="70">
        <v>30</v>
      </c>
      <c r="CT66" s="56">
        <v>24</v>
      </c>
      <c r="CU66" s="56">
        <v>22</v>
      </c>
      <c r="CV66" s="56">
        <v>15.5</v>
      </c>
      <c r="CW66" s="56">
        <v>18.5</v>
      </c>
      <c r="CX66" s="70">
        <v>30</v>
      </c>
      <c r="CY66" s="55">
        <f>CX66-DR66</f>
        <v>0</v>
      </c>
      <c r="CZ66">
        <f>CJ66-CY66</f>
        <v>0.5</v>
      </c>
      <c r="DA66">
        <f>CZ66/AA66</f>
        <v>0.25</v>
      </c>
      <c r="DB66" s="55">
        <v>24.5</v>
      </c>
      <c r="DC66" s="55">
        <f>DB66-DS66</f>
        <v>0.5</v>
      </c>
      <c r="DD66">
        <f>CL66-DC66</f>
        <v>0.5</v>
      </c>
      <c r="DE66">
        <f>DD66/AA66</f>
        <v>0.25</v>
      </c>
      <c r="DF66" s="56">
        <v>22</v>
      </c>
      <c r="DG66" s="55">
        <f>DF66-DT66</f>
        <v>0</v>
      </c>
      <c r="DH66">
        <f>CN66-DG66</f>
        <v>0.5</v>
      </c>
      <c r="DI66">
        <f>DH66/AA66</f>
        <v>0.25</v>
      </c>
      <c r="DJ66" s="56">
        <v>16</v>
      </c>
      <c r="DK66" s="55">
        <f>DJ66-DU66</f>
        <v>0.5</v>
      </c>
      <c r="DL66">
        <f>CP66-DK66</f>
        <v>0.5</v>
      </c>
      <c r="DM66">
        <f>DL66/AA66</f>
        <v>0.25</v>
      </c>
      <c r="DN66" s="55">
        <v>19</v>
      </c>
      <c r="DO66" s="55">
        <f>DN66-DV66</f>
        <v>0.5</v>
      </c>
      <c r="DP66">
        <f>CR66-DO66</f>
        <v>0</v>
      </c>
      <c r="DQ66">
        <f>DP66/AA66</f>
        <v>0</v>
      </c>
      <c r="DR66" s="70">
        <v>30</v>
      </c>
      <c r="DS66" s="55">
        <v>24</v>
      </c>
      <c r="DT66" s="55">
        <v>22</v>
      </c>
      <c r="DU66" s="55">
        <v>15.5</v>
      </c>
      <c r="DV66" s="55">
        <v>18.5</v>
      </c>
      <c r="DW66" s="70">
        <v>31</v>
      </c>
      <c r="DX66" s="55">
        <f t="shared" si="94"/>
        <v>1</v>
      </c>
      <c r="DY66" s="55">
        <v>25</v>
      </c>
      <c r="DZ66" s="55">
        <f t="shared" si="95"/>
        <v>0</v>
      </c>
      <c r="EA66" s="56">
        <v>24</v>
      </c>
      <c r="EB66" s="55">
        <f t="shared" si="96"/>
        <v>2</v>
      </c>
      <c r="EC66" s="56">
        <v>17</v>
      </c>
      <c r="ED66" s="55">
        <f t="shared" si="97"/>
        <v>3</v>
      </c>
      <c r="EE66" s="55">
        <v>19.5</v>
      </c>
      <c r="EF66" s="55">
        <f t="shared" si="98"/>
        <v>2</v>
      </c>
      <c r="EG66" s="70">
        <v>30</v>
      </c>
      <c r="EH66" s="55">
        <v>25</v>
      </c>
      <c r="EI66" s="55">
        <v>22</v>
      </c>
      <c r="EJ66" s="55">
        <v>14</v>
      </c>
      <c r="EK66" s="55">
        <v>17.5</v>
      </c>
      <c r="EL66" s="70">
        <v>30</v>
      </c>
      <c r="EM66" s="55">
        <f>EL66-FF66</f>
        <v>0</v>
      </c>
      <c r="EN66" s="55">
        <f>DX66-EM66</f>
        <v>1</v>
      </c>
      <c r="EO66">
        <f>EN66/AD66</f>
        <v>0.2</v>
      </c>
      <c r="EP66" s="55">
        <v>24.5</v>
      </c>
      <c r="EQ66" s="55">
        <f>EP66-FG66</f>
        <v>-0.5</v>
      </c>
      <c r="ER66" s="55">
        <f>DZ66-EQ66</f>
        <v>0.5</v>
      </c>
      <c r="ES66">
        <f>ER66/AD66</f>
        <v>0.1</v>
      </c>
      <c r="ET66" s="56">
        <v>22.5</v>
      </c>
      <c r="EU66" s="55">
        <f>ET66-FH66</f>
        <v>1</v>
      </c>
      <c r="EV66" s="55">
        <f>EB66-EU66</f>
        <v>1</v>
      </c>
      <c r="EW66">
        <f>EV66/AD66</f>
        <v>0.2</v>
      </c>
      <c r="EX66" s="56">
        <v>17</v>
      </c>
      <c r="EY66" s="55">
        <f>EX66-FI66</f>
        <v>2</v>
      </c>
      <c r="EZ66" s="55">
        <f>ED66-EY66</f>
        <v>1</v>
      </c>
      <c r="FA66">
        <f>EZ66/AD66</f>
        <v>0.2</v>
      </c>
      <c r="FB66" s="55">
        <v>19</v>
      </c>
      <c r="FC66" s="55">
        <f>FB66-FJ66</f>
        <v>1</v>
      </c>
      <c r="FD66" s="55">
        <f>EF66-FC66</f>
        <v>1</v>
      </c>
      <c r="FE66">
        <f>FD66/AD66</f>
        <v>0.2</v>
      </c>
      <c r="FF66" s="70">
        <v>30</v>
      </c>
      <c r="FG66" s="55">
        <v>25</v>
      </c>
      <c r="FH66" s="55">
        <v>21.5</v>
      </c>
      <c r="FI66" s="55">
        <v>15</v>
      </c>
      <c r="FJ66" s="55">
        <v>18</v>
      </c>
      <c r="FK66" s="58" t="s">
        <v>457</v>
      </c>
    </row>
    <row r="67" spans="1:167" x14ac:dyDescent="0.2">
      <c r="A67" s="102" t="s">
        <v>458</v>
      </c>
      <c r="B67" s="103">
        <v>2</v>
      </c>
      <c r="C67" s="104">
        <v>19697</v>
      </c>
      <c r="D67" s="105">
        <v>63</v>
      </c>
      <c r="E67" s="106" t="s">
        <v>202</v>
      </c>
      <c r="F67" s="95">
        <v>0</v>
      </c>
      <c r="G67" s="106" t="s">
        <v>459</v>
      </c>
      <c r="H67" s="110">
        <v>1</v>
      </c>
      <c r="I67" s="95">
        <v>0</v>
      </c>
      <c r="J67" s="95"/>
      <c r="K67" s="123">
        <v>9</v>
      </c>
      <c r="L67" s="107">
        <v>2</v>
      </c>
      <c r="M67" s="108">
        <v>2</v>
      </c>
      <c r="N67" s="95">
        <v>0</v>
      </c>
      <c r="O67" s="95">
        <v>1</v>
      </c>
      <c r="P67" s="95">
        <v>1</v>
      </c>
      <c r="Q67" s="95">
        <v>2</v>
      </c>
      <c r="R67" s="107">
        <v>0</v>
      </c>
      <c r="S67" s="108">
        <v>0</v>
      </c>
      <c r="T67" s="111"/>
      <c r="U67" s="146">
        <v>42877</v>
      </c>
      <c r="V67" s="50">
        <v>42877</v>
      </c>
      <c r="W67" s="112">
        <f t="shared" si="99"/>
        <v>0</v>
      </c>
      <c r="X67" s="50">
        <v>42878</v>
      </c>
      <c r="Y67" s="112"/>
      <c r="Z67" s="50">
        <v>42878</v>
      </c>
      <c r="AA67" s="112">
        <f t="shared" si="54"/>
        <v>1</v>
      </c>
      <c r="AB67" s="107" t="s">
        <v>325</v>
      </c>
      <c r="AC67" s="50">
        <v>42881</v>
      </c>
      <c r="AD67" s="112">
        <f t="shared" si="55"/>
        <v>3</v>
      </c>
      <c r="AE67" s="112">
        <f t="shared" si="100"/>
        <v>4</v>
      </c>
      <c r="AF67" s="107">
        <v>0</v>
      </c>
      <c r="AG67" s="107"/>
      <c r="AH67" s="107">
        <v>0</v>
      </c>
      <c r="AI67" s="95"/>
      <c r="AJ67" s="113"/>
      <c r="AK67" s="114"/>
      <c r="AL67" s="113"/>
      <c r="AM67" s="147"/>
      <c r="AN67" s="109"/>
      <c r="AO67" s="95"/>
      <c r="AP67" s="95"/>
      <c r="AQ67" s="95"/>
      <c r="AR67" s="95"/>
      <c r="AS67" s="95"/>
      <c r="AT67" s="95"/>
      <c r="AU67" s="95"/>
      <c r="AV67" s="117"/>
      <c r="AW67" s="95"/>
      <c r="AX67" s="95"/>
      <c r="AY67" s="95"/>
      <c r="AZ67" s="107"/>
      <c r="BA67" s="95"/>
      <c r="BB67" s="95"/>
      <c r="BC67" s="95"/>
      <c r="BD67" s="95"/>
      <c r="BE67" s="95"/>
      <c r="BF67" s="95"/>
      <c r="BG67" s="95"/>
      <c r="BH67" s="107">
        <v>1</v>
      </c>
      <c r="BI67" s="118">
        <v>1</v>
      </c>
      <c r="BJ67" s="118">
        <v>0</v>
      </c>
      <c r="BK67" s="118">
        <v>1</v>
      </c>
      <c r="BL67" s="118">
        <v>0</v>
      </c>
      <c r="BM67" s="119" t="s">
        <v>210</v>
      </c>
      <c r="BN67" s="118"/>
      <c r="BO67" s="107">
        <v>1</v>
      </c>
      <c r="BP67" s="118">
        <v>1</v>
      </c>
      <c r="BQ67" s="118">
        <v>0</v>
      </c>
      <c r="BR67" s="118">
        <v>1</v>
      </c>
      <c r="BS67" s="118">
        <v>0</v>
      </c>
      <c r="BT67" s="95" t="s">
        <v>210</v>
      </c>
      <c r="BU67" s="118"/>
      <c r="BV67" s="119">
        <v>42877</v>
      </c>
      <c r="BW67" s="117">
        <v>0</v>
      </c>
      <c r="BX67" s="119"/>
      <c r="BY67" s="119">
        <v>42877</v>
      </c>
      <c r="BZ67" s="119"/>
      <c r="CA67" s="107">
        <v>1</v>
      </c>
      <c r="CB67" s="107">
        <f t="shared" si="93"/>
        <v>0</v>
      </c>
      <c r="CC67" s="118">
        <v>1</v>
      </c>
      <c r="CD67" s="118">
        <v>0</v>
      </c>
      <c r="CE67" s="118">
        <v>1</v>
      </c>
      <c r="CF67" s="118">
        <v>0</v>
      </c>
      <c r="CG67" s="119" t="s">
        <v>210</v>
      </c>
      <c r="CH67" s="118"/>
      <c r="CI67" s="122"/>
      <c r="CJ67" s="95"/>
      <c r="CK67" s="107"/>
      <c r="CL67" s="95"/>
      <c r="CM67" s="107"/>
      <c r="CN67" s="95"/>
      <c r="CO67" s="107"/>
      <c r="CP67" s="95"/>
      <c r="CQ67" s="107"/>
      <c r="CR67" s="95"/>
      <c r="CS67" s="122"/>
      <c r="CT67" s="107"/>
      <c r="CU67" s="107"/>
      <c r="CV67" s="107"/>
      <c r="CW67" s="107"/>
      <c r="CX67" s="122"/>
      <c r="CY67" s="95"/>
      <c r="CZ67" s="95"/>
      <c r="DB67" s="107"/>
      <c r="DC67" s="95"/>
      <c r="DD67" s="95"/>
      <c r="DF67" s="107"/>
      <c r="DG67" s="95"/>
      <c r="DH67" s="95"/>
      <c r="DJ67" s="107"/>
      <c r="DK67" s="95"/>
      <c r="DL67" s="95"/>
      <c r="DN67" s="107"/>
      <c r="DO67" s="95"/>
      <c r="DP67" s="95"/>
      <c r="DR67" s="122"/>
      <c r="DS67" s="107"/>
      <c r="DT67" s="107"/>
      <c r="DU67" s="107"/>
      <c r="DV67" s="107"/>
      <c r="DW67" s="122">
        <v>26.5</v>
      </c>
      <c r="DX67" s="95">
        <f t="shared" si="94"/>
        <v>1</v>
      </c>
      <c r="DY67" s="107">
        <v>22.5</v>
      </c>
      <c r="DZ67" s="95">
        <f t="shared" si="95"/>
        <v>1</v>
      </c>
      <c r="EA67" s="107">
        <v>22.5</v>
      </c>
      <c r="EB67" s="95">
        <f t="shared" si="96"/>
        <v>2.5</v>
      </c>
      <c r="EC67" s="107">
        <v>18.5</v>
      </c>
      <c r="ED67" s="95">
        <f t="shared" si="97"/>
        <v>2.5</v>
      </c>
      <c r="EE67" s="107">
        <v>18</v>
      </c>
      <c r="EF67" s="95">
        <f t="shared" si="98"/>
        <v>1</v>
      </c>
      <c r="EG67" s="122">
        <v>25.5</v>
      </c>
      <c r="EH67" s="107">
        <v>21.5</v>
      </c>
      <c r="EI67" s="107">
        <v>20</v>
      </c>
      <c r="EJ67" s="107">
        <v>16</v>
      </c>
      <c r="EK67" s="107">
        <v>17</v>
      </c>
      <c r="EL67" s="122">
        <v>25.5</v>
      </c>
      <c r="EM67" s="95">
        <f>EL67-FF67</f>
        <v>0</v>
      </c>
      <c r="EN67" s="95">
        <f>DX67-EM67</f>
        <v>1</v>
      </c>
      <c r="EO67">
        <f>EN67/AD67</f>
        <v>0.33333333333333331</v>
      </c>
      <c r="EP67" s="107">
        <v>21.5</v>
      </c>
      <c r="EQ67" s="95">
        <f>EP67-FG67</f>
        <v>0</v>
      </c>
      <c r="ER67" s="95">
        <f>DZ67-EQ67</f>
        <v>1</v>
      </c>
      <c r="ES67">
        <f>ER67/AD67</f>
        <v>0.33333333333333331</v>
      </c>
      <c r="ET67" s="107">
        <v>22</v>
      </c>
      <c r="EU67" s="95">
        <f>ET67-FH67</f>
        <v>2</v>
      </c>
      <c r="EV67" s="95">
        <f>EA67-ET67</f>
        <v>0.5</v>
      </c>
      <c r="EW67">
        <f>EV67/AD67</f>
        <v>0.16666666666666666</v>
      </c>
      <c r="EX67" s="107">
        <v>18.5</v>
      </c>
      <c r="EY67" s="95">
        <f>EX67-FI67</f>
        <v>2.5</v>
      </c>
      <c r="EZ67" s="95">
        <f>EC67-EX67</f>
        <v>0</v>
      </c>
      <c r="FA67">
        <f>EZ67/AD67</f>
        <v>0</v>
      </c>
      <c r="FB67" s="107">
        <v>17.5</v>
      </c>
      <c r="FC67" s="95">
        <f>FB67-FJ67</f>
        <v>0.5</v>
      </c>
      <c r="FD67" s="95">
        <f>EE67-FB67</f>
        <v>0.5</v>
      </c>
      <c r="FE67">
        <f>FD67/AD67</f>
        <v>0.16666666666666666</v>
      </c>
      <c r="FF67" s="122">
        <v>25.5</v>
      </c>
      <c r="FG67" s="107">
        <v>21.5</v>
      </c>
      <c r="FH67" s="107">
        <v>20</v>
      </c>
      <c r="FI67" s="107">
        <v>16</v>
      </c>
      <c r="FJ67" s="107">
        <v>17</v>
      </c>
      <c r="FK67" s="123" t="s">
        <v>460</v>
      </c>
    </row>
    <row r="68" spans="1:167" x14ac:dyDescent="0.2">
      <c r="A68" s="102" t="s">
        <v>461</v>
      </c>
      <c r="B68" s="103">
        <v>2</v>
      </c>
      <c r="C68" s="104">
        <v>18648</v>
      </c>
      <c r="D68" s="105">
        <v>66</v>
      </c>
      <c r="E68" s="106" t="s">
        <v>202</v>
      </c>
      <c r="F68" s="95">
        <v>0</v>
      </c>
      <c r="G68" s="106"/>
      <c r="H68" s="108">
        <v>0</v>
      </c>
      <c r="I68" s="95">
        <v>0</v>
      </c>
      <c r="J68" s="95"/>
      <c r="K68" s="123">
        <v>9</v>
      </c>
      <c r="L68" s="107">
        <v>1</v>
      </c>
      <c r="M68" s="108">
        <v>2</v>
      </c>
      <c r="N68" s="95">
        <v>0</v>
      </c>
      <c r="O68" s="95">
        <v>1</v>
      </c>
      <c r="P68" s="107">
        <v>1</v>
      </c>
      <c r="Q68" s="95">
        <v>2</v>
      </c>
      <c r="R68" s="107">
        <v>0</v>
      </c>
      <c r="S68" s="108">
        <v>0</v>
      </c>
      <c r="T68" s="111"/>
      <c r="U68" s="50">
        <v>42869</v>
      </c>
      <c r="V68" s="50">
        <v>42884</v>
      </c>
      <c r="W68" s="112">
        <f t="shared" si="99"/>
        <v>15</v>
      </c>
      <c r="X68" s="50">
        <v>42886</v>
      </c>
      <c r="Y68" s="112"/>
      <c r="Z68" s="50">
        <v>42886</v>
      </c>
      <c r="AA68" s="112">
        <f t="shared" si="54"/>
        <v>2</v>
      </c>
      <c r="AB68" s="107" t="s">
        <v>276</v>
      </c>
      <c r="AC68" s="50">
        <v>42889</v>
      </c>
      <c r="AD68" s="112">
        <f t="shared" si="55"/>
        <v>3</v>
      </c>
      <c r="AE68" s="112">
        <f t="shared" si="100"/>
        <v>5</v>
      </c>
      <c r="AF68" s="107">
        <v>0</v>
      </c>
      <c r="AG68" s="107"/>
      <c r="AH68" s="107">
        <v>0</v>
      </c>
      <c r="AI68" s="107"/>
      <c r="AJ68" s="113"/>
      <c r="AK68" s="114"/>
      <c r="AL68" s="113"/>
      <c r="AM68" s="113"/>
      <c r="AN68" s="109"/>
      <c r="AO68" s="95"/>
      <c r="AP68" s="95"/>
      <c r="AQ68" s="95"/>
      <c r="AR68" s="95"/>
      <c r="AS68" s="95"/>
      <c r="AT68" s="95"/>
      <c r="AU68" s="95"/>
      <c r="AV68" s="117"/>
      <c r="AW68" s="95"/>
      <c r="AX68" s="95"/>
      <c r="AY68" s="95"/>
      <c r="AZ68" s="148"/>
      <c r="BA68" s="95"/>
      <c r="BB68" s="95"/>
      <c r="BC68" s="95"/>
      <c r="BD68" s="95"/>
      <c r="BE68" s="95"/>
      <c r="BF68" s="95"/>
      <c r="BG68" s="95"/>
      <c r="BH68" s="107">
        <v>1</v>
      </c>
      <c r="BI68" s="118">
        <v>1</v>
      </c>
      <c r="BJ68" s="118">
        <v>0</v>
      </c>
      <c r="BK68" s="118">
        <v>1</v>
      </c>
      <c r="BL68" s="118">
        <v>0</v>
      </c>
      <c r="BM68" s="119" t="s">
        <v>210</v>
      </c>
      <c r="BN68" s="118"/>
      <c r="BO68" s="107">
        <v>1</v>
      </c>
      <c r="BP68" s="118">
        <v>1</v>
      </c>
      <c r="BQ68" s="118">
        <v>0</v>
      </c>
      <c r="BR68" s="118">
        <v>1</v>
      </c>
      <c r="BS68" s="118">
        <v>0</v>
      </c>
      <c r="BT68" s="95" t="s">
        <v>210</v>
      </c>
      <c r="BU68" s="118"/>
      <c r="BV68" s="119">
        <v>42915</v>
      </c>
      <c r="BW68" s="117">
        <v>0</v>
      </c>
      <c r="BX68" s="119"/>
      <c r="BY68" s="119">
        <v>42915</v>
      </c>
      <c r="BZ68" s="119"/>
      <c r="CA68" s="107">
        <v>1</v>
      </c>
      <c r="CB68" s="107">
        <f t="shared" si="93"/>
        <v>0</v>
      </c>
      <c r="CC68" s="118">
        <v>1</v>
      </c>
      <c r="CD68" s="118">
        <v>0</v>
      </c>
      <c r="CE68" s="118">
        <v>1</v>
      </c>
      <c r="CF68" s="118">
        <v>0</v>
      </c>
      <c r="CG68" s="95" t="s">
        <v>210</v>
      </c>
      <c r="CH68" s="118"/>
      <c r="CI68" s="122"/>
      <c r="CJ68" s="95"/>
      <c r="CK68" s="107"/>
      <c r="CL68" s="95"/>
      <c r="CM68" s="107"/>
      <c r="CN68" s="95"/>
      <c r="CO68" s="107"/>
      <c r="CP68" s="95"/>
      <c r="CQ68" s="107"/>
      <c r="CR68" s="95"/>
      <c r="CS68" s="122"/>
      <c r="CT68" s="107"/>
      <c r="CU68" s="107"/>
      <c r="CV68" s="107"/>
      <c r="CW68" s="107"/>
      <c r="CX68" s="122"/>
      <c r="CY68" s="95"/>
      <c r="CZ68" s="95"/>
      <c r="DB68" s="107"/>
      <c r="DC68" s="95"/>
      <c r="DD68" s="95"/>
      <c r="DF68" s="107"/>
      <c r="DG68" s="95"/>
      <c r="DH68" s="95"/>
      <c r="DJ68" s="107"/>
      <c r="DK68" s="95"/>
      <c r="DL68" s="95"/>
      <c r="DN68" s="107"/>
      <c r="DO68" s="95"/>
      <c r="DP68" s="95"/>
      <c r="DR68" s="122"/>
      <c r="DS68" s="107"/>
      <c r="DT68" s="107"/>
      <c r="DU68" s="107"/>
      <c r="DV68" s="107"/>
      <c r="DW68" s="122">
        <v>33</v>
      </c>
      <c r="DX68" s="95">
        <f t="shared" si="94"/>
        <v>1</v>
      </c>
      <c r="DY68" s="107">
        <v>26.5</v>
      </c>
      <c r="DZ68" s="95">
        <f t="shared" si="95"/>
        <v>1</v>
      </c>
      <c r="EA68" s="107">
        <v>26</v>
      </c>
      <c r="EB68" s="95">
        <f t="shared" si="96"/>
        <v>2</v>
      </c>
      <c r="EC68" s="107">
        <v>19.5</v>
      </c>
      <c r="ED68" s="95">
        <f t="shared" si="97"/>
        <v>2</v>
      </c>
      <c r="EE68" s="107">
        <v>19</v>
      </c>
      <c r="EF68" s="95">
        <f t="shared" si="98"/>
        <v>0.5</v>
      </c>
      <c r="EG68" s="122">
        <v>32</v>
      </c>
      <c r="EH68" s="107">
        <v>25.5</v>
      </c>
      <c r="EI68" s="107">
        <v>24</v>
      </c>
      <c r="EJ68" s="107">
        <v>17.5</v>
      </c>
      <c r="EK68" s="107">
        <v>18.5</v>
      </c>
      <c r="EL68" s="122">
        <v>32</v>
      </c>
      <c r="EM68" s="95">
        <f>EL68-FF68</f>
        <v>0</v>
      </c>
      <c r="EN68" s="95">
        <f>DX68-EM68</f>
        <v>1</v>
      </c>
      <c r="EO68">
        <f>EN68/AD68</f>
        <v>0.33333333333333331</v>
      </c>
      <c r="EP68" s="107">
        <v>26</v>
      </c>
      <c r="EQ68" s="95">
        <f>EP68-FG68</f>
        <v>0.5</v>
      </c>
      <c r="ER68" s="95">
        <f>DZ68-EQ68</f>
        <v>0.5</v>
      </c>
      <c r="ES68">
        <f>ER68/AD68</f>
        <v>0.16666666666666666</v>
      </c>
      <c r="ET68" s="107">
        <v>26</v>
      </c>
      <c r="EU68" s="95">
        <f>ET68-FH68</f>
        <v>2</v>
      </c>
      <c r="EV68" s="95">
        <f>EA68-ET68</f>
        <v>0</v>
      </c>
      <c r="EW68">
        <f>EV68/AD68</f>
        <v>0</v>
      </c>
      <c r="EX68" s="107">
        <v>19</v>
      </c>
      <c r="EY68" s="95">
        <f>EX68-FI68</f>
        <v>1.5</v>
      </c>
      <c r="EZ68" s="95">
        <f>EC68-EX68</f>
        <v>0.5</v>
      </c>
      <c r="FA68">
        <f>EZ68/AD68</f>
        <v>0.16666666666666666</v>
      </c>
      <c r="FB68" s="107">
        <v>19</v>
      </c>
      <c r="FC68" s="95">
        <f>FB68-FJ68</f>
        <v>0.5</v>
      </c>
      <c r="FD68" s="95">
        <f>EE68-FB68</f>
        <v>0</v>
      </c>
      <c r="FE68">
        <f>FD68/AD68</f>
        <v>0</v>
      </c>
      <c r="FF68" s="122">
        <v>32</v>
      </c>
      <c r="FG68" s="107">
        <v>25.5</v>
      </c>
      <c r="FH68" s="107">
        <v>24</v>
      </c>
      <c r="FI68" s="107">
        <v>17.5</v>
      </c>
      <c r="FJ68" s="107">
        <v>18.5</v>
      </c>
      <c r="FK68" s="123"/>
    </row>
    <row r="69" spans="1:167" x14ac:dyDescent="0.2">
      <c r="A69" s="25" t="s">
        <v>462</v>
      </c>
      <c r="B69" s="25">
        <v>2</v>
      </c>
      <c r="C69" s="26">
        <v>25525</v>
      </c>
      <c r="D69" s="27">
        <v>48</v>
      </c>
      <c r="E69" s="28" t="s">
        <v>463</v>
      </c>
      <c r="F69">
        <v>0</v>
      </c>
      <c r="G69" s="28" t="s">
        <v>464</v>
      </c>
      <c r="H69" s="30">
        <v>1</v>
      </c>
      <c r="I69">
        <v>0</v>
      </c>
      <c r="K69" s="47">
        <v>9</v>
      </c>
      <c r="L69" s="29">
        <v>2</v>
      </c>
      <c r="M69" s="30">
        <v>2</v>
      </c>
      <c r="N69">
        <v>1</v>
      </c>
      <c r="O69">
        <v>1</v>
      </c>
      <c r="P69">
        <v>1</v>
      </c>
      <c r="Q69" s="29">
        <v>2</v>
      </c>
      <c r="R69" s="29">
        <v>0</v>
      </c>
      <c r="S69" s="30">
        <v>0</v>
      </c>
      <c r="T69" s="35"/>
      <c r="U69" s="36">
        <v>43307</v>
      </c>
      <c r="V69" s="36">
        <v>43307</v>
      </c>
      <c r="W69" s="37">
        <f t="shared" si="99"/>
        <v>0</v>
      </c>
      <c r="X69" s="36">
        <v>43320</v>
      </c>
      <c r="Y69" s="37">
        <f>DATEDIF(V69,X69,"d")</f>
        <v>13</v>
      </c>
      <c r="Z69" s="36">
        <v>43320</v>
      </c>
      <c r="AA69" s="37">
        <f t="shared" si="54"/>
        <v>13</v>
      </c>
      <c r="AB69" s="29" t="s">
        <v>276</v>
      </c>
      <c r="AC69" s="36">
        <v>43325</v>
      </c>
      <c r="AD69" s="37">
        <f t="shared" si="55"/>
        <v>5</v>
      </c>
      <c r="AE69" s="37">
        <f t="shared" si="100"/>
        <v>18</v>
      </c>
      <c r="AF69" s="29">
        <v>0</v>
      </c>
      <c r="AG69" s="29"/>
      <c r="AH69" s="29">
        <v>0</v>
      </c>
      <c r="AI69" s="29"/>
      <c r="AJ69" s="38"/>
      <c r="AK69" s="39"/>
      <c r="AL69" s="29"/>
      <c r="AM69" s="38"/>
      <c r="AN69" s="47">
        <v>1</v>
      </c>
      <c r="AO69">
        <v>2</v>
      </c>
      <c r="AP69">
        <v>1</v>
      </c>
      <c r="AQ69">
        <v>2</v>
      </c>
      <c r="AR69">
        <v>15</v>
      </c>
      <c r="AS69" t="s">
        <v>421</v>
      </c>
      <c r="AU69" s="44">
        <v>43320</v>
      </c>
      <c r="AV69" s="42">
        <v>13</v>
      </c>
      <c r="AW69" s="44"/>
      <c r="AX69" s="44"/>
      <c r="AY69" s="44"/>
      <c r="AZ69" s="29">
        <v>1</v>
      </c>
      <c r="BA69">
        <f>AN69-AZ69</f>
        <v>0</v>
      </c>
      <c r="BB69">
        <v>2</v>
      </c>
      <c r="BC69">
        <v>1</v>
      </c>
      <c r="BD69">
        <v>2</v>
      </c>
      <c r="BE69">
        <v>15</v>
      </c>
      <c r="BF69" t="s">
        <v>421</v>
      </c>
      <c r="BH69" s="29">
        <v>3</v>
      </c>
      <c r="BI69" s="45">
        <v>2</v>
      </c>
      <c r="BJ69" s="45">
        <v>1</v>
      </c>
      <c r="BK69" s="45">
        <v>2</v>
      </c>
      <c r="BL69">
        <v>15</v>
      </c>
      <c r="BM69" t="s">
        <v>421</v>
      </c>
      <c r="BN69" s="45"/>
      <c r="BO69" s="29">
        <v>1</v>
      </c>
      <c r="BP69" s="45">
        <v>2</v>
      </c>
      <c r="BQ69" s="45">
        <v>1</v>
      </c>
      <c r="BR69" s="45">
        <v>2</v>
      </c>
      <c r="BS69">
        <v>15</v>
      </c>
      <c r="BT69" t="s">
        <v>421</v>
      </c>
      <c r="BU69" s="45"/>
      <c r="BV69" s="44">
        <v>43326</v>
      </c>
      <c r="BW69" s="42">
        <v>5</v>
      </c>
      <c r="BX69" s="44"/>
      <c r="BY69" s="44">
        <v>43326</v>
      </c>
      <c r="BZ69" s="44"/>
      <c r="CA69" s="29">
        <v>1</v>
      </c>
      <c r="CB69" s="29">
        <f t="shared" si="93"/>
        <v>2</v>
      </c>
      <c r="CC69" s="45">
        <v>1</v>
      </c>
      <c r="CD69" s="45">
        <v>0</v>
      </c>
      <c r="CE69" s="45">
        <v>1</v>
      </c>
      <c r="CF69" s="45">
        <v>0</v>
      </c>
      <c r="CG69" t="s">
        <v>177</v>
      </c>
      <c r="CH69" s="45"/>
      <c r="CI69" s="46">
        <v>42</v>
      </c>
      <c r="CJ69">
        <f>CI69-CS69</f>
        <v>0</v>
      </c>
      <c r="CK69" s="29">
        <v>30</v>
      </c>
      <c r="CL69">
        <f>CK69-CT69</f>
        <v>0</v>
      </c>
      <c r="CM69" s="29">
        <v>26</v>
      </c>
      <c r="CN69">
        <f>CM69-CU69</f>
        <v>3</v>
      </c>
      <c r="CO69" s="29">
        <v>20</v>
      </c>
      <c r="CP69">
        <f>CO69-CV69</f>
        <v>3</v>
      </c>
      <c r="CQ69" s="29">
        <v>21</v>
      </c>
      <c r="CR69">
        <f>CQ69-CW69</f>
        <v>0.5</v>
      </c>
      <c r="CS69" s="46">
        <v>42</v>
      </c>
      <c r="CT69" s="29">
        <v>30</v>
      </c>
      <c r="CU69" s="29">
        <v>23</v>
      </c>
      <c r="CV69" s="29">
        <v>17</v>
      </c>
      <c r="CW69" s="29">
        <v>20.5</v>
      </c>
      <c r="CX69" s="46">
        <v>42</v>
      </c>
      <c r="CY69">
        <f>CX69-DR69</f>
        <v>0</v>
      </c>
      <c r="CZ69">
        <f>CJ69-CY69</f>
        <v>0</v>
      </c>
      <c r="DA69">
        <f>CZ69/AA69</f>
        <v>0</v>
      </c>
      <c r="DB69" s="29">
        <v>28</v>
      </c>
      <c r="DC69">
        <f>DB69-DS69</f>
        <v>-0.5</v>
      </c>
      <c r="DD69">
        <f>CL69-DC69</f>
        <v>0.5</v>
      </c>
      <c r="DE69">
        <f>DD69/AA69</f>
        <v>3.8461538461538464E-2</v>
      </c>
      <c r="DF69" s="29">
        <v>26.5</v>
      </c>
      <c r="DG69">
        <f>DF69-DT69</f>
        <v>2.5</v>
      </c>
      <c r="DH69">
        <f>CN69-DG69</f>
        <v>0.5</v>
      </c>
      <c r="DI69">
        <f>DH69/AA69</f>
        <v>3.8461538461538464E-2</v>
      </c>
      <c r="DJ69" s="29">
        <v>19</v>
      </c>
      <c r="DK69">
        <f>DJ69-DU69</f>
        <v>1</v>
      </c>
      <c r="DL69">
        <f>CP69-DK69</f>
        <v>2</v>
      </c>
      <c r="DM69">
        <f>DL69/AA69</f>
        <v>0.15384615384615385</v>
      </c>
      <c r="DN69" s="29">
        <v>19</v>
      </c>
      <c r="DO69">
        <f>DN69-DV69</f>
        <v>-1</v>
      </c>
      <c r="DP69">
        <f>CR69-DO69</f>
        <v>1.5</v>
      </c>
      <c r="DQ69">
        <f>DP69/AA69</f>
        <v>0.11538461538461539</v>
      </c>
      <c r="DR69" s="46">
        <v>42</v>
      </c>
      <c r="DS69" s="29">
        <v>28.5</v>
      </c>
      <c r="DT69" s="29">
        <v>24</v>
      </c>
      <c r="DU69" s="29">
        <v>18</v>
      </c>
      <c r="DV69" s="29">
        <v>20</v>
      </c>
      <c r="DW69" s="46">
        <v>41.5</v>
      </c>
      <c r="DX69">
        <f t="shared" si="94"/>
        <v>0</v>
      </c>
      <c r="DY69" s="29">
        <v>29</v>
      </c>
      <c r="DZ69">
        <f t="shared" si="95"/>
        <v>-0.5</v>
      </c>
      <c r="EA69" s="29">
        <v>27</v>
      </c>
      <c r="EB69">
        <f t="shared" si="96"/>
        <v>2.5</v>
      </c>
      <c r="EC69" s="29">
        <v>20</v>
      </c>
      <c r="ED69">
        <f t="shared" si="97"/>
        <v>1.5</v>
      </c>
      <c r="EE69" s="29">
        <v>20</v>
      </c>
      <c r="EF69">
        <f t="shared" si="98"/>
        <v>0.5</v>
      </c>
      <c r="EG69" s="46">
        <v>41.5</v>
      </c>
      <c r="EH69" s="29">
        <v>29.5</v>
      </c>
      <c r="EI69" s="29">
        <v>24.5</v>
      </c>
      <c r="EJ69" s="29">
        <v>18.5</v>
      </c>
      <c r="EK69" s="29">
        <v>19.5</v>
      </c>
      <c r="EL69" s="46">
        <v>42</v>
      </c>
      <c r="EM69">
        <f>EL69-FF69</f>
        <v>0</v>
      </c>
      <c r="EN69">
        <f>DX69-EM69</f>
        <v>0</v>
      </c>
      <c r="EO69">
        <f>EN69/AD69</f>
        <v>0</v>
      </c>
      <c r="EP69" s="29">
        <v>29</v>
      </c>
      <c r="EQ69">
        <f>EP69-FG69</f>
        <v>0</v>
      </c>
      <c r="ER69">
        <f>DZ69-EQ69</f>
        <v>-0.5</v>
      </c>
      <c r="ES69">
        <f>ER69/AD69</f>
        <v>-0.1</v>
      </c>
      <c r="ET69" s="29">
        <v>25.5</v>
      </c>
      <c r="EU69">
        <f>ET69-FH69</f>
        <v>1</v>
      </c>
      <c r="EV69">
        <f>EB69-EU69</f>
        <v>1.5</v>
      </c>
      <c r="EW69">
        <f>EV69/AD69</f>
        <v>0.3</v>
      </c>
      <c r="EX69" s="29">
        <v>19</v>
      </c>
      <c r="EY69">
        <f>EX69-FI69</f>
        <v>1</v>
      </c>
      <c r="EZ69">
        <f>ED69-EY69</f>
        <v>0.5</v>
      </c>
      <c r="FA69">
        <f>EZ69/AD69</f>
        <v>0.1</v>
      </c>
      <c r="FB69" s="29">
        <v>20</v>
      </c>
      <c r="FC69">
        <f>FB69-FJ69</f>
        <v>0</v>
      </c>
      <c r="FD69">
        <f>EF69-FC69</f>
        <v>0.5</v>
      </c>
      <c r="FE69">
        <f>FD69/AD69</f>
        <v>0.1</v>
      </c>
      <c r="FF69" s="46">
        <v>42</v>
      </c>
      <c r="FG69" s="29">
        <v>29</v>
      </c>
      <c r="FH69" s="29">
        <v>24.5</v>
      </c>
      <c r="FI69" s="29">
        <v>18</v>
      </c>
      <c r="FJ69" s="29">
        <v>20</v>
      </c>
      <c r="FK69" s="47"/>
    </row>
    <row r="70" spans="1:167" s="76" customFormat="1" ht="17" thickBot="1" x14ac:dyDescent="0.25">
      <c r="A70" s="82"/>
      <c r="B70" s="82"/>
      <c r="C70" s="97"/>
      <c r="D70" s="81"/>
      <c r="E70" s="149"/>
      <c r="G70" s="149"/>
      <c r="H70" s="78"/>
      <c r="K70" s="101"/>
      <c r="L70" s="77"/>
      <c r="M70" s="78"/>
      <c r="R70" s="77"/>
      <c r="T70" s="150"/>
      <c r="U70" s="80"/>
      <c r="V70" s="80"/>
      <c r="W70" s="81"/>
      <c r="X70" s="80"/>
      <c r="Y70" s="81"/>
      <c r="Z70" s="80"/>
      <c r="AA70" s="81"/>
      <c r="AB70" s="77"/>
      <c r="AC70" s="80"/>
      <c r="AD70" s="81"/>
      <c r="AE70" s="81"/>
      <c r="AF70" s="81"/>
      <c r="AG70" s="77"/>
      <c r="AH70" s="77"/>
      <c r="AI70" s="77"/>
      <c r="AJ70" s="151"/>
      <c r="AK70" s="77"/>
      <c r="AL70" s="77"/>
      <c r="AM70" s="82"/>
      <c r="AN70" s="79"/>
      <c r="AU70" s="85"/>
      <c r="AW70" s="85"/>
      <c r="AX70" s="85"/>
      <c r="AZ70" s="77"/>
      <c r="BA70" s="77"/>
      <c r="BH70" s="81"/>
      <c r="BI70" s="87"/>
      <c r="BJ70" s="87"/>
      <c r="BK70" s="87"/>
      <c r="BL70" s="87"/>
      <c r="BN70" s="87"/>
      <c r="BO70" s="81"/>
      <c r="BP70" s="87"/>
      <c r="BQ70" s="87"/>
      <c r="BR70" s="87"/>
      <c r="BS70" s="87"/>
      <c r="BV70" s="85"/>
      <c r="BX70" s="85"/>
      <c r="BY70" s="85"/>
      <c r="BZ70" s="85"/>
      <c r="CA70" s="77"/>
      <c r="CB70" s="77"/>
      <c r="CC70" s="87"/>
      <c r="CD70" s="87"/>
      <c r="CE70" s="87"/>
      <c r="CF70" s="87"/>
      <c r="CH70" s="87"/>
      <c r="CI70" s="88"/>
      <c r="CK70" s="77"/>
      <c r="CM70" s="77"/>
      <c r="CO70" s="77"/>
      <c r="CQ70" s="77"/>
      <c r="CS70" s="88"/>
      <c r="CT70" s="77"/>
      <c r="CU70" s="77"/>
      <c r="CV70" s="77"/>
      <c r="CW70" s="77"/>
      <c r="CX70" s="88"/>
      <c r="DB70" s="77"/>
      <c r="DF70" s="77"/>
      <c r="DJ70" s="77"/>
      <c r="DN70" s="77"/>
      <c r="DR70" s="88"/>
      <c r="DS70" s="77"/>
      <c r="DT70" s="77"/>
      <c r="DU70" s="77"/>
      <c r="DV70" s="77"/>
      <c r="DW70" s="88"/>
      <c r="DY70" s="77"/>
      <c r="EA70" s="77"/>
      <c r="EC70" s="77"/>
      <c r="EE70" s="77"/>
      <c r="EG70" s="88"/>
      <c r="EH70" s="77"/>
      <c r="EI70" s="77"/>
      <c r="EJ70" s="77"/>
      <c r="EK70" s="77"/>
      <c r="EL70" s="88"/>
      <c r="EP70" s="77"/>
      <c r="ET70" s="77"/>
      <c r="EX70" s="77"/>
      <c r="FB70" s="77"/>
      <c r="FF70" s="88"/>
      <c r="FG70" s="77"/>
      <c r="FH70" s="77"/>
      <c r="FI70" s="77"/>
      <c r="FJ70" s="77"/>
      <c r="FK70" s="79"/>
    </row>
    <row r="71" spans="1:167" x14ac:dyDescent="0.2">
      <c r="C71" s="152"/>
      <c r="G71" s="29"/>
      <c r="H71" s="30"/>
      <c r="L71" s="29"/>
      <c r="M71" s="30"/>
      <c r="Q71" s="29"/>
      <c r="R71" s="29"/>
      <c r="U71" s="36"/>
      <c r="V71" s="36"/>
      <c r="W71" s="37"/>
      <c r="X71" s="36"/>
      <c r="Y71" s="37"/>
      <c r="Z71" s="36"/>
      <c r="AA71" s="37"/>
      <c r="AB71" s="29"/>
      <c r="AC71" s="36"/>
      <c r="AD71" s="37"/>
      <c r="AE71" s="37"/>
      <c r="AF71" s="29"/>
      <c r="AG71" s="28"/>
      <c r="AH71" s="29"/>
      <c r="AJ71" s="154"/>
      <c r="AN71" s="31"/>
      <c r="AU71" s="44"/>
      <c r="AW71" s="44"/>
      <c r="AX71" s="44"/>
      <c r="AY71" s="44"/>
      <c r="AZ71" s="30"/>
      <c r="BA71" s="30"/>
      <c r="BH71" s="30"/>
      <c r="BI71" s="45"/>
      <c r="BJ71" s="45"/>
      <c r="BK71" s="45"/>
      <c r="BL71" s="45"/>
      <c r="BM71" s="44"/>
      <c r="BN71" s="45"/>
      <c r="BO71" s="30"/>
      <c r="BP71" s="45"/>
      <c r="BQ71" s="45"/>
      <c r="BR71" s="45"/>
      <c r="BT71" s="44"/>
      <c r="BV71" s="44"/>
      <c r="BX71" s="44"/>
      <c r="BY71" s="44"/>
      <c r="BZ71" s="44"/>
      <c r="CA71" s="30"/>
      <c r="CB71" s="30"/>
      <c r="CC71" s="45"/>
      <c r="CD71" s="45"/>
      <c r="CE71" s="45"/>
      <c r="CF71" s="45"/>
      <c r="CG71" s="44"/>
      <c r="CH71" s="45"/>
      <c r="CK71" s="29"/>
      <c r="CM71" s="29"/>
      <c r="CO71" s="29"/>
      <c r="CQ71" s="29"/>
      <c r="CT71" s="29"/>
      <c r="CU71" s="29"/>
      <c r="CV71" s="29"/>
      <c r="CW71" s="29"/>
      <c r="DB71" s="29"/>
      <c r="DF71" s="29"/>
      <c r="DJ71" s="29"/>
      <c r="DN71" s="29"/>
      <c r="DS71" s="29"/>
      <c r="DT71" s="29"/>
      <c r="DU71" s="29"/>
      <c r="DV71" s="29"/>
      <c r="DY71" s="29"/>
      <c r="EA71" s="29"/>
      <c r="EC71" s="29"/>
      <c r="EE71" s="29"/>
      <c r="EH71" s="29"/>
      <c r="EI71" s="29"/>
      <c r="EJ71" s="29"/>
      <c r="EK71" s="29"/>
      <c r="EP71" s="29"/>
      <c r="ET71" s="29"/>
      <c r="EX71" s="29"/>
      <c r="FB71" s="29"/>
      <c r="FG71" s="29"/>
      <c r="FH71" s="29"/>
      <c r="FI71" s="29"/>
      <c r="FJ71" s="29"/>
      <c r="FK71" s="47"/>
    </row>
    <row r="72" spans="1:167" ht="16" customHeight="1" x14ac:dyDescent="0.2">
      <c r="A72" s="38"/>
      <c r="B72" s="38"/>
      <c r="C72" s="35"/>
      <c r="D72" s="37"/>
      <c r="E72" s="90"/>
      <c r="G72" s="90"/>
      <c r="H72" s="30"/>
      <c r="L72" s="29"/>
      <c r="M72" s="30"/>
      <c r="R72" s="29"/>
      <c r="U72" s="36"/>
      <c r="V72" s="36"/>
      <c r="W72" s="37"/>
      <c r="X72" s="36"/>
      <c r="Y72" s="37"/>
      <c r="Z72" s="36"/>
      <c r="AA72" s="37"/>
      <c r="AB72" s="29"/>
      <c r="AC72" s="36"/>
      <c r="AD72" s="37"/>
      <c r="AE72" s="37"/>
      <c r="AF72" s="37"/>
      <c r="AG72" s="29"/>
      <c r="AH72" s="29"/>
      <c r="AI72" s="29"/>
      <c r="AJ72" s="154"/>
      <c r="AK72" s="29"/>
      <c r="AL72" s="29"/>
      <c r="AM72" s="38"/>
      <c r="AN72" s="47"/>
      <c r="AU72" s="44"/>
      <c r="AW72" s="44"/>
      <c r="AX72" s="44"/>
      <c r="AY72" s="44"/>
      <c r="AZ72" s="29"/>
      <c r="BA72" s="29"/>
      <c r="BF72" s="42"/>
      <c r="BH72" s="37"/>
      <c r="BI72" s="45"/>
      <c r="BJ72" s="45"/>
      <c r="BK72" s="45"/>
      <c r="BL72" s="45"/>
      <c r="BM72" s="44"/>
      <c r="BN72" s="45"/>
      <c r="BO72" s="37"/>
      <c r="BP72" s="45"/>
      <c r="BQ72" s="45"/>
      <c r="BR72" s="45"/>
      <c r="BS72" s="45"/>
      <c r="BV72" s="44"/>
      <c r="BX72" s="44"/>
      <c r="BY72" s="44"/>
      <c r="BZ72" s="44"/>
      <c r="CA72" s="29"/>
      <c r="CB72" s="29"/>
      <c r="CC72" s="45"/>
      <c r="CD72" s="45"/>
      <c r="CE72" s="45"/>
      <c r="CF72" s="45"/>
      <c r="CG72" s="44"/>
      <c r="CH72" s="45"/>
      <c r="CK72" s="29"/>
      <c r="CM72" s="29"/>
      <c r="CO72" s="29"/>
      <c r="CQ72" s="29"/>
      <c r="CT72" s="29"/>
      <c r="CU72" s="29"/>
      <c r="CV72" s="29"/>
      <c r="CW72" s="29"/>
      <c r="DB72" s="29"/>
      <c r="DF72" s="29"/>
      <c r="DJ72" s="29"/>
      <c r="DN72" s="29"/>
      <c r="DS72" s="29"/>
      <c r="DT72" s="29"/>
      <c r="DU72" s="29"/>
      <c r="DV72" s="29"/>
      <c r="DY72" s="29"/>
      <c r="EA72" s="29"/>
      <c r="EC72" s="29"/>
      <c r="EE72" s="29"/>
      <c r="EH72" s="29"/>
      <c r="EI72" s="29"/>
      <c r="EJ72" s="29"/>
      <c r="EK72" s="29"/>
      <c r="EP72" s="29"/>
      <c r="ET72" s="29"/>
      <c r="EX72" s="29"/>
      <c r="FB72" s="29"/>
      <c r="FG72" s="29"/>
      <c r="FH72" s="29"/>
      <c r="FI72" s="29"/>
      <c r="FJ72" s="29"/>
      <c r="FK72" s="47"/>
    </row>
    <row r="73" spans="1:167" x14ac:dyDescent="0.2">
      <c r="A73" s="38"/>
      <c r="B73" s="38"/>
      <c r="C73" s="35"/>
      <c r="D73" s="37"/>
      <c r="E73" s="90"/>
      <c r="G73" s="90"/>
      <c r="H73" s="30"/>
      <c r="L73" s="29"/>
      <c r="M73" s="30"/>
      <c r="R73" s="29"/>
      <c r="U73" s="36"/>
      <c r="V73" s="36"/>
      <c r="W73" s="37"/>
      <c r="X73" s="36"/>
      <c r="Y73" s="37"/>
      <c r="Z73" s="36"/>
      <c r="AA73" s="37"/>
      <c r="AB73" s="29"/>
      <c r="AC73" s="36"/>
      <c r="AD73" s="37"/>
      <c r="AE73" s="37"/>
      <c r="AF73" s="37"/>
      <c r="AG73" s="29"/>
      <c r="AH73" s="29"/>
      <c r="AI73" s="29"/>
      <c r="AJ73" s="154"/>
      <c r="AK73" s="29"/>
      <c r="AL73" s="29"/>
      <c r="AM73" s="38"/>
      <c r="AN73" s="47"/>
      <c r="AU73" s="44"/>
      <c r="AW73" s="44"/>
      <c r="AX73" s="44"/>
      <c r="AY73" s="44"/>
      <c r="AZ73" s="29"/>
      <c r="BA73" s="29"/>
      <c r="BH73" s="37"/>
      <c r="BI73" s="45"/>
      <c r="BJ73" s="45"/>
      <c r="BK73" s="45"/>
      <c r="BN73" s="45"/>
      <c r="BO73" s="37"/>
      <c r="BP73" s="45"/>
      <c r="BQ73" s="45"/>
      <c r="BR73" s="45"/>
      <c r="BV73" s="44"/>
      <c r="BX73" s="44"/>
      <c r="BY73" s="44"/>
      <c r="BZ73" s="44"/>
      <c r="CA73" s="29"/>
      <c r="CB73" s="29"/>
      <c r="CC73" s="45"/>
      <c r="CD73" s="45"/>
      <c r="CE73" s="45"/>
      <c r="CF73" s="45"/>
      <c r="CH73" s="45"/>
      <c r="CK73" s="29"/>
      <c r="CM73" s="29"/>
      <c r="CO73" s="29"/>
      <c r="CQ73" s="29"/>
      <c r="CT73" s="29"/>
      <c r="CU73" s="29"/>
      <c r="CV73" s="29"/>
      <c r="CW73" s="29"/>
      <c r="DB73" s="29"/>
      <c r="DF73" s="29"/>
      <c r="DJ73" s="29"/>
      <c r="DN73" s="29"/>
      <c r="DS73" s="29"/>
      <c r="DT73" s="29"/>
      <c r="DU73" s="29"/>
      <c r="DV73" s="29"/>
      <c r="DY73" s="29"/>
      <c r="EA73" s="29"/>
      <c r="EC73" s="29"/>
      <c r="EE73" s="29"/>
      <c r="EH73" s="29"/>
      <c r="EI73" s="29"/>
      <c r="EJ73" s="29"/>
      <c r="EK73" s="29"/>
      <c r="EP73" s="29"/>
      <c r="ET73" s="29"/>
      <c r="EX73" s="29"/>
      <c r="FB73" s="29"/>
      <c r="FG73" s="29"/>
      <c r="FH73" s="29"/>
      <c r="FI73" s="29"/>
      <c r="FJ73" s="29"/>
      <c r="FK73" s="47"/>
    </row>
    <row r="74" spans="1:167" x14ac:dyDescent="0.2">
      <c r="C74" s="152"/>
      <c r="G74" s="29"/>
      <c r="H74" s="30"/>
      <c r="L74" s="29"/>
      <c r="M74" s="30"/>
      <c r="R74" s="29"/>
      <c r="U74" s="36"/>
      <c r="V74" s="36"/>
      <c r="W74" s="37"/>
      <c r="X74" s="36"/>
      <c r="Y74" s="37"/>
      <c r="Z74" s="36"/>
      <c r="AA74" s="37"/>
      <c r="AB74" s="29"/>
      <c r="AC74" s="36"/>
      <c r="AD74" s="37"/>
      <c r="AE74" s="37"/>
      <c r="AF74" s="29"/>
      <c r="AG74" s="28"/>
      <c r="AH74" s="29"/>
      <c r="AJ74" s="155"/>
      <c r="AK74" s="39"/>
      <c r="AN74" s="31"/>
      <c r="AU74" s="44"/>
      <c r="AW74" s="44"/>
      <c r="AX74" s="44"/>
      <c r="AY74" s="44"/>
      <c r="AZ74" s="30"/>
      <c r="BA74" s="30"/>
      <c r="BH74" s="30"/>
      <c r="BI74" s="45"/>
      <c r="BJ74" s="45"/>
      <c r="BK74" s="45"/>
      <c r="BL74" s="45"/>
      <c r="BN74" s="45"/>
      <c r="BO74" s="30"/>
      <c r="BV74" s="44"/>
      <c r="BX74" s="44"/>
      <c r="BY74" s="44"/>
      <c r="BZ74" s="44"/>
      <c r="CA74" s="30"/>
      <c r="CB74" s="30"/>
      <c r="CC74" s="45"/>
      <c r="CD74" s="45"/>
      <c r="CE74" s="45"/>
      <c r="CF74" s="45"/>
      <c r="CH74" s="45"/>
      <c r="CK74" s="30"/>
      <c r="CM74" s="30"/>
      <c r="CO74" s="30"/>
      <c r="CQ74" s="30"/>
      <c r="CT74" s="30"/>
      <c r="CU74" s="30"/>
      <c r="CV74" s="30"/>
      <c r="CW74" s="30"/>
      <c r="DB74" s="30"/>
      <c r="DF74" s="30"/>
      <c r="DJ74" s="30"/>
      <c r="DN74" s="30"/>
      <c r="DS74" s="30"/>
      <c r="DT74" s="30"/>
      <c r="DU74" s="30"/>
      <c r="DV74" s="30"/>
      <c r="DY74" s="30"/>
      <c r="EA74" s="30"/>
      <c r="EC74" s="30"/>
      <c r="EE74" s="30"/>
      <c r="EH74" s="30"/>
      <c r="EI74" s="30"/>
      <c r="EJ74" s="30"/>
      <c r="EK74" s="30"/>
      <c r="EP74" s="30"/>
      <c r="ET74" s="30"/>
      <c r="EX74" s="30"/>
      <c r="FB74" s="30"/>
      <c r="FG74" s="30"/>
      <c r="FH74" s="30"/>
      <c r="FI74" s="30"/>
      <c r="FJ74" s="30"/>
      <c r="FK74" s="47"/>
    </row>
    <row r="75" spans="1:167" s="55" customFormat="1" x14ac:dyDescent="0.2">
      <c r="A75" s="141"/>
      <c r="B75" s="141"/>
      <c r="C75" s="156"/>
      <c r="G75" s="56"/>
      <c r="H75" s="57"/>
      <c r="K75" s="157"/>
      <c r="L75" s="56"/>
      <c r="M75" s="57"/>
      <c r="R75" s="56"/>
      <c r="T75" s="158"/>
      <c r="U75" s="62"/>
      <c r="V75" s="62"/>
      <c r="W75" s="63"/>
      <c r="X75" s="62"/>
      <c r="Y75" s="63"/>
      <c r="Z75" s="62"/>
      <c r="AA75" s="63"/>
      <c r="AB75" s="56"/>
      <c r="AC75" s="62"/>
      <c r="AD75" s="63"/>
      <c r="AE75" s="63"/>
      <c r="AF75" s="56"/>
      <c r="AG75" s="54"/>
      <c r="AH75" s="56"/>
      <c r="AI75" s="56"/>
      <c r="AJ75" s="159"/>
      <c r="AK75" s="56"/>
      <c r="AL75" s="56"/>
      <c r="AM75" s="64"/>
      <c r="AN75" s="140"/>
      <c r="AU75" s="93"/>
      <c r="AW75" s="93"/>
      <c r="AX75" s="93"/>
      <c r="AY75" s="93"/>
      <c r="AZ75" s="57"/>
      <c r="BA75" s="57"/>
      <c r="BH75" s="57"/>
      <c r="BI75" s="94"/>
      <c r="BJ75" s="94"/>
      <c r="BK75" s="94"/>
      <c r="BL75" s="94"/>
      <c r="BN75" s="94"/>
      <c r="BO75" s="57"/>
      <c r="BP75" s="142"/>
      <c r="BQ75" s="142"/>
      <c r="BR75" s="142"/>
      <c r="BT75" s="68"/>
      <c r="BU75" s="142"/>
      <c r="BV75" s="93"/>
      <c r="BX75" s="93"/>
      <c r="BY75" s="93"/>
      <c r="BZ75" s="93"/>
      <c r="CA75" s="160"/>
      <c r="CB75" s="160"/>
      <c r="CC75" s="94"/>
      <c r="CD75" s="94"/>
      <c r="CE75" s="94"/>
      <c r="CF75" s="94"/>
      <c r="CH75" s="94"/>
      <c r="CI75" s="70"/>
      <c r="CK75" s="56"/>
      <c r="CM75" s="56"/>
      <c r="CO75" s="56"/>
      <c r="CQ75" s="56"/>
      <c r="CS75" s="70"/>
      <c r="CT75" s="56"/>
      <c r="CU75" s="56"/>
      <c r="CV75" s="56"/>
      <c r="CW75" s="56"/>
      <c r="CX75" s="70"/>
      <c r="DB75" s="56"/>
      <c r="DF75" s="56"/>
      <c r="DJ75" s="56"/>
      <c r="DN75" s="56"/>
      <c r="DR75" s="70"/>
      <c r="DS75" s="56"/>
      <c r="DT75" s="56"/>
      <c r="DU75" s="56"/>
      <c r="DV75" s="56"/>
      <c r="DW75" s="70"/>
      <c r="DY75" s="56"/>
      <c r="EA75" s="56"/>
      <c r="EC75" s="56"/>
      <c r="EE75" s="56"/>
      <c r="EG75" s="70"/>
      <c r="EH75" s="56"/>
      <c r="EI75" s="56"/>
      <c r="EJ75" s="56"/>
      <c r="EK75" s="56"/>
      <c r="EL75" s="70"/>
      <c r="EP75" s="56"/>
      <c r="ET75" s="56"/>
      <c r="EX75" s="56"/>
      <c r="FB75" s="56"/>
      <c r="FF75" s="70"/>
      <c r="FG75" s="56"/>
      <c r="FH75" s="56"/>
      <c r="FI75" s="56"/>
      <c r="FJ75" s="56"/>
      <c r="FK75" s="58"/>
    </row>
    <row r="76" spans="1:167" x14ac:dyDescent="0.2">
      <c r="A76" s="38"/>
      <c r="B76" s="38"/>
      <c r="C76" s="35"/>
      <c r="D76" s="37"/>
      <c r="E76" s="90"/>
      <c r="G76" s="90"/>
      <c r="H76" s="30"/>
      <c r="L76" s="29"/>
      <c r="M76" s="30"/>
      <c r="R76" s="29"/>
      <c r="T76" s="161"/>
      <c r="U76" s="36"/>
      <c r="V76" s="36"/>
      <c r="W76" s="37"/>
      <c r="X76" s="36"/>
      <c r="Y76" s="37"/>
      <c r="Z76" s="36"/>
      <c r="AA76" s="37"/>
      <c r="AB76" s="29"/>
      <c r="AC76" s="36"/>
      <c r="AD76" s="37"/>
      <c r="AE76" s="37"/>
      <c r="AF76" s="37"/>
      <c r="AG76" s="29"/>
      <c r="AH76" s="29"/>
      <c r="AI76" s="29"/>
      <c r="AJ76" s="38"/>
      <c r="AK76" s="39"/>
      <c r="AL76" s="38"/>
      <c r="AM76" s="40"/>
      <c r="AN76" s="47"/>
      <c r="AU76" s="44"/>
      <c r="AW76" s="44"/>
      <c r="AX76" s="44"/>
      <c r="AZ76" s="29"/>
      <c r="BA76" s="29"/>
      <c r="BH76" s="37"/>
      <c r="BI76" s="45"/>
      <c r="BJ76" s="45"/>
      <c r="BK76" s="45"/>
      <c r="BL76" s="45"/>
      <c r="BN76" s="45"/>
      <c r="BO76" s="37"/>
      <c r="BP76" s="45"/>
      <c r="BQ76" s="45"/>
      <c r="BR76" s="45"/>
      <c r="CA76" s="99"/>
      <c r="CB76" s="30"/>
      <c r="CG76" s="44"/>
      <c r="CK76" s="29"/>
      <c r="CM76" s="29"/>
      <c r="CO76" s="29"/>
      <c r="CQ76" s="29"/>
      <c r="CT76" s="29"/>
      <c r="CU76" s="29"/>
      <c r="CV76" s="29"/>
      <c r="CW76" s="29"/>
      <c r="DB76" s="29"/>
      <c r="DF76" s="29"/>
      <c r="DJ76" s="29"/>
      <c r="DN76" s="29"/>
      <c r="DS76" s="29"/>
      <c r="DT76" s="29"/>
      <c r="DU76" s="29"/>
      <c r="DV76" s="29"/>
      <c r="EA76" s="99"/>
      <c r="EC76" s="99"/>
      <c r="ET76" s="99"/>
      <c r="EX76" s="99"/>
      <c r="FK76" s="47"/>
    </row>
    <row r="77" spans="1:167" x14ac:dyDescent="0.2">
      <c r="C77" s="152"/>
      <c r="G77" s="29"/>
      <c r="H77" s="30"/>
      <c r="L77" s="29"/>
      <c r="M77" s="30"/>
      <c r="R77" s="29"/>
      <c r="T77" s="161"/>
      <c r="U77" s="36"/>
      <c r="V77" s="36"/>
      <c r="W77" s="37"/>
      <c r="X77" s="99"/>
      <c r="Y77" s="37"/>
      <c r="Z77" s="36"/>
      <c r="AA77" s="37"/>
      <c r="AB77" s="29"/>
      <c r="AC77" s="36"/>
      <c r="AD77" s="37"/>
      <c r="AE77" s="37"/>
      <c r="AF77" s="29"/>
      <c r="AG77" s="28"/>
      <c r="AH77" s="29"/>
      <c r="AJ77" s="38"/>
      <c r="AK77" s="39"/>
      <c r="AL77" s="38"/>
      <c r="AM77" s="40"/>
      <c r="AN77" s="31"/>
      <c r="AU77" s="44"/>
      <c r="AW77" s="44"/>
      <c r="AX77" s="44"/>
      <c r="AY77" s="44"/>
      <c r="AZ77" s="49"/>
      <c r="BA77" s="30"/>
      <c r="BH77" s="49"/>
      <c r="BI77" s="45"/>
      <c r="BJ77" s="45"/>
      <c r="BK77" s="45"/>
      <c r="BN77" s="45"/>
      <c r="BO77" s="49"/>
      <c r="BP77" s="45"/>
      <c r="BQ77" s="45"/>
      <c r="BR77" s="45"/>
      <c r="CA77" s="30"/>
      <c r="CB77" s="49"/>
      <c r="DB77" s="29"/>
      <c r="DF77" s="29"/>
      <c r="DJ77" s="29"/>
      <c r="DN77" s="29"/>
      <c r="DS77" s="29"/>
      <c r="DT77" s="29"/>
      <c r="DU77" s="29"/>
      <c r="DV77" s="29"/>
      <c r="DY77" s="29"/>
      <c r="EA77" s="29"/>
      <c r="EC77" s="29"/>
      <c r="EE77" s="29"/>
      <c r="EH77" s="29"/>
      <c r="EI77" s="29"/>
      <c r="EJ77" s="29"/>
      <c r="EK77" s="29"/>
      <c r="FK77" s="47"/>
    </row>
    <row r="78" spans="1:167" x14ac:dyDescent="0.2">
      <c r="A78" s="38"/>
      <c r="B78" s="38"/>
      <c r="C78" s="35"/>
      <c r="D78" s="37"/>
      <c r="E78" s="90"/>
      <c r="G78" s="90"/>
      <c r="H78" s="30"/>
      <c r="L78" s="29"/>
      <c r="M78" s="30"/>
      <c r="R78" s="29"/>
      <c r="T78" s="161"/>
      <c r="U78" s="36"/>
      <c r="V78" s="36"/>
      <c r="W78" s="37"/>
      <c r="X78" s="36"/>
      <c r="Y78" s="37"/>
      <c r="Z78" s="36"/>
      <c r="AA78" s="37"/>
      <c r="AB78" s="29"/>
      <c r="AC78" s="36"/>
      <c r="AD78" s="37"/>
      <c r="AE78" s="37"/>
      <c r="AF78" s="37"/>
      <c r="AG78" s="29"/>
      <c r="AH78" s="29"/>
      <c r="AI78" s="29"/>
      <c r="AJ78" s="38"/>
      <c r="AK78" s="39"/>
      <c r="AL78" s="38"/>
      <c r="AM78" s="40"/>
      <c r="AN78" s="47"/>
      <c r="AU78" s="44"/>
      <c r="AW78" s="44"/>
      <c r="AX78" s="44"/>
      <c r="AZ78" s="29"/>
      <c r="BA78" s="29"/>
      <c r="BH78" s="37"/>
      <c r="BI78" s="45"/>
      <c r="BJ78" s="45"/>
      <c r="BK78" s="45"/>
      <c r="BN78" s="45"/>
      <c r="BO78" s="37"/>
      <c r="BP78" s="45"/>
      <c r="BQ78" s="45"/>
      <c r="BR78" s="45"/>
      <c r="BU78" s="45"/>
      <c r="BV78" s="44"/>
      <c r="CA78" s="99"/>
      <c r="CB78" s="30"/>
      <c r="CK78" s="29"/>
      <c r="CM78" s="29"/>
      <c r="CO78" s="29"/>
      <c r="CQ78" s="29"/>
      <c r="CT78" s="29"/>
      <c r="CU78" s="29"/>
      <c r="CV78" s="29"/>
      <c r="CW78" s="29"/>
      <c r="DB78" s="29"/>
      <c r="DF78" s="29"/>
      <c r="DJ78" s="29"/>
      <c r="DN78" s="29"/>
      <c r="DS78" s="29"/>
      <c r="DT78" s="29"/>
      <c r="DU78" s="29"/>
      <c r="DV78" s="29"/>
      <c r="DY78" s="29"/>
      <c r="EA78" s="29"/>
      <c r="EC78" s="29"/>
      <c r="EE78" s="29"/>
      <c r="EH78" s="29"/>
      <c r="EI78" s="29"/>
      <c r="EJ78" s="29"/>
      <c r="EK78" s="29"/>
      <c r="ET78" s="99"/>
      <c r="EX78" s="99"/>
      <c r="FK78" s="47"/>
    </row>
    <row r="79" spans="1:167" x14ac:dyDescent="0.2">
      <c r="A79" s="38"/>
      <c r="B79" s="38"/>
      <c r="C79" s="35"/>
      <c r="D79" s="37"/>
      <c r="E79" s="90"/>
      <c r="G79" s="90"/>
      <c r="H79" s="30"/>
      <c r="L79" s="29"/>
      <c r="M79" s="30"/>
      <c r="R79" s="29"/>
      <c r="T79" s="161"/>
      <c r="U79" s="36"/>
      <c r="V79" s="36"/>
      <c r="W79" s="37"/>
      <c r="X79" s="99"/>
      <c r="Y79" s="37"/>
      <c r="Z79" s="36"/>
      <c r="AA79" s="37"/>
      <c r="AB79" s="29"/>
      <c r="AC79" s="36"/>
      <c r="AD79" s="37"/>
      <c r="AE79" s="37"/>
      <c r="AF79" s="37"/>
      <c r="AG79" s="29"/>
      <c r="AH79" s="29"/>
      <c r="AI79" s="29"/>
      <c r="AJ79" s="38"/>
      <c r="AK79" s="39"/>
      <c r="AL79" s="38"/>
      <c r="AM79" s="40"/>
      <c r="AN79" s="47"/>
      <c r="AU79" s="44"/>
      <c r="AW79" s="44"/>
      <c r="AZ79" s="99"/>
      <c r="BA79" s="30"/>
      <c r="BH79" s="99"/>
      <c r="BO79" s="99"/>
      <c r="CA79" s="99"/>
      <c r="CB79" s="30"/>
      <c r="CK79" s="29"/>
      <c r="CM79" s="29"/>
      <c r="CO79" s="29"/>
      <c r="CQ79" s="29"/>
      <c r="CT79" s="29"/>
      <c r="CU79" s="29"/>
      <c r="CV79" s="29"/>
      <c r="CW79" s="29"/>
      <c r="DF79" s="99"/>
      <c r="DJ79" s="49"/>
      <c r="EA79" s="99"/>
      <c r="EC79" s="99"/>
      <c r="ET79" s="99"/>
      <c r="EX79" s="99"/>
      <c r="FK79" s="47"/>
    </row>
    <row r="80" spans="1:167" s="76" customFormat="1" ht="17" thickBot="1" x14ac:dyDescent="0.25">
      <c r="A80" s="82"/>
      <c r="B80" s="82"/>
      <c r="C80" s="97"/>
      <c r="D80" s="81"/>
      <c r="E80" s="149"/>
      <c r="G80" s="149"/>
      <c r="H80" s="78"/>
      <c r="K80" s="101"/>
      <c r="L80" s="77"/>
      <c r="M80" s="78"/>
      <c r="R80" s="77"/>
      <c r="T80" s="162"/>
      <c r="U80" s="80"/>
      <c r="V80" s="80"/>
      <c r="W80" s="81"/>
      <c r="X80" s="134"/>
      <c r="Y80" s="81"/>
      <c r="Z80" s="80"/>
      <c r="AA80" s="81"/>
      <c r="AB80" s="77"/>
      <c r="AC80" s="80"/>
      <c r="AD80" s="81"/>
      <c r="AE80" s="81"/>
      <c r="AF80" s="81"/>
      <c r="AG80" s="77"/>
      <c r="AH80" s="77"/>
      <c r="AI80" s="77"/>
      <c r="AJ80" s="82"/>
      <c r="AK80" s="83"/>
      <c r="AL80" s="82"/>
      <c r="AM80" s="84"/>
      <c r="AN80" s="79"/>
      <c r="AU80" s="85"/>
      <c r="AW80" s="85"/>
      <c r="AX80" s="85"/>
      <c r="AY80" s="85"/>
      <c r="AZ80" s="134"/>
      <c r="BA80" s="78"/>
      <c r="BB80" s="85"/>
      <c r="BC80" s="85"/>
      <c r="BD80" s="85"/>
      <c r="BE80" s="85"/>
      <c r="BF80" s="85"/>
      <c r="BG80" s="85"/>
      <c r="BH80" s="134"/>
      <c r="BO80" s="134"/>
      <c r="CA80" s="134"/>
      <c r="CB80" s="163"/>
      <c r="CI80" s="88"/>
      <c r="CK80" s="77"/>
      <c r="CM80" s="77"/>
      <c r="CO80" s="77"/>
      <c r="CQ80" s="77"/>
      <c r="CS80" s="88"/>
      <c r="CT80" s="77"/>
      <c r="CU80" s="77"/>
      <c r="CV80" s="77"/>
      <c r="CW80" s="77"/>
      <c r="CX80" s="88"/>
      <c r="DF80" s="134"/>
      <c r="DJ80" s="134"/>
      <c r="DR80" s="88"/>
      <c r="DW80" s="88"/>
      <c r="EA80" s="134"/>
      <c r="EC80" s="134"/>
      <c r="EG80" s="88"/>
      <c r="EL80" s="88"/>
      <c r="ET80" s="134"/>
      <c r="EX80" s="134"/>
      <c r="FF80" s="88"/>
      <c r="FK80" s="79"/>
    </row>
    <row r="81" spans="1:167" x14ac:dyDescent="0.2">
      <c r="A81" s="38"/>
      <c r="B81" s="38"/>
      <c r="C81" s="35"/>
      <c r="D81" s="37"/>
      <c r="E81" s="90"/>
      <c r="G81" s="90"/>
      <c r="H81" s="30"/>
      <c r="L81" s="29"/>
      <c r="M81" s="30"/>
      <c r="R81" s="29"/>
      <c r="T81" s="161"/>
      <c r="U81" s="36"/>
      <c r="V81" s="36"/>
      <c r="W81" s="37"/>
      <c r="X81" s="99"/>
      <c r="Y81" s="37"/>
      <c r="Z81" s="36"/>
      <c r="AA81" s="37"/>
      <c r="AB81" s="29"/>
      <c r="AC81" s="36"/>
      <c r="AD81" s="37"/>
      <c r="AE81" s="37"/>
      <c r="AF81" s="37"/>
      <c r="AG81" s="29"/>
      <c r="AH81" s="29"/>
      <c r="AI81" s="29"/>
      <c r="AJ81" s="38"/>
      <c r="AK81" s="39"/>
      <c r="AL81" s="38"/>
      <c r="AM81" s="40"/>
      <c r="AN81" s="47"/>
      <c r="AU81" s="44"/>
      <c r="AW81" s="44"/>
      <c r="AX81" s="44"/>
      <c r="AZ81" s="99"/>
      <c r="BA81" s="30"/>
      <c r="BH81" s="164"/>
      <c r="BO81" s="164"/>
      <c r="CA81" s="99"/>
      <c r="CB81" s="30"/>
      <c r="CK81" s="29"/>
      <c r="CM81" s="29"/>
      <c r="CO81" s="29"/>
      <c r="CQ81" s="29"/>
      <c r="CT81" s="29"/>
      <c r="CU81" s="29"/>
      <c r="CV81" s="29"/>
      <c r="CW81" s="29"/>
      <c r="DF81" s="99"/>
      <c r="DJ81" s="99"/>
      <c r="EA81" s="99"/>
      <c r="EC81" s="99"/>
      <c r="ET81" s="99"/>
      <c r="EX81" s="99"/>
      <c r="FK81" s="47"/>
    </row>
    <row r="82" spans="1:167" x14ac:dyDescent="0.2">
      <c r="A82" s="38"/>
      <c r="B82" s="38"/>
      <c r="C82" s="35"/>
      <c r="D82" s="37"/>
      <c r="E82" s="90"/>
      <c r="G82" s="90"/>
      <c r="H82" s="30"/>
      <c r="L82" s="29"/>
      <c r="M82" s="30"/>
      <c r="R82" s="29"/>
      <c r="T82" s="161"/>
      <c r="U82" s="36"/>
      <c r="V82" s="36"/>
      <c r="W82" s="37"/>
      <c r="X82" s="99"/>
      <c r="Y82" s="37"/>
      <c r="Z82" s="36"/>
      <c r="AA82" s="37"/>
      <c r="AB82" s="29"/>
      <c r="AC82" s="36"/>
      <c r="AD82" s="37"/>
      <c r="AE82" s="37"/>
      <c r="AF82" s="37"/>
      <c r="AG82" s="29"/>
      <c r="AH82" s="29"/>
      <c r="AI82" s="29"/>
      <c r="AJ82" s="38"/>
      <c r="AK82" s="39"/>
      <c r="AL82" s="38"/>
      <c r="AM82" s="40"/>
      <c r="AN82" s="47"/>
      <c r="AU82" s="44"/>
      <c r="AW82" s="44"/>
      <c r="AX82" s="44"/>
      <c r="AY82" s="44"/>
      <c r="AZ82" s="99"/>
      <c r="BA82" s="30"/>
      <c r="BB82" s="44"/>
      <c r="BC82" s="44"/>
      <c r="BD82" s="44"/>
      <c r="BE82" s="44"/>
      <c r="BF82" s="44"/>
      <c r="BG82" s="44"/>
      <c r="BH82" s="164"/>
      <c r="BO82" s="164"/>
      <c r="CA82" s="99"/>
      <c r="CB82" s="99"/>
      <c r="CK82" s="29"/>
      <c r="CM82" s="29"/>
      <c r="CO82" s="29"/>
      <c r="CQ82" s="29"/>
      <c r="CT82" s="29"/>
      <c r="CU82" s="29"/>
      <c r="CV82" s="29"/>
      <c r="CW82" s="29"/>
      <c r="DF82" s="99"/>
      <c r="DJ82" s="99"/>
      <c r="EA82" s="99"/>
      <c r="EC82" s="99"/>
      <c r="ET82" s="99"/>
      <c r="EX82" s="99"/>
      <c r="FK82" s="47"/>
    </row>
    <row r="83" spans="1:167" x14ac:dyDescent="0.2">
      <c r="C83" s="152"/>
      <c r="G83" s="29"/>
      <c r="H83" s="30"/>
      <c r="L83" s="29"/>
      <c r="M83" s="30"/>
      <c r="R83" s="29"/>
      <c r="T83" s="161"/>
      <c r="U83" s="36"/>
      <c r="V83" s="36"/>
      <c r="W83" s="37"/>
      <c r="X83" s="99"/>
      <c r="Y83" s="37"/>
      <c r="Z83" s="36"/>
      <c r="AA83" s="37"/>
      <c r="AB83" s="29"/>
      <c r="AC83" s="36"/>
      <c r="AD83" s="37"/>
      <c r="AE83" s="37"/>
      <c r="AF83" s="29"/>
      <c r="AG83" s="28"/>
      <c r="AH83" s="29"/>
      <c r="AJ83" s="38"/>
      <c r="AK83" s="39"/>
      <c r="AL83" s="38"/>
      <c r="AM83" s="40"/>
      <c r="AN83" s="31"/>
      <c r="AU83" s="44"/>
      <c r="AW83" s="44"/>
      <c r="AX83" s="44"/>
      <c r="AY83" s="44"/>
      <c r="AZ83" s="49"/>
      <c r="BA83" s="49"/>
      <c r="BB83" s="44"/>
      <c r="BF83" s="44"/>
      <c r="BG83" s="44"/>
      <c r="BH83" s="49"/>
      <c r="BI83" s="44"/>
      <c r="BJ83" s="44"/>
      <c r="BK83" s="44"/>
      <c r="BL83" s="44"/>
      <c r="BM83" s="44"/>
      <c r="BN83" s="44"/>
      <c r="BO83" s="49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30"/>
      <c r="CB83" s="49"/>
      <c r="CC83" s="44"/>
      <c r="CD83" s="44"/>
      <c r="CE83" s="44"/>
      <c r="CF83" s="44"/>
      <c r="CG83" s="44"/>
      <c r="CH83" s="44"/>
      <c r="CK83" s="29"/>
      <c r="CM83" s="29"/>
      <c r="CO83" s="29"/>
      <c r="CQ83" s="29"/>
      <c r="CT83" s="29"/>
      <c r="CU83" s="29"/>
      <c r="CV83" s="29"/>
      <c r="CW83" s="29"/>
      <c r="FK83" s="47"/>
    </row>
    <row r="84" spans="1:167" s="55" customFormat="1" x14ac:dyDescent="0.2">
      <c r="A84" s="141"/>
      <c r="B84" s="141"/>
      <c r="C84" s="156"/>
      <c r="G84" s="56"/>
      <c r="H84" s="60"/>
      <c r="K84" s="157"/>
      <c r="L84" s="56"/>
      <c r="M84" s="57"/>
      <c r="R84" s="56"/>
      <c r="T84" s="165"/>
      <c r="U84" s="62"/>
      <c r="V84" s="62"/>
      <c r="W84" s="63"/>
      <c r="X84" s="166"/>
      <c r="Y84" s="63"/>
      <c r="Z84" s="62"/>
      <c r="AA84" s="63"/>
      <c r="AB84" s="29"/>
      <c r="AC84" s="62"/>
      <c r="AD84" s="63"/>
      <c r="AE84" s="63"/>
      <c r="AF84" s="56"/>
      <c r="AG84" s="54"/>
      <c r="AH84" s="56"/>
      <c r="AJ84" s="64"/>
      <c r="AK84" s="65"/>
      <c r="AL84" s="64"/>
      <c r="AM84" s="66"/>
      <c r="AN84" s="140"/>
      <c r="AU84" s="93"/>
      <c r="AW84" s="93"/>
      <c r="AX84" s="93"/>
      <c r="AY84" s="93"/>
      <c r="AZ84" s="160"/>
      <c r="BA84" s="160"/>
      <c r="BB84" s="93"/>
      <c r="BC84" s="93"/>
      <c r="BD84" s="93"/>
      <c r="BE84" s="93"/>
      <c r="BF84" s="93"/>
      <c r="BG84" s="93"/>
      <c r="BH84" s="160"/>
      <c r="BO84" s="160"/>
      <c r="CA84" s="57"/>
      <c r="CB84" s="160"/>
      <c r="CI84" s="70"/>
      <c r="CK84" s="56"/>
      <c r="CM84" s="56"/>
      <c r="CO84" s="56"/>
      <c r="CQ84" s="56"/>
      <c r="CS84" s="70"/>
      <c r="CT84" s="56"/>
      <c r="CU84" s="56"/>
      <c r="CV84" s="56"/>
      <c r="CW84" s="56"/>
      <c r="CX84" s="70"/>
      <c r="DR84" s="70"/>
      <c r="DW84" s="70"/>
      <c r="EG84" s="70"/>
      <c r="EL84" s="70"/>
      <c r="FF84" s="70"/>
      <c r="FK84" s="58"/>
    </row>
    <row r="85" spans="1:167" x14ac:dyDescent="0.2">
      <c r="C85" s="152"/>
      <c r="G85" s="29"/>
      <c r="H85" s="30"/>
      <c r="L85" s="29"/>
      <c r="M85" s="30"/>
      <c r="R85" s="29"/>
      <c r="T85" s="161"/>
      <c r="U85" s="36"/>
      <c r="V85" s="36"/>
      <c r="W85" s="37"/>
      <c r="X85" s="99"/>
      <c r="Y85" s="37"/>
      <c r="Z85" s="36"/>
      <c r="AA85" s="37"/>
      <c r="AB85" s="29"/>
      <c r="AC85" s="36"/>
      <c r="AD85" s="37"/>
      <c r="AE85" s="37"/>
      <c r="AF85" s="29"/>
      <c r="AG85" s="28"/>
      <c r="AH85" s="29"/>
      <c r="AJ85" s="38"/>
      <c r="AK85" s="39"/>
      <c r="AL85" s="38"/>
      <c r="AM85" s="40"/>
      <c r="AN85" s="31"/>
      <c r="AZ85" s="49"/>
      <c r="BA85" s="49"/>
      <c r="BH85" s="49"/>
      <c r="BI85" s="45"/>
      <c r="BJ85" s="45"/>
      <c r="BK85" s="45"/>
      <c r="BN85" s="45"/>
      <c r="BO85" s="49"/>
      <c r="BP85" s="45"/>
      <c r="BQ85" s="45"/>
      <c r="BR85" s="45"/>
      <c r="BU85" s="45"/>
      <c r="BV85" s="44"/>
      <c r="BX85" s="44"/>
      <c r="BY85" s="44"/>
      <c r="CA85" s="30"/>
      <c r="CB85" s="49"/>
      <c r="FK85" s="47"/>
    </row>
    <row r="86" spans="1:167" x14ac:dyDescent="0.2">
      <c r="C86" s="152"/>
      <c r="G86" s="29"/>
      <c r="H86" s="30"/>
      <c r="L86" s="29"/>
      <c r="M86" s="30"/>
      <c r="R86" s="29"/>
      <c r="T86" s="161"/>
      <c r="U86" s="36"/>
      <c r="V86" s="36"/>
      <c r="W86" s="37"/>
      <c r="X86" s="99"/>
      <c r="Y86" s="37"/>
      <c r="Z86" s="36"/>
      <c r="AA86" s="37"/>
      <c r="AB86" s="29"/>
      <c r="AC86" s="36"/>
      <c r="AD86" s="37"/>
      <c r="AE86" s="37"/>
      <c r="AF86" s="29"/>
      <c r="AG86" s="28"/>
      <c r="AH86" s="29"/>
      <c r="AJ86" s="38"/>
      <c r="AK86" s="39"/>
      <c r="AL86" s="38"/>
      <c r="AM86" s="40"/>
      <c r="AN86" s="31"/>
      <c r="AU86" s="44"/>
      <c r="AW86" s="44"/>
      <c r="AZ86" s="49"/>
      <c r="BA86" s="49"/>
      <c r="BH86" s="49"/>
      <c r="BO86" s="49"/>
      <c r="CA86" s="30"/>
      <c r="CB86" s="49"/>
      <c r="EC86" s="99"/>
      <c r="EX86" s="99"/>
      <c r="FK86" s="47"/>
    </row>
    <row r="87" spans="1:167" x14ac:dyDescent="0.2">
      <c r="A87" s="38"/>
      <c r="B87" s="38"/>
      <c r="C87" s="35"/>
      <c r="D87" s="167"/>
      <c r="E87" s="29"/>
      <c r="G87" s="29"/>
      <c r="H87" s="30"/>
      <c r="L87" s="29"/>
      <c r="M87" s="30"/>
      <c r="R87" s="29"/>
      <c r="T87" s="161"/>
      <c r="U87" s="36"/>
      <c r="V87" s="36"/>
      <c r="W87" s="37"/>
      <c r="X87" s="99"/>
      <c r="Y87" s="37"/>
      <c r="Z87" s="168"/>
      <c r="AA87" s="37"/>
      <c r="AB87" s="29"/>
      <c r="AC87" s="36"/>
      <c r="AD87" s="37"/>
      <c r="AE87" s="37"/>
      <c r="AF87" s="29"/>
      <c r="AG87" s="29"/>
      <c r="AH87" s="29"/>
      <c r="AJ87" s="38"/>
      <c r="AK87" s="39"/>
      <c r="AL87" s="38"/>
      <c r="AM87" s="40"/>
      <c r="AN87" s="47"/>
      <c r="AU87" s="44"/>
      <c r="AW87" s="44"/>
      <c r="AX87" s="44"/>
      <c r="AY87" s="44"/>
      <c r="AZ87" s="30"/>
      <c r="BA87" s="30"/>
      <c r="BB87" s="44"/>
      <c r="BC87" s="44"/>
      <c r="BD87" s="44"/>
      <c r="BE87" s="44"/>
      <c r="BF87" s="44"/>
      <c r="BG87" s="44"/>
      <c r="BH87" s="169"/>
      <c r="BO87" s="169"/>
      <c r="CA87" s="30"/>
      <c r="CB87" s="30"/>
      <c r="CK87" s="29"/>
      <c r="CM87" s="29"/>
      <c r="CO87" s="29"/>
      <c r="CQ87" s="29"/>
      <c r="CT87" s="29"/>
      <c r="CU87" s="29"/>
      <c r="CV87" s="29"/>
      <c r="CW87" s="29"/>
      <c r="FK87" s="170"/>
    </row>
    <row r="88" spans="1:167" x14ac:dyDescent="0.2">
      <c r="C88" s="152"/>
      <c r="G88" s="29"/>
      <c r="H88" s="30"/>
      <c r="L88" s="29"/>
      <c r="M88" s="30"/>
      <c r="R88" s="29"/>
      <c r="T88" s="161"/>
      <c r="U88" s="36"/>
      <c r="V88" s="36"/>
      <c r="W88" s="37"/>
      <c r="X88" s="36"/>
      <c r="Y88" s="37"/>
      <c r="Z88" s="36"/>
      <c r="AA88" s="37"/>
      <c r="AB88" s="29"/>
      <c r="AC88" s="36"/>
      <c r="AD88" s="37"/>
      <c r="AE88" s="37"/>
      <c r="AF88" s="29"/>
      <c r="AG88" s="28"/>
      <c r="AH88" s="29"/>
      <c r="AJ88" s="171"/>
      <c r="AN88" s="31"/>
      <c r="AU88" s="44"/>
      <c r="AW88" s="44"/>
      <c r="AX88" s="44"/>
      <c r="AY88" s="44"/>
      <c r="AZ88" s="30"/>
      <c r="BA88" s="30"/>
      <c r="BF88" s="44"/>
      <c r="BG88" s="44"/>
      <c r="BH88" s="49"/>
      <c r="BO88" s="49"/>
      <c r="CA88" s="30"/>
      <c r="CB88" s="49"/>
      <c r="CK88" s="29"/>
      <c r="CM88" s="29"/>
      <c r="CO88" s="29"/>
      <c r="CQ88" s="29"/>
      <c r="CT88" s="29"/>
      <c r="CU88" s="29"/>
      <c r="CV88" s="29"/>
      <c r="CW88" s="29"/>
      <c r="DB88" s="29"/>
      <c r="DF88" s="29"/>
      <c r="DJ88" s="29"/>
      <c r="DN88" s="29"/>
      <c r="DS88" s="29"/>
      <c r="DT88" s="29"/>
      <c r="DU88" s="29"/>
      <c r="DV88" s="29"/>
      <c r="FK88" s="47"/>
    </row>
    <row r="89" spans="1:167" s="76" customFormat="1" ht="17" thickBot="1" x14ac:dyDescent="0.25">
      <c r="A89" s="82"/>
      <c r="B89" s="82"/>
      <c r="C89" s="97"/>
      <c r="D89" s="172"/>
      <c r="E89" s="77"/>
      <c r="G89" s="77"/>
      <c r="H89" s="78"/>
      <c r="K89" s="101"/>
      <c r="L89" s="77"/>
      <c r="M89" s="78"/>
      <c r="R89" s="77"/>
      <c r="T89" s="162"/>
      <c r="U89" s="80"/>
      <c r="V89" s="80"/>
      <c r="W89" s="81"/>
      <c r="X89" s="173"/>
      <c r="Y89" s="81"/>
      <c r="Z89" s="173"/>
      <c r="AA89" s="81"/>
      <c r="AB89" s="77"/>
      <c r="AC89" s="80"/>
      <c r="AD89" s="81"/>
      <c r="AE89" s="81"/>
      <c r="AF89" s="77"/>
      <c r="AG89" s="77"/>
      <c r="AH89" s="77"/>
      <c r="AJ89" s="174"/>
      <c r="AM89" s="175"/>
      <c r="AN89" s="79"/>
      <c r="AU89" s="85"/>
      <c r="AW89" s="85"/>
      <c r="AX89" s="85"/>
      <c r="AY89" s="85"/>
      <c r="AZ89" s="77"/>
      <c r="BA89" s="163"/>
      <c r="BH89" s="77"/>
      <c r="BI89" s="87"/>
      <c r="BJ89" s="87"/>
      <c r="BK89" s="87"/>
      <c r="BL89" s="87"/>
      <c r="BN89" s="87"/>
      <c r="BO89" s="77"/>
      <c r="BP89" s="87"/>
      <c r="BQ89" s="87"/>
      <c r="BR89" s="87"/>
      <c r="BS89" s="87"/>
      <c r="BU89" s="87"/>
      <c r="BV89" s="85"/>
      <c r="BX89" s="85"/>
      <c r="BY89" s="85"/>
      <c r="BZ89" s="85"/>
      <c r="CA89" s="78"/>
      <c r="CB89" s="78"/>
      <c r="CC89" s="87"/>
      <c r="CD89" s="87"/>
      <c r="CE89" s="87"/>
      <c r="CF89" s="87"/>
      <c r="CG89" s="85"/>
      <c r="CH89" s="87"/>
      <c r="CI89" s="88"/>
      <c r="CK89" s="77"/>
      <c r="CM89" s="77"/>
      <c r="CO89" s="77"/>
      <c r="CQ89" s="77"/>
      <c r="CS89" s="88"/>
      <c r="CT89" s="77"/>
      <c r="CU89" s="77"/>
      <c r="CV89" s="77"/>
      <c r="CW89" s="77"/>
      <c r="CX89" s="88"/>
      <c r="DB89" s="77"/>
      <c r="DF89" s="77"/>
      <c r="DJ89" s="77"/>
      <c r="DN89" s="77"/>
      <c r="DR89" s="88"/>
      <c r="DS89" s="77"/>
      <c r="DT89" s="77"/>
      <c r="DU89" s="77"/>
      <c r="DV89" s="77"/>
      <c r="DW89" s="88"/>
      <c r="DY89" s="77"/>
      <c r="EA89" s="77"/>
      <c r="EC89" s="77"/>
      <c r="EE89" s="77"/>
      <c r="EG89" s="88"/>
      <c r="EH89" s="77"/>
      <c r="EI89" s="77"/>
      <c r="EJ89" s="77"/>
      <c r="EK89" s="77"/>
      <c r="EL89" s="88"/>
      <c r="EP89" s="77"/>
      <c r="ET89" s="77"/>
      <c r="EX89" s="77"/>
      <c r="FB89" s="77"/>
      <c r="FF89" s="88"/>
      <c r="FG89" s="77"/>
      <c r="FH89" s="77"/>
      <c r="FI89" s="77"/>
      <c r="FJ89" s="77"/>
      <c r="FK89" s="88"/>
    </row>
    <row r="90" spans="1:167" x14ac:dyDescent="0.2">
      <c r="A90" s="38"/>
      <c r="B90" s="38"/>
      <c r="C90" s="35"/>
      <c r="D90" s="167"/>
      <c r="E90" s="29"/>
      <c r="G90" s="29"/>
      <c r="H90" s="34"/>
      <c r="L90" s="29"/>
      <c r="M90" s="30"/>
      <c r="R90" s="29"/>
      <c r="T90" s="161"/>
      <c r="U90" s="36"/>
      <c r="V90" s="36"/>
      <c r="W90" s="37"/>
      <c r="X90" s="36"/>
      <c r="Y90" s="37"/>
      <c r="Z90" s="36"/>
      <c r="AA90" s="37"/>
      <c r="AB90" s="29"/>
      <c r="AC90" s="36"/>
      <c r="AD90" s="37"/>
      <c r="AE90" s="37"/>
      <c r="AF90" s="29"/>
      <c r="AG90" s="29"/>
      <c r="AH90" s="29"/>
      <c r="AJ90" s="171"/>
      <c r="AN90" s="47"/>
      <c r="AU90" s="44"/>
      <c r="AW90" s="44"/>
      <c r="AX90" s="44"/>
      <c r="AY90" s="44"/>
      <c r="AZ90" s="29"/>
      <c r="BA90" s="176"/>
      <c r="BH90" s="169"/>
      <c r="BI90" s="45"/>
      <c r="BJ90" s="45"/>
      <c r="BK90" s="45"/>
      <c r="BN90" s="45"/>
      <c r="BO90" s="169"/>
      <c r="BP90" s="45"/>
      <c r="BQ90" s="45"/>
      <c r="BR90" s="45"/>
      <c r="BU90" s="45"/>
      <c r="CA90" s="29"/>
      <c r="CB90" s="176"/>
      <c r="CK90" s="29"/>
      <c r="CM90" s="29"/>
      <c r="CO90" s="29"/>
      <c r="CQ90" s="29"/>
      <c r="CT90" s="29"/>
      <c r="CU90" s="29"/>
      <c r="CV90" s="29"/>
      <c r="CW90" s="29"/>
      <c r="DB90" s="29"/>
      <c r="DF90" s="29"/>
      <c r="DJ90" s="29"/>
      <c r="DN90" s="29"/>
      <c r="DS90" s="29"/>
      <c r="DT90" s="29"/>
      <c r="DU90" s="29"/>
      <c r="DV90" s="29"/>
      <c r="DY90" s="29"/>
      <c r="EA90" s="29"/>
      <c r="EC90" s="29"/>
      <c r="EE90" s="29"/>
      <c r="EH90" s="29"/>
      <c r="EI90" s="29"/>
      <c r="EJ90" s="29"/>
      <c r="EK90" s="29"/>
    </row>
    <row r="91" spans="1:167" x14ac:dyDescent="0.2">
      <c r="C91" s="152"/>
      <c r="G91" s="29"/>
      <c r="H91" s="30"/>
      <c r="L91" s="29"/>
      <c r="M91" s="30"/>
      <c r="R91" s="29"/>
      <c r="T91" s="161"/>
      <c r="U91" s="36"/>
      <c r="V91" s="36"/>
      <c r="W91" s="37"/>
      <c r="X91" s="36"/>
      <c r="Y91" s="37"/>
      <c r="Z91" s="36"/>
      <c r="AA91" s="37"/>
      <c r="AB91" s="29"/>
      <c r="AC91" s="36"/>
      <c r="AD91" s="37"/>
      <c r="AE91" s="37"/>
      <c r="AF91" s="29"/>
      <c r="AG91" s="28"/>
      <c r="AH91" s="29"/>
      <c r="AI91" s="29"/>
      <c r="AJ91" s="154"/>
      <c r="AK91" s="29"/>
      <c r="AL91" s="29"/>
      <c r="AM91" s="38"/>
      <c r="AN91" s="31"/>
      <c r="AU91" s="44"/>
      <c r="AW91" s="44"/>
      <c r="AX91" s="44"/>
      <c r="AY91" s="44"/>
      <c r="AZ91" s="30"/>
      <c r="BA91" s="30"/>
      <c r="BH91" s="30"/>
      <c r="BI91" s="45"/>
      <c r="BJ91" s="45"/>
      <c r="BK91" s="45"/>
      <c r="BL91" s="45"/>
      <c r="BN91" s="45"/>
      <c r="BO91" s="30"/>
      <c r="BP91" s="45"/>
      <c r="BQ91" s="45"/>
      <c r="BR91" s="45"/>
      <c r="CA91" s="49"/>
      <c r="CB91" s="49"/>
      <c r="CG91" s="44"/>
      <c r="CK91" s="29"/>
      <c r="CM91" s="29"/>
      <c r="CO91" s="29"/>
      <c r="CQ91" s="29"/>
      <c r="CT91" s="29"/>
      <c r="CU91" s="29"/>
      <c r="CV91" s="29"/>
      <c r="CW91" s="29"/>
      <c r="DB91" s="29"/>
      <c r="DF91" s="29"/>
      <c r="DJ91" s="29"/>
      <c r="DN91" s="29"/>
      <c r="DS91" s="29"/>
      <c r="DT91" s="29"/>
      <c r="DU91" s="29"/>
      <c r="DV91" s="29"/>
      <c r="DY91" s="29"/>
      <c r="EA91" s="29"/>
      <c r="EC91" s="29"/>
      <c r="EE91" s="29"/>
      <c r="EH91" s="29"/>
      <c r="EI91" s="29"/>
      <c r="EJ91" s="29"/>
      <c r="EK91" s="29"/>
      <c r="FK91" s="47"/>
    </row>
    <row r="92" spans="1:167" x14ac:dyDescent="0.2">
      <c r="A92" s="38"/>
      <c r="B92" s="38"/>
      <c r="C92" s="35"/>
      <c r="D92" s="167"/>
      <c r="E92" s="29"/>
      <c r="G92" s="29"/>
      <c r="H92" s="34"/>
      <c r="L92" s="29"/>
      <c r="M92" s="30"/>
      <c r="R92" s="29"/>
      <c r="T92" s="161"/>
      <c r="U92" s="36"/>
      <c r="V92" s="36"/>
      <c r="W92" s="37"/>
      <c r="X92" s="168"/>
      <c r="Y92" s="37"/>
      <c r="Z92" s="168"/>
      <c r="AA92" s="37"/>
      <c r="AB92" s="29"/>
      <c r="AC92" s="36"/>
      <c r="AD92" s="37"/>
      <c r="AE92" s="37"/>
      <c r="AF92" s="29"/>
      <c r="AG92" s="29"/>
      <c r="AH92" s="29"/>
      <c r="AJ92" s="171"/>
      <c r="AN92" s="47"/>
      <c r="AU92" s="44"/>
      <c r="AW92" s="44"/>
      <c r="AX92" s="44"/>
      <c r="AZ92" s="30"/>
      <c r="BA92" s="30"/>
      <c r="BH92" s="169"/>
      <c r="BM92" s="44"/>
      <c r="BO92" s="169"/>
      <c r="CA92" s="30"/>
      <c r="CB92" s="30"/>
      <c r="CG92" s="44"/>
    </row>
    <row r="93" spans="1:167" x14ac:dyDescent="0.2">
      <c r="A93" s="38"/>
      <c r="B93" s="38"/>
      <c r="C93" s="35"/>
      <c r="D93" s="167"/>
      <c r="E93" s="29"/>
      <c r="G93" s="29"/>
      <c r="H93" s="30"/>
      <c r="L93" s="29"/>
      <c r="M93" s="30"/>
      <c r="R93" s="29"/>
      <c r="T93" s="161"/>
      <c r="U93" s="36"/>
      <c r="V93" s="36"/>
      <c r="W93" s="37"/>
      <c r="X93" s="36"/>
      <c r="Y93" s="37"/>
      <c r="Z93" s="36"/>
      <c r="AA93" s="37"/>
      <c r="AB93" s="29"/>
      <c r="AC93" s="36"/>
      <c r="AD93" s="37"/>
      <c r="AE93" s="37"/>
      <c r="AF93" s="29"/>
      <c r="AG93" s="29"/>
      <c r="AH93" s="29"/>
      <c r="AJ93" s="171"/>
      <c r="AN93" s="47"/>
      <c r="AU93" s="44"/>
      <c r="AW93" s="44"/>
      <c r="AX93" s="44"/>
      <c r="AY93" s="44"/>
      <c r="AZ93" s="29"/>
      <c r="BA93" s="176"/>
      <c r="BH93" s="169"/>
      <c r="BI93" s="45"/>
      <c r="BJ93" s="45"/>
      <c r="BK93" s="45"/>
      <c r="BN93" s="45"/>
      <c r="BO93" s="169"/>
      <c r="BP93" s="45"/>
      <c r="BQ93" s="45"/>
      <c r="BR93" s="45"/>
      <c r="CA93" s="30"/>
      <c r="CB93" s="30"/>
      <c r="CK93" s="29"/>
      <c r="CM93" s="29"/>
      <c r="CO93" s="29"/>
      <c r="CQ93" s="29"/>
      <c r="CT93" s="29"/>
      <c r="CU93" s="29"/>
      <c r="CV93" s="29"/>
      <c r="CW93" s="29"/>
      <c r="DB93" s="29"/>
      <c r="DF93" s="29"/>
      <c r="DJ93" s="29"/>
      <c r="DN93" s="29"/>
      <c r="DS93" s="29"/>
      <c r="DT93" s="29"/>
      <c r="DU93" s="29"/>
      <c r="DV93" s="29"/>
      <c r="DY93" s="29"/>
      <c r="EA93" s="29"/>
      <c r="EC93" s="29"/>
      <c r="EE93" s="29"/>
      <c r="EH93" s="29"/>
      <c r="EI93" s="29"/>
      <c r="EJ93" s="29"/>
      <c r="EK93" s="29"/>
    </row>
    <row r="94" spans="1:167" s="55" customFormat="1" x14ac:dyDescent="0.2">
      <c r="A94" s="64"/>
      <c r="B94" s="64"/>
      <c r="C94" s="61"/>
      <c r="D94" s="63"/>
      <c r="E94" s="177"/>
      <c r="G94" s="177"/>
      <c r="H94" s="57"/>
      <c r="K94" s="157"/>
      <c r="L94" s="56"/>
      <c r="M94" s="57"/>
      <c r="R94" s="56"/>
      <c r="T94" s="165"/>
      <c r="U94" s="62"/>
      <c r="V94" s="62"/>
      <c r="W94" s="63"/>
      <c r="X94" s="62"/>
      <c r="Y94" s="63"/>
      <c r="Z94" s="62"/>
      <c r="AA94" s="63"/>
      <c r="AB94" s="56"/>
      <c r="AC94" s="62"/>
      <c r="AD94" s="63"/>
      <c r="AE94" s="63"/>
      <c r="AF94" s="63"/>
      <c r="AG94" s="56"/>
      <c r="AH94" s="56"/>
      <c r="AI94" s="56"/>
      <c r="AJ94" s="159"/>
      <c r="AK94" s="56"/>
      <c r="AL94" s="56"/>
      <c r="AM94" s="64"/>
      <c r="AN94" s="58"/>
      <c r="AU94" s="93"/>
      <c r="AW94" s="93"/>
      <c r="AX94" s="93"/>
      <c r="AZ94" s="56"/>
      <c r="BA94" s="56"/>
      <c r="BH94" s="178"/>
      <c r="BI94" s="94"/>
      <c r="BJ94" s="94"/>
      <c r="BK94" s="94"/>
      <c r="BL94" s="94"/>
      <c r="BN94" s="94"/>
      <c r="BO94" s="178"/>
      <c r="BP94" s="94"/>
      <c r="BQ94" s="94"/>
      <c r="BR94" s="94"/>
      <c r="BS94" s="94"/>
      <c r="CA94" s="166"/>
      <c r="CB94" s="57"/>
      <c r="CG94" s="93"/>
      <c r="CI94" s="70"/>
      <c r="CM94" s="56"/>
      <c r="CO94" s="56"/>
      <c r="CS94" s="70"/>
      <c r="CX94" s="70"/>
      <c r="DF94" s="56"/>
      <c r="DJ94" s="56"/>
      <c r="DR94" s="70"/>
      <c r="DW94" s="70"/>
      <c r="EA94" s="166"/>
      <c r="EC94" s="166"/>
      <c r="EG94" s="70"/>
      <c r="EL94" s="70"/>
      <c r="ET94" s="166"/>
      <c r="EX94" s="166"/>
      <c r="FF94" s="70"/>
      <c r="FK94" s="58"/>
    </row>
    <row r="95" spans="1:167" x14ac:dyDescent="0.2">
      <c r="A95" s="38"/>
      <c r="B95" s="38"/>
      <c r="C95" s="35"/>
      <c r="D95" s="167"/>
      <c r="E95" s="29"/>
      <c r="G95" s="29"/>
      <c r="H95" s="30"/>
      <c r="L95" s="29"/>
      <c r="M95" s="30"/>
      <c r="R95" s="29"/>
      <c r="T95" s="161"/>
      <c r="U95" s="36"/>
      <c r="V95" s="36"/>
      <c r="W95" s="37"/>
      <c r="X95" s="36"/>
      <c r="Y95" s="37"/>
      <c r="Z95" s="36"/>
      <c r="AA95" s="37"/>
      <c r="AB95" s="29"/>
      <c r="AC95" s="36"/>
      <c r="AD95" s="37"/>
      <c r="AE95" s="37"/>
      <c r="AF95" s="29"/>
      <c r="AG95" s="29"/>
      <c r="AH95" s="29"/>
      <c r="AJ95" s="171"/>
      <c r="AN95" s="47"/>
      <c r="AU95" s="44"/>
      <c r="AW95" s="44"/>
      <c r="AX95" s="44"/>
      <c r="AY95" s="44"/>
      <c r="AZ95" s="29"/>
      <c r="BA95" s="176"/>
      <c r="BF95" s="44"/>
      <c r="BG95" s="44"/>
      <c r="BH95" s="169"/>
      <c r="BI95" s="45"/>
      <c r="BJ95" s="45"/>
      <c r="BK95" s="45"/>
      <c r="BN95" s="45"/>
      <c r="BO95" s="169"/>
      <c r="BP95" s="45"/>
      <c r="BQ95" s="45"/>
      <c r="BR95" s="45"/>
      <c r="CA95" s="30"/>
      <c r="CB95" s="30"/>
      <c r="CK95" s="29"/>
      <c r="CM95" s="29"/>
      <c r="CO95" s="29"/>
      <c r="CQ95" s="29"/>
      <c r="CT95" s="29"/>
      <c r="CU95" s="29"/>
      <c r="CV95" s="29"/>
      <c r="CW95" s="29"/>
      <c r="DB95" s="29"/>
      <c r="DF95" s="29"/>
      <c r="DJ95" s="29"/>
      <c r="DN95" s="29"/>
      <c r="DS95" s="29"/>
      <c r="DT95" s="29"/>
      <c r="DU95" s="29"/>
      <c r="DV95" s="29"/>
      <c r="DY95" s="29"/>
      <c r="EA95" s="29"/>
      <c r="EC95" s="29"/>
      <c r="EE95" s="29"/>
      <c r="EH95" s="29"/>
      <c r="EI95" s="29"/>
      <c r="EJ95" s="29"/>
      <c r="EK95" s="29"/>
    </row>
    <row r="96" spans="1:167" x14ac:dyDescent="0.2">
      <c r="A96" s="38"/>
      <c r="B96" s="38"/>
      <c r="C96" s="35"/>
      <c r="D96" s="37"/>
      <c r="E96" s="90"/>
      <c r="G96" s="90"/>
      <c r="H96" s="30"/>
      <c r="L96" s="29"/>
      <c r="M96" s="30"/>
      <c r="R96" s="29"/>
      <c r="T96" s="161"/>
      <c r="U96" s="36"/>
      <c r="V96" s="36"/>
      <c r="W96" s="37"/>
      <c r="X96" s="36"/>
      <c r="Y96" s="37"/>
      <c r="Z96" s="36"/>
      <c r="AA96" s="37"/>
      <c r="AB96" s="29"/>
      <c r="AC96" s="36"/>
      <c r="AD96" s="37"/>
      <c r="AE96" s="37"/>
      <c r="AF96" s="37"/>
      <c r="AG96" s="29"/>
      <c r="AH96" s="29"/>
      <c r="AI96" s="29"/>
      <c r="AJ96" s="154"/>
      <c r="AK96" s="29"/>
      <c r="AL96" s="29"/>
      <c r="AM96" s="38"/>
      <c r="AN96" s="47"/>
      <c r="AU96" s="44"/>
      <c r="AW96" s="44"/>
      <c r="AX96" s="44"/>
      <c r="AY96" s="44"/>
      <c r="AZ96" s="29"/>
      <c r="BA96" s="29"/>
      <c r="BH96" s="37"/>
      <c r="BI96" s="45"/>
      <c r="BJ96" s="45"/>
      <c r="BK96" s="45"/>
      <c r="BN96" s="45"/>
      <c r="BO96" s="37"/>
      <c r="BP96" s="71"/>
      <c r="BQ96" s="71"/>
      <c r="BR96" s="71"/>
      <c r="BT96" s="42"/>
      <c r="BU96" s="71"/>
      <c r="BV96" s="44"/>
      <c r="BX96" s="44"/>
      <c r="BY96" s="44"/>
      <c r="BZ96" s="44"/>
      <c r="CA96" s="99"/>
      <c r="CB96" s="30"/>
      <c r="CC96" s="45"/>
      <c r="CD96" s="45"/>
      <c r="CE96" s="45"/>
      <c r="CF96" s="45"/>
      <c r="CG96" s="45"/>
      <c r="CH96" s="45"/>
      <c r="CM96" s="29"/>
      <c r="CO96" s="29"/>
      <c r="DF96" s="29"/>
      <c r="DJ96" s="29"/>
      <c r="EA96" s="29"/>
      <c r="EC96" s="29"/>
      <c r="ET96" s="29"/>
      <c r="EX96" s="29"/>
      <c r="FK96" s="47"/>
    </row>
    <row r="97" spans="1:167" x14ac:dyDescent="0.2">
      <c r="C97" s="152"/>
      <c r="H97" s="30"/>
      <c r="L97" s="29"/>
      <c r="M97" s="30"/>
      <c r="R97" s="29"/>
      <c r="T97" s="161"/>
      <c r="U97" s="36"/>
      <c r="V97" s="36"/>
      <c r="W97" s="37"/>
      <c r="X97" s="36"/>
      <c r="Y97" s="37"/>
      <c r="Z97" s="36"/>
      <c r="AA97" s="37"/>
      <c r="AB97" s="29"/>
      <c r="AC97" s="36"/>
      <c r="AD97" s="37"/>
      <c r="AE97" s="37"/>
      <c r="AF97" s="29"/>
      <c r="AG97" s="28"/>
      <c r="AH97" s="29"/>
      <c r="AN97" s="31"/>
      <c r="AU97" s="44"/>
      <c r="AW97" s="44"/>
      <c r="AX97" s="44"/>
      <c r="AY97" s="44"/>
      <c r="AZ97" s="30"/>
      <c r="BA97" s="30"/>
      <c r="BF97" s="44"/>
      <c r="BG97" s="44"/>
      <c r="BH97" s="30"/>
      <c r="BI97" s="45"/>
      <c r="BJ97" s="45"/>
      <c r="BK97" s="45"/>
      <c r="BL97" s="45"/>
      <c r="BN97" s="45"/>
      <c r="BO97" s="30"/>
      <c r="BP97" s="45"/>
      <c r="BQ97" s="45"/>
      <c r="BR97" s="45"/>
      <c r="BS97" s="45"/>
      <c r="BV97" s="44"/>
      <c r="BX97" s="44"/>
      <c r="CA97" s="30"/>
      <c r="CB97" s="30"/>
      <c r="CK97" s="29"/>
      <c r="CM97" s="29"/>
      <c r="CO97" s="29"/>
      <c r="CQ97" s="29"/>
      <c r="CT97" s="29"/>
      <c r="CU97" s="29"/>
      <c r="CV97" s="29"/>
      <c r="CW97" s="29"/>
      <c r="DB97" s="29"/>
      <c r="DF97" s="29"/>
      <c r="DJ97" s="29"/>
      <c r="DN97" s="29"/>
      <c r="DS97" s="29"/>
      <c r="DT97" s="29"/>
      <c r="DU97" s="29"/>
      <c r="DV97" s="29"/>
      <c r="FK97" s="47"/>
    </row>
    <row r="98" spans="1:167" x14ac:dyDescent="0.2">
      <c r="A98" s="38"/>
      <c r="B98" s="38"/>
      <c r="C98" s="35"/>
      <c r="D98" s="37"/>
      <c r="E98" s="90"/>
      <c r="G98" s="90"/>
      <c r="H98" s="30"/>
      <c r="L98" s="29"/>
      <c r="M98" s="30"/>
      <c r="R98" s="29"/>
      <c r="T98" s="161"/>
      <c r="U98" s="36"/>
      <c r="V98" s="36"/>
      <c r="W98" s="37"/>
      <c r="X98" s="36"/>
      <c r="Y98" s="37"/>
      <c r="Z98" s="36"/>
      <c r="AA98" s="37"/>
      <c r="AB98" s="29"/>
      <c r="AC98" s="168"/>
      <c r="AD98" s="37"/>
      <c r="AE98" s="37"/>
      <c r="AF98" s="179"/>
      <c r="AG98" s="29"/>
      <c r="AH98" s="29"/>
      <c r="AI98" s="29"/>
      <c r="AJ98" s="29"/>
      <c r="AK98" s="29"/>
      <c r="AL98" s="29"/>
      <c r="AM98" s="38"/>
      <c r="AN98" s="47"/>
      <c r="AU98" s="44"/>
      <c r="AW98" s="44"/>
      <c r="AX98" s="44"/>
      <c r="AZ98" s="29"/>
      <c r="BA98" s="29"/>
      <c r="BF98" s="44"/>
      <c r="BG98" s="44"/>
      <c r="BH98" s="164"/>
      <c r="BI98" s="45"/>
      <c r="BJ98" s="45"/>
      <c r="BK98" s="45"/>
      <c r="BN98" s="45"/>
      <c r="BO98" s="164"/>
      <c r="BP98" s="45"/>
      <c r="BQ98" s="45"/>
      <c r="BR98" s="45"/>
      <c r="CA98" s="99"/>
      <c r="CB98" s="99"/>
      <c r="CK98" s="29"/>
      <c r="CM98" s="29"/>
      <c r="CO98" s="29"/>
      <c r="CQ98" s="29"/>
      <c r="CT98" s="29"/>
      <c r="CU98" s="29"/>
      <c r="CV98" s="29"/>
      <c r="CW98" s="29"/>
      <c r="DB98" s="29"/>
      <c r="DF98" s="29"/>
      <c r="DJ98" s="29"/>
      <c r="DN98" s="29"/>
      <c r="DS98" s="29"/>
      <c r="DT98" s="29"/>
      <c r="DU98" s="29"/>
      <c r="DV98" s="29"/>
      <c r="DY98" s="29"/>
      <c r="EA98" s="29"/>
      <c r="EC98" s="29"/>
      <c r="EE98" s="29"/>
      <c r="EH98" s="29"/>
      <c r="EI98" s="29"/>
      <c r="EJ98" s="29"/>
      <c r="EK98" s="29"/>
      <c r="ET98" s="99"/>
      <c r="EX98" s="99"/>
      <c r="FK98" s="47"/>
    </row>
    <row r="99" spans="1:167" s="76" customFormat="1" ht="17" thickBot="1" x14ac:dyDescent="0.25">
      <c r="A99" s="175"/>
      <c r="B99" s="175"/>
      <c r="C99" s="180"/>
      <c r="G99" s="77"/>
      <c r="H99" s="78"/>
      <c r="K99" s="101"/>
      <c r="L99" s="77"/>
      <c r="M99" s="78"/>
      <c r="R99" s="77"/>
      <c r="T99" s="162"/>
      <c r="U99" s="80"/>
      <c r="V99" s="80"/>
      <c r="W99" s="81"/>
      <c r="X99" s="80"/>
      <c r="Y99" s="81"/>
      <c r="Z99" s="80"/>
      <c r="AA99" s="81"/>
      <c r="AB99" s="77"/>
      <c r="AC99" s="80"/>
      <c r="AD99" s="81"/>
      <c r="AE99" s="81"/>
      <c r="AF99" s="77"/>
      <c r="AG99" s="75"/>
      <c r="AH99" s="77"/>
      <c r="AJ99" s="174"/>
      <c r="AM99" s="175"/>
      <c r="AN99" s="128"/>
      <c r="AU99" s="85"/>
      <c r="AW99" s="85"/>
      <c r="AX99" s="85"/>
      <c r="AY99" s="85"/>
      <c r="AZ99" s="78"/>
      <c r="BA99" s="78"/>
      <c r="BH99" s="78"/>
      <c r="BI99" s="87"/>
      <c r="BJ99" s="87"/>
      <c r="BK99" s="87"/>
      <c r="BN99" s="87"/>
      <c r="BO99" s="78"/>
      <c r="BP99" s="87"/>
      <c r="BQ99" s="87"/>
      <c r="BR99" s="87"/>
      <c r="CA99" s="98"/>
      <c r="CB99" s="181"/>
      <c r="CI99" s="88"/>
      <c r="CK99" s="77"/>
      <c r="CM99" s="77"/>
      <c r="CO99" s="77"/>
      <c r="CQ99" s="77"/>
      <c r="CS99" s="88"/>
      <c r="CT99" s="77"/>
      <c r="CU99" s="77"/>
      <c r="CV99" s="77"/>
      <c r="CW99" s="77"/>
      <c r="CX99" s="88"/>
      <c r="DB99" s="77"/>
      <c r="DF99" s="77"/>
      <c r="DJ99" s="77"/>
      <c r="DN99" s="77"/>
      <c r="DR99" s="88"/>
      <c r="DS99" s="77"/>
      <c r="DT99" s="77"/>
      <c r="DU99" s="77"/>
      <c r="DV99" s="77"/>
      <c r="DW99" s="88"/>
      <c r="DY99" s="77"/>
      <c r="EA99" s="77"/>
      <c r="EC99" s="77"/>
      <c r="EE99" s="77"/>
      <c r="EG99" s="88"/>
      <c r="EH99" s="77"/>
      <c r="EI99" s="77"/>
      <c r="EJ99" s="77"/>
      <c r="EK99" s="77"/>
      <c r="EL99" s="88"/>
      <c r="FF99" s="88"/>
      <c r="FK99" s="79"/>
    </row>
    <row r="100" spans="1:167" x14ac:dyDescent="0.2">
      <c r="H100" s="30"/>
    </row>
    <row r="1048576" spans="44:44" x14ac:dyDescent="0.2">
      <c r="AR1048576" s="29"/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Siad El Barbari</dc:creator>
  <cp:lastModifiedBy>Jan Siad El Barbari</cp:lastModifiedBy>
  <dcterms:created xsi:type="dcterms:W3CDTF">2022-03-01T20:50:48Z</dcterms:created>
  <dcterms:modified xsi:type="dcterms:W3CDTF">2022-03-01T20:51:57Z</dcterms:modified>
</cp:coreProperties>
</file>