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lly\Desktop\数据文件\"/>
    </mc:Choice>
  </mc:AlternateContent>
  <bookViews>
    <workbookView xWindow="0" yWindow="0" windowWidth="14895" windowHeight="6975" tabRatio="599" activeTab="1"/>
  </bookViews>
  <sheets>
    <sheet name="different Bending Radius" sheetId="3" r:id="rId1"/>
    <sheet name="Wrapping turn number" sheetId="4" r:id="rId2"/>
    <sheet name="Bending number(N)" sheetId="1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" i="11" l="1"/>
  <c r="S5" i="11"/>
  <c r="S6" i="11"/>
  <c r="S7" i="11"/>
  <c r="S8" i="11"/>
  <c r="S9" i="11"/>
  <c r="S10" i="11"/>
  <c r="S11" i="11"/>
  <c r="S12" i="11"/>
  <c r="S13" i="11"/>
  <c r="S14" i="11"/>
  <c r="S15" i="11"/>
  <c r="S16" i="11"/>
  <c r="S17" i="11"/>
  <c r="S3" i="11"/>
  <c r="R4" i="11"/>
  <c r="R5" i="11"/>
  <c r="R6" i="11"/>
  <c r="R7" i="11"/>
  <c r="R8" i="11"/>
  <c r="R9" i="11"/>
  <c r="R10" i="11"/>
  <c r="R11" i="11"/>
  <c r="R12" i="11"/>
  <c r="R13" i="11"/>
  <c r="R14" i="11"/>
  <c r="R15" i="11"/>
  <c r="R16" i="11"/>
  <c r="R17" i="11"/>
  <c r="R3" i="11"/>
  <c r="Q4" i="11"/>
  <c r="Q5" i="11"/>
  <c r="Q6" i="11"/>
  <c r="Q7" i="11"/>
  <c r="Q8" i="11"/>
  <c r="Q9" i="11"/>
  <c r="Q10" i="11"/>
  <c r="Q11" i="11"/>
  <c r="Q12" i="11"/>
  <c r="Q13" i="11"/>
  <c r="Q14" i="11"/>
  <c r="Q15" i="11"/>
  <c r="Q16" i="11"/>
  <c r="Q17" i="11"/>
  <c r="Q3" i="11"/>
  <c r="P4" i="11"/>
  <c r="P5" i="11"/>
  <c r="P6" i="11"/>
  <c r="P7" i="11"/>
  <c r="P8" i="11"/>
  <c r="P9" i="11"/>
  <c r="P10" i="11"/>
  <c r="P11" i="11"/>
  <c r="P12" i="11"/>
  <c r="P13" i="11"/>
  <c r="P14" i="11"/>
  <c r="P15" i="11"/>
  <c r="P16" i="11"/>
  <c r="P17" i="11"/>
  <c r="P3" i="11"/>
  <c r="O4" i="11"/>
  <c r="O5" i="11"/>
  <c r="O6" i="11"/>
  <c r="O7" i="11"/>
  <c r="O8" i="11"/>
  <c r="O9" i="11"/>
  <c r="O10" i="11"/>
  <c r="O11" i="11"/>
  <c r="O12" i="11"/>
  <c r="O13" i="11"/>
  <c r="O14" i="11"/>
  <c r="O15" i="11"/>
  <c r="O16" i="11"/>
  <c r="O17" i="11"/>
  <c r="O3" i="11"/>
  <c r="D10" i="3" l="1"/>
  <c r="K8" i="4" l="1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7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7" i="4"/>
  <c r="O8" i="4"/>
  <c r="O9" i="4"/>
  <c r="O10" i="4"/>
  <c r="O11" i="4"/>
  <c r="O12" i="4"/>
  <c r="O13" i="4"/>
  <c r="O14" i="4"/>
  <c r="O15" i="4"/>
  <c r="O16" i="4"/>
  <c r="O17" i="4"/>
  <c r="O18" i="4"/>
  <c r="O19" i="4"/>
  <c r="O7" i="4"/>
  <c r="H16" i="4" l="1"/>
  <c r="H15" i="4"/>
  <c r="G16" i="4"/>
  <c r="G17" i="4"/>
  <c r="G18" i="4"/>
  <c r="G15" i="4"/>
  <c r="F16" i="4"/>
  <c r="F17" i="4"/>
  <c r="F18" i="4"/>
  <c r="F15" i="4"/>
  <c r="E15" i="4"/>
  <c r="E16" i="4"/>
  <c r="E17" i="4"/>
  <c r="E18" i="4"/>
  <c r="D16" i="4"/>
  <c r="D17" i="4"/>
  <c r="D18" i="4"/>
  <c r="D15" i="4"/>
  <c r="C16" i="4"/>
  <c r="C17" i="4"/>
  <c r="C18" i="4"/>
  <c r="C15" i="4"/>
  <c r="B16" i="4"/>
  <c r="B17" i="4"/>
  <c r="B18" i="4"/>
  <c r="B15" i="4"/>
  <c r="D4" i="3"/>
  <c r="D5" i="3"/>
  <c r="D6" i="3"/>
  <c r="D7" i="3"/>
  <c r="D8" i="3"/>
  <c r="D9" i="3"/>
  <c r="D11" i="3"/>
  <c r="D12" i="3"/>
  <c r="D13" i="3"/>
  <c r="D3" i="3"/>
</calcChain>
</file>

<file path=xl/sharedStrings.xml><?xml version="1.0" encoding="utf-8"?>
<sst xmlns="http://schemas.openxmlformats.org/spreadsheetml/2006/main" count="29" uniqueCount="19">
  <si>
    <t>R=10</t>
    <phoneticPr fontId="1" type="noConversion"/>
  </si>
  <si>
    <t>R=12.5</t>
    <phoneticPr fontId="1" type="noConversion"/>
  </si>
  <si>
    <t>R=15</t>
    <phoneticPr fontId="1" type="noConversion"/>
  </si>
  <si>
    <t>R=17.5</t>
    <phoneticPr fontId="1" type="noConversion"/>
  </si>
  <si>
    <t>R=20</t>
    <phoneticPr fontId="1" type="noConversion"/>
  </si>
  <si>
    <t>R=22.5</t>
    <phoneticPr fontId="1" type="noConversion"/>
  </si>
  <si>
    <t>N</t>
    <phoneticPr fontId="1" type="noConversion"/>
  </si>
  <si>
    <t>LOSS</t>
    <phoneticPr fontId="1" type="noConversion"/>
  </si>
  <si>
    <t>R</t>
    <phoneticPr fontId="1" type="noConversion"/>
  </si>
  <si>
    <t>D=4.7</t>
  </si>
  <si>
    <t>D=3.7</t>
  </si>
  <si>
    <t>D=2.7</t>
  </si>
  <si>
    <t>D=2.2</t>
  </si>
  <si>
    <t>D=1.7</t>
  </si>
  <si>
    <t>D=1.4</t>
  </si>
  <si>
    <t>D=1.2</t>
  </si>
  <si>
    <t>D=2</t>
  </si>
  <si>
    <t>D=2.5</t>
  </si>
  <si>
    <t>bending 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</si>
</sst>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E212A7"/>
      <color rgb="FF08CDD2"/>
      <color rgb="FFEBBF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'different Bending Radius'!$D$2</c:f>
              <c:strCache>
                <c:ptCount val="1"/>
                <c:pt idx="0">
                  <c:v>LOSS</c:v>
                </c:pt>
              </c:strCache>
            </c:strRef>
          </c:tx>
          <c:spPr>
            <a:ln w="9525" cap="rnd">
              <a:solidFill>
                <a:srgbClr val="E212A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50000"/>
                </a:schemeClr>
              </a:solidFill>
              <a:ln w="9525">
                <a:solidFill>
                  <a:schemeClr val="accent1">
                    <a:lumMod val="50000"/>
                  </a:schemeClr>
                </a:solidFill>
              </a:ln>
              <a:effectLst/>
            </c:spPr>
          </c:marker>
          <c:xVal>
            <c:numRef>
              <c:f>'different Bending Radius'!$C$3:$C$13</c:f>
              <c:numCache>
                <c:formatCode>General</c:formatCode>
                <c:ptCount val="11"/>
                <c:pt idx="0">
                  <c:v>22.5</c:v>
                </c:pt>
                <c:pt idx="1">
                  <c:v>20</c:v>
                </c:pt>
                <c:pt idx="2">
                  <c:v>17.5</c:v>
                </c:pt>
                <c:pt idx="3">
                  <c:v>15</c:v>
                </c:pt>
                <c:pt idx="4">
                  <c:v>12.5</c:v>
                </c:pt>
                <c:pt idx="5">
                  <c:v>10</c:v>
                </c:pt>
                <c:pt idx="6">
                  <c:v>7.5</c:v>
                </c:pt>
                <c:pt idx="7">
                  <c:v>6</c:v>
                </c:pt>
                <c:pt idx="8">
                  <c:v>5</c:v>
                </c:pt>
                <c:pt idx="9">
                  <c:v>4</c:v>
                </c:pt>
                <c:pt idx="10">
                  <c:v>2.5</c:v>
                </c:pt>
              </c:numCache>
            </c:numRef>
          </c:xVal>
          <c:yVal>
            <c:numRef>
              <c:f>'different Bending Radius'!$D$3:$D$13</c:f>
              <c:numCache>
                <c:formatCode>General</c:formatCode>
                <c:ptCount val="11"/>
                <c:pt idx="0">
                  <c:v>9.9999999999997868E-3</c:v>
                </c:pt>
                <c:pt idx="1">
                  <c:v>1.9999999999999574E-2</c:v>
                </c:pt>
                <c:pt idx="2">
                  <c:v>1.9999999999999574E-2</c:v>
                </c:pt>
                <c:pt idx="3">
                  <c:v>4.0000000000000036E-2</c:v>
                </c:pt>
                <c:pt idx="4">
                  <c:v>8.0000000000000071E-2</c:v>
                </c:pt>
                <c:pt idx="5">
                  <c:v>0.33999999999999986</c:v>
                </c:pt>
                <c:pt idx="6">
                  <c:v>2.4399999999999995</c:v>
                </c:pt>
                <c:pt idx="7">
                  <c:v>6.5200000000000005</c:v>
                </c:pt>
                <c:pt idx="8">
                  <c:v>20.2</c:v>
                </c:pt>
                <c:pt idx="9">
                  <c:v>28.21</c:v>
                </c:pt>
                <c:pt idx="10">
                  <c:v>35.590000000000003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219496"/>
        <c:axId val="421219888"/>
      </c:scatterChart>
      <c:valAx>
        <c:axId val="421219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>
                        <a:lumMod val="95000"/>
                        <a:lumOff val="5000"/>
                      </a:schemeClr>
                    </a:solidFill>
                  </a:rPr>
                  <a:t>R(mm)</a:t>
                </a:r>
                <a:endParaRPr lang="zh-CN">
                  <a:solidFill>
                    <a:schemeClr val="tx1">
                      <a:lumMod val="95000"/>
                      <a:lumOff val="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0.50064510148152008"/>
              <c:y val="0.89078014184397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1219888"/>
        <c:crosses val="autoZero"/>
        <c:crossBetween val="midCat"/>
      </c:valAx>
      <c:valAx>
        <c:axId val="4212198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>
                        <a:lumMod val="95000"/>
                        <a:lumOff val="5000"/>
                      </a:schemeClr>
                    </a:solidFill>
                  </a:rPr>
                  <a:t>Loss(dB)</a:t>
                </a:r>
                <a:endParaRPr lang="zh-CN">
                  <a:solidFill>
                    <a:schemeClr val="tx1">
                      <a:lumMod val="95000"/>
                      <a:lumOff val="5000"/>
                    </a:schemeClr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1219496"/>
        <c:crosses val="autoZero"/>
        <c:crossBetween val="midCat"/>
        <c:majorUnit val="5"/>
      </c:valAx>
      <c:spPr>
        <a:noFill/>
        <a:ln w="1270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/>
      </a:pPr>
      <a:endParaRPr lang="zh-CN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'Wrapping turn number'!$N$25</c:f>
              <c:strCache>
                <c:ptCount val="1"/>
                <c:pt idx="0">
                  <c:v>R=10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'Wrapping turn number'!$M$26:$M$40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'Wrapping turn number'!$N$26:$N$40</c:f>
              <c:numCache>
                <c:formatCode>General</c:formatCode>
                <c:ptCount val="15"/>
                <c:pt idx="0">
                  <c:v>0.52000000000000046</c:v>
                </c:pt>
                <c:pt idx="1">
                  <c:v>1.3399999999999999</c:v>
                </c:pt>
                <c:pt idx="2">
                  <c:v>2.0999999999999996</c:v>
                </c:pt>
                <c:pt idx="3">
                  <c:v>2.74</c:v>
                </c:pt>
                <c:pt idx="4">
                  <c:v>3.4000000000000004</c:v>
                </c:pt>
                <c:pt idx="5">
                  <c:v>4</c:v>
                </c:pt>
                <c:pt idx="6">
                  <c:v>4.8000000000000007</c:v>
                </c:pt>
                <c:pt idx="7">
                  <c:v>5.5400000000000009</c:v>
                </c:pt>
                <c:pt idx="8">
                  <c:v>6.35</c:v>
                </c:pt>
                <c:pt idx="9">
                  <c:v>6.92</c:v>
                </c:pt>
                <c:pt idx="10">
                  <c:v>7.7900000000000009</c:v>
                </c:pt>
                <c:pt idx="11">
                  <c:v>8.4600000000000009</c:v>
                </c:pt>
                <c:pt idx="12">
                  <c:v>9.2200000000000006</c:v>
                </c:pt>
                <c:pt idx="13">
                  <c:v>9.98</c:v>
                </c:pt>
                <c:pt idx="14">
                  <c:v>10.49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'Wrapping turn number'!$O$25</c:f>
              <c:strCache>
                <c:ptCount val="1"/>
                <c:pt idx="0">
                  <c:v>R=12.5</c:v>
                </c:pt>
              </c:strCache>
            </c:strRef>
          </c:tx>
          <c:spPr>
            <a:ln w="9525" cap="rnd">
              <a:solidFill>
                <a:srgbClr val="7030A0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'Wrapping turn number'!$M$26:$M$40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'Wrapping turn number'!$O$26:$O$40</c:f>
              <c:numCache>
                <c:formatCode>General</c:formatCode>
                <c:ptCount val="15"/>
                <c:pt idx="0">
                  <c:v>0.12000000000000011</c:v>
                </c:pt>
                <c:pt idx="1">
                  <c:v>0.25</c:v>
                </c:pt>
                <c:pt idx="2">
                  <c:v>0.3100000000000005</c:v>
                </c:pt>
                <c:pt idx="3">
                  <c:v>0.75</c:v>
                </c:pt>
                <c:pt idx="4">
                  <c:v>0.96</c:v>
                </c:pt>
                <c:pt idx="5">
                  <c:v>0.77000000000000046</c:v>
                </c:pt>
                <c:pt idx="6">
                  <c:v>1.1000000000000005</c:v>
                </c:pt>
                <c:pt idx="7">
                  <c:v>1.33</c:v>
                </c:pt>
                <c:pt idx="8">
                  <c:v>1.2000000000000002</c:v>
                </c:pt>
                <c:pt idx="9">
                  <c:v>1.4100000000000001</c:v>
                </c:pt>
                <c:pt idx="10">
                  <c:v>1.4800000000000004</c:v>
                </c:pt>
                <c:pt idx="11">
                  <c:v>1.4900000000000002</c:v>
                </c:pt>
                <c:pt idx="12">
                  <c:v>1.5700000000000003</c:v>
                </c:pt>
                <c:pt idx="13">
                  <c:v>1.67</c:v>
                </c:pt>
                <c:pt idx="14">
                  <c:v>1.7700000000000005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'Wrapping turn number'!$P$25</c:f>
              <c:strCache>
                <c:ptCount val="1"/>
                <c:pt idx="0">
                  <c:v>R=15</c:v>
                </c:pt>
              </c:strCache>
            </c:strRef>
          </c:tx>
          <c:spPr>
            <a:ln w="95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'Wrapping turn number'!$M$26:$M$40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'Wrapping turn number'!$P$26:$P$40</c:f>
              <c:numCache>
                <c:formatCode>General</c:formatCode>
                <c:ptCount val="15"/>
                <c:pt idx="0">
                  <c:v>4.9999999999999822E-2</c:v>
                </c:pt>
                <c:pt idx="1">
                  <c:v>0</c:v>
                </c:pt>
                <c:pt idx="2">
                  <c:v>9.9999999999999645E-2</c:v>
                </c:pt>
                <c:pt idx="3">
                  <c:v>0.13999999999999968</c:v>
                </c:pt>
                <c:pt idx="4">
                  <c:v>0.16999999999999993</c:v>
                </c:pt>
                <c:pt idx="5">
                  <c:v>0.17999999999999972</c:v>
                </c:pt>
                <c:pt idx="6">
                  <c:v>0.1899999999999995</c:v>
                </c:pt>
                <c:pt idx="7">
                  <c:v>0.20000000000000018</c:v>
                </c:pt>
                <c:pt idx="8">
                  <c:v>0.22999999999999954</c:v>
                </c:pt>
                <c:pt idx="9">
                  <c:v>0.14999999999999947</c:v>
                </c:pt>
                <c:pt idx="10">
                  <c:v>0.24000000000000021</c:v>
                </c:pt>
                <c:pt idx="11">
                  <c:v>0.33999999999999986</c:v>
                </c:pt>
                <c:pt idx="12">
                  <c:v>4.0000000000000036E-2</c:v>
                </c:pt>
                <c:pt idx="13">
                  <c:v>0.20000000000000018</c:v>
                </c:pt>
                <c:pt idx="14">
                  <c:v>0.25999999999999979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'Wrapping turn number'!$Q$25</c:f>
              <c:strCache>
                <c:ptCount val="1"/>
                <c:pt idx="0">
                  <c:v>R=17.5</c:v>
                </c:pt>
              </c:strCache>
            </c:strRef>
          </c:tx>
          <c:spPr>
            <a:ln w="952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'Wrapping turn number'!$M$26:$M$40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'Wrapping turn number'!$Q$26:$Q$40</c:f>
              <c:numCache>
                <c:formatCode>General</c:formatCode>
                <c:ptCount val="15"/>
                <c:pt idx="0">
                  <c:v>3.0000000000000249E-2</c:v>
                </c:pt>
                <c:pt idx="1">
                  <c:v>3.0000000000000249E-2</c:v>
                </c:pt>
                <c:pt idx="2">
                  <c:v>3.0000000000000249E-2</c:v>
                </c:pt>
                <c:pt idx="3">
                  <c:v>0</c:v>
                </c:pt>
                <c:pt idx="4">
                  <c:v>2.0000000000000462E-2</c:v>
                </c:pt>
                <c:pt idx="5">
                  <c:v>9.9999999999997868E-3</c:v>
                </c:pt>
                <c:pt idx="6">
                  <c:v>3.0000000000000249E-2</c:v>
                </c:pt>
                <c:pt idx="7">
                  <c:v>4.0000000000000036E-2</c:v>
                </c:pt>
                <c:pt idx="8">
                  <c:v>4.0000000000000036E-2</c:v>
                </c:pt>
                <c:pt idx="9">
                  <c:v>9.9999999999997868E-3</c:v>
                </c:pt>
                <c:pt idx="10">
                  <c:v>9.9999999999997868E-3</c:v>
                </c:pt>
                <c:pt idx="11">
                  <c:v>3.0000000000000249E-2</c:v>
                </c:pt>
                <c:pt idx="12">
                  <c:v>9.9999999999997868E-3</c:v>
                </c:pt>
                <c:pt idx="13">
                  <c:v>0</c:v>
                </c:pt>
                <c:pt idx="14">
                  <c:v>3.0000000000000249E-2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'Wrapping turn number'!$R$25</c:f>
              <c:strCache>
                <c:ptCount val="1"/>
                <c:pt idx="0">
                  <c:v>R=20</c:v>
                </c:pt>
              </c:strCache>
            </c:strRef>
          </c:tx>
          <c:spPr>
            <a:ln w="9525" cap="rnd">
              <a:solidFill>
                <a:srgbClr val="08CDD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'Wrapping turn number'!$M$26:$M$40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'Wrapping turn number'!$R$26:$R$40</c:f>
              <c:numCache>
                <c:formatCode>General</c:formatCode>
                <c:ptCount val="15"/>
                <c:pt idx="0">
                  <c:v>0</c:v>
                </c:pt>
                <c:pt idx="1">
                  <c:v>4.0000000000000036E-2</c:v>
                </c:pt>
                <c:pt idx="2">
                  <c:v>4.9999999999999822E-2</c:v>
                </c:pt>
                <c:pt idx="3">
                  <c:v>4.0000000000000036E-2</c:v>
                </c:pt>
                <c:pt idx="4">
                  <c:v>4.9999999999999822E-2</c:v>
                </c:pt>
                <c:pt idx="5">
                  <c:v>4.9999999999999822E-2</c:v>
                </c:pt>
                <c:pt idx="6">
                  <c:v>6.0000000000000497E-2</c:v>
                </c:pt>
                <c:pt idx="7">
                  <c:v>4.9999999999999822E-2</c:v>
                </c:pt>
                <c:pt idx="8">
                  <c:v>4.0000000000000036E-2</c:v>
                </c:pt>
                <c:pt idx="9">
                  <c:v>4.9999999999989997E-2</c:v>
                </c:pt>
                <c:pt idx="10">
                  <c:v>4.0000000000000036E-2</c:v>
                </c:pt>
                <c:pt idx="11">
                  <c:v>4.0000000000000036E-2</c:v>
                </c:pt>
                <c:pt idx="12">
                  <c:v>8.0000000000000071E-2</c:v>
                </c:pt>
                <c:pt idx="13">
                  <c:v>6.0000000000000497E-2</c:v>
                </c:pt>
                <c:pt idx="14">
                  <c:v>8.99999999999999E-2</c:v>
                </c:pt>
              </c:numCache>
            </c:numRef>
          </c:val>
          <c:smooth val="1"/>
        </c:ser>
        <c:ser>
          <c:idx val="5"/>
          <c:order val="5"/>
          <c:tx>
            <c:strRef>
              <c:f>'Wrapping turn number'!$S$25</c:f>
              <c:strCache>
                <c:ptCount val="1"/>
                <c:pt idx="0">
                  <c:v>R=22.5</c:v>
                </c:pt>
              </c:strCache>
            </c:strRef>
          </c:tx>
          <c:spPr>
            <a:ln w="9525" cap="rnd">
              <a:solidFill>
                <a:srgbClr val="E212A7"/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'Wrapping turn number'!$M$26:$M$40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'Wrapping turn number'!$S$26:$S$40</c:f>
              <c:numCache>
                <c:formatCode>General</c:formatCode>
                <c:ptCount val="15"/>
                <c:pt idx="0">
                  <c:v>0</c:v>
                </c:pt>
                <c:pt idx="1">
                  <c:v>2.0000000000000462E-2</c:v>
                </c:pt>
                <c:pt idx="2">
                  <c:v>2.0000000000000462E-2</c:v>
                </c:pt>
                <c:pt idx="3">
                  <c:v>4.0000000000000036E-2</c:v>
                </c:pt>
                <c:pt idx="4">
                  <c:v>6.0000000000000497E-2</c:v>
                </c:pt>
                <c:pt idx="5">
                  <c:v>6.0000000000000497E-2</c:v>
                </c:pt>
                <c:pt idx="6">
                  <c:v>4.9999999999999822E-2</c:v>
                </c:pt>
                <c:pt idx="7">
                  <c:v>4.9999999999999822E-2</c:v>
                </c:pt>
                <c:pt idx="8">
                  <c:v>4.9999999999999822E-2</c:v>
                </c:pt>
                <c:pt idx="9">
                  <c:v>0.05</c:v>
                </c:pt>
                <c:pt idx="10">
                  <c:v>4.9999999999999822E-2</c:v>
                </c:pt>
                <c:pt idx="11">
                  <c:v>4.0000000000000036E-2</c:v>
                </c:pt>
                <c:pt idx="12">
                  <c:v>2.0000000000000462E-2</c:v>
                </c:pt>
                <c:pt idx="13">
                  <c:v>0.02</c:v>
                </c:pt>
                <c:pt idx="14">
                  <c:v>0.02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1220672"/>
        <c:axId val="421221064"/>
      </c:lineChart>
      <c:catAx>
        <c:axId val="421220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200" b="0" i="0" u="none" strike="noStrike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effectLst/>
                  </a:rPr>
                  <a:t>W</a:t>
                </a:r>
                <a:r>
                  <a:rPr lang="zh-CN" altLang="zh-CN" sz="1200" b="0" i="0" u="none" strike="noStrike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effectLst/>
                  </a:rPr>
                  <a:t>rapping turn number</a:t>
                </a:r>
                <a:r>
                  <a:rPr lang="en-US" altLang="zh-CN" sz="1200" b="0" i="0" u="none" strike="noStrike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effectLst/>
                  </a:rPr>
                  <a:t>(N)</a:t>
                </a:r>
                <a:endParaRPr lang="zh-CN" altLang="en-US" sz="1200">
                  <a:solidFill>
                    <a:schemeClr val="tx1">
                      <a:lumMod val="95000"/>
                      <a:lumOff val="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0.38165700788134566"/>
              <c:y val="0.801808378603837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1221064"/>
        <c:crosses val="autoZero"/>
        <c:auto val="1"/>
        <c:lblAlgn val="ctr"/>
        <c:lblOffset val="100"/>
        <c:noMultiLvlLbl val="1"/>
      </c:catAx>
      <c:valAx>
        <c:axId val="4212210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200">
                    <a:solidFill>
                      <a:schemeClr val="tx1">
                        <a:lumMod val="95000"/>
                        <a:lumOff val="5000"/>
                      </a:schemeClr>
                    </a:solidFill>
                  </a:rPr>
                  <a:t>Loss(dB)</a:t>
                </a:r>
                <a:endParaRPr lang="zh-CN" altLang="en-US" sz="1200">
                  <a:solidFill>
                    <a:schemeClr val="tx1">
                      <a:lumMod val="95000"/>
                      <a:lumOff val="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4.1525307838320182E-2"/>
              <c:y val="0.310780416013889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1220672"/>
        <c:crosses val="autoZero"/>
        <c:crossBetween val="between"/>
      </c:valAx>
      <c:spPr>
        <a:noFill/>
        <a:ln w="12700">
          <a:solidFill>
            <a:schemeClr val="tx1">
              <a:lumMod val="95000"/>
              <a:lumOff val="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3447198715042721"/>
          <c:y val="6.6435261483787381E-2"/>
          <c:w val="0.86552802940501383"/>
          <c:h val="6.32026895514465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91247592778468"/>
          <c:y val="6.7244671859171518E-2"/>
          <c:w val="0.81881627388936451"/>
          <c:h val="0.73392716183688522"/>
        </c:manualLayout>
      </c:layout>
      <c:scatterChart>
        <c:scatterStyle val="lineMarker"/>
        <c:varyColors val="0"/>
        <c:ser>
          <c:idx val="0"/>
          <c:order val="0"/>
          <c:tx>
            <c:v>R=10</c:v>
          </c:tx>
          <c:spPr>
            <a:ln w="19050" cap="rnd">
              <a:solidFill>
                <a:srgbClr val="E212A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'Bending number(N)'!$N$3:$N$17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'Bending number(N)'!$O$3:$O$17</c:f>
              <c:numCache>
                <c:formatCode>General</c:formatCode>
                <c:ptCount val="15"/>
                <c:pt idx="0">
                  <c:v>0.35000000000000053</c:v>
                </c:pt>
                <c:pt idx="1">
                  <c:v>0.90000000000000036</c:v>
                </c:pt>
                <c:pt idx="2">
                  <c:v>1.5</c:v>
                </c:pt>
                <c:pt idx="3">
                  <c:v>1.7800000000000002</c:v>
                </c:pt>
                <c:pt idx="4">
                  <c:v>2.3900000000000006</c:v>
                </c:pt>
                <c:pt idx="5">
                  <c:v>2.59</c:v>
                </c:pt>
                <c:pt idx="6">
                  <c:v>3.2200000000000006</c:v>
                </c:pt>
                <c:pt idx="7">
                  <c:v>3.9800000000000004</c:v>
                </c:pt>
                <c:pt idx="8">
                  <c:v>4.8000000000000007</c:v>
                </c:pt>
                <c:pt idx="9">
                  <c:v>5.9399999999999995</c:v>
                </c:pt>
                <c:pt idx="10">
                  <c:v>6.4500000000000011</c:v>
                </c:pt>
                <c:pt idx="11">
                  <c:v>7.68</c:v>
                </c:pt>
                <c:pt idx="12">
                  <c:v>8.5500000000000007</c:v>
                </c:pt>
                <c:pt idx="13">
                  <c:v>9.1</c:v>
                </c:pt>
                <c:pt idx="14">
                  <c:v>9.59</c:v>
                </c:pt>
              </c:numCache>
            </c:numRef>
          </c:yVal>
          <c:smooth val="0"/>
        </c:ser>
        <c:ser>
          <c:idx val="1"/>
          <c:order val="1"/>
          <c:tx>
            <c:v>R=12.5</c:v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2"/>
              </a:solidFill>
              <a:ln w="9525">
                <a:solidFill>
                  <a:srgbClr val="FF0000"/>
                </a:solidFill>
              </a:ln>
              <a:effectLst/>
            </c:spPr>
          </c:marker>
          <c:yVal>
            <c:numRef>
              <c:f>'Bending number(N)'!$P$3:$P$17</c:f>
              <c:numCache>
                <c:formatCode>General</c:formatCode>
                <c:ptCount val="15"/>
                <c:pt idx="0">
                  <c:v>9.9999999999999645E-2</c:v>
                </c:pt>
                <c:pt idx="1">
                  <c:v>0.23999999999999932</c:v>
                </c:pt>
                <c:pt idx="2">
                  <c:v>0.34999999999999964</c:v>
                </c:pt>
                <c:pt idx="3">
                  <c:v>0.34999999999999964</c:v>
                </c:pt>
                <c:pt idx="4">
                  <c:v>0.45000000000000018</c:v>
                </c:pt>
                <c:pt idx="5">
                  <c:v>0.42999999999999972</c:v>
                </c:pt>
                <c:pt idx="6">
                  <c:v>0.46999999999999975</c:v>
                </c:pt>
                <c:pt idx="7">
                  <c:v>0.5</c:v>
                </c:pt>
                <c:pt idx="8">
                  <c:v>0.58000000000000007</c:v>
                </c:pt>
                <c:pt idx="9">
                  <c:v>0.73999999999999932</c:v>
                </c:pt>
                <c:pt idx="10">
                  <c:v>0.83000000000000007</c:v>
                </c:pt>
                <c:pt idx="11">
                  <c:v>0.91999999999999993</c:v>
                </c:pt>
                <c:pt idx="12">
                  <c:v>1.17</c:v>
                </c:pt>
                <c:pt idx="13">
                  <c:v>1.2299999999999995</c:v>
                </c:pt>
                <c:pt idx="14">
                  <c:v>1.38</c:v>
                </c:pt>
              </c:numCache>
            </c:numRef>
          </c:yVal>
          <c:smooth val="0"/>
        </c:ser>
        <c:ser>
          <c:idx val="2"/>
          <c:order val="2"/>
          <c:tx>
            <c:v>R=15</c:v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yVal>
            <c:numRef>
              <c:f>'Bending number(N)'!$Q$3:$Q$17</c:f>
              <c:numCache>
                <c:formatCode>General</c:formatCode>
                <c:ptCount val="15"/>
                <c:pt idx="0">
                  <c:v>4.0000000000000036E-2</c:v>
                </c:pt>
                <c:pt idx="1">
                  <c:v>4.9999999999999822E-2</c:v>
                </c:pt>
                <c:pt idx="2">
                  <c:v>0.11000000000000032</c:v>
                </c:pt>
                <c:pt idx="3">
                  <c:v>0.16000000000000014</c:v>
                </c:pt>
                <c:pt idx="4">
                  <c:v>0.20000000000000018</c:v>
                </c:pt>
                <c:pt idx="5">
                  <c:v>0.20000000000000018</c:v>
                </c:pt>
                <c:pt idx="6">
                  <c:v>0.21999999999999975</c:v>
                </c:pt>
                <c:pt idx="7">
                  <c:v>0.20999999999999996</c:v>
                </c:pt>
                <c:pt idx="8">
                  <c:v>0.20000000000000018</c:v>
                </c:pt>
                <c:pt idx="9">
                  <c:v>0.24000000000000021</c:v>
                </c:pt>
                <c:pt idx="10">
                  <c:v>0.28000000000000025</c:v>
                </c:pt>
                <c:pt idx="11">
                  <c:v>0.36000000000000032</c:v>
                </c:pt>
                <c:pt idx="12">
                  <c:v>0.37999999999999989</c:v>
                </c:pt>
                <c:pt idx="13">
                  <c:v>0.39000000000000057</c:v>
                </c:pt>
                <c:pt idx="14">
                  <c:v>0.45000000000000018</c:v>
                </c:pt>
              </c:numCache>
            </c:numRef>
          </c:yVal>
          <c:smooth val="0"/>
        </c:ser>
        <c:ser>
          <c:idx val="4"/>
          <c:order val="3"/>
          <c:tx>
            <c:v>R=17.5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yVal>
            <c:numRef>
              <c:f>'Bending number(N)'!$R$3:$R$17</c:f>
              <c:numCache>
                <c:formatCode>General</c:formatCode>
                <c:ptCount val="15"/>
                <c:pt idx="0">
                  <c:v>3.0000000000000249E-2</c:v>
                </c:pt>
                <c:pt idx="1">
                  <c:v>9.9999999999997868E-3</c:v>
                </c:pt>
                <c:pt idx="2">
                  <c:v>4.0000000000000036E-2</c:v>
                </c:pt>
                <c:pt idx="3">
                  <c:v>0</c:v>
                </c:pt>
                <c:pt idx="4">
                  <c:v>3.0000000000000249E-2</c:v>
                </c:pt>
                <c:pt idx="5">
                  <c:v>3.0000000000000249E-2</c:v>
                </c:pt>
                <c:pt idx="6">
                  <c:v>9.9999999999997868E-3</c:v>
                </c:pt>
                <c:pt idx="7">
                  <c:v>4.0000000000000036E-2</c:v>
                </c:pt>
                <c:pt idx="8">
                  <c:v>4.0000000000000036E-2</c:v>
                </c:pt>
                <c:pt idx="9">
                  <c:v>4.9999999999999822E-2</c:v>
                </c:pt>
                <c:pt idx="10">
                  <c:v>4.9999999999999822E-2</c:v>
                </c:pt>
                <c:pt idx="11">
                  <c:v>8.9999999999999858E-2</c:v>
                </c:pt>
                <c:pt idx="12">
                  <c:v>0.12000000000000011</c:v>
                </c:pt>
                <c:pt idx="13">
                  <c:v>8.0000000000000071E-2</c:v>
                </c:pt>
                <c:pt idx="14">
                  <c:v>8.9999999999999858E-2</c:v>
                </c:pt>
              </c:numCache>
            </c:numRef>
          </c:yVal>
          <c:smooth val="0"/>
        </c:ser>
        <c:ser>
          <c:idx val="3"/>
          <c:order val="4"/>
          <c:tx>
            <c:v>R=20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yVal>
            <c:numRef>
              <c:f>'Bending number(N)'!$S$3:$S$17</c:f>
              <c:numCache>
                <c:formatCode>General</c:formatCode>
                <c:ptCount val="15"/>
                <c:pt idx="0">
                  <c:v>9.9999999999997868E-3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9.9999999999997868E-3</c:v>
                </c:pt>
                <c:pt idx="6">
                  <c:v>9.9999999999997868E-3</c:v>
                </c:pt>
                <c:pt idx="7">
                  <c:v>0</c:v>
                </c:pt>
                <c:pt idx="8">
                  <c:v>9.9999999999997868E-3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9.9999999999997868E-3</c:v>
                </c:pt>
                <c:pt idx="14">
                  <c:v>9.9999999999997868E-3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221848"/>
        <c:axId val="421222240"/>
      </c:scatterChart>
      <c:valAx>
        <c:axId val="421221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800" b="0" i="0" baseline="0">
                    <a:effectLst/>
                  </a:rPr>
                  <a:t>Bending number(N)</a:t>
                </a:r>
                <a:endParaRPr lang="zh-CN" altLang="zh-CN">
                  <a:effectLst/>
                </a:endParaRPr>
              </a:p>
            </c:rich>
          </c:tx>
          <c:layout>
            <c:manualLayout>
              <c:xMode val="edge"/>
              <c:yMode val="edge"/>
              <c:x val="0.35872596871261214"/>
              <c:y val="0.857562533620832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1222240"/>
        <c:crosses val="autoZero"/>
        <c:crossBetween val="midCat"/>
      </c:valAx>
      <c:valAx>
        <c:axId val="42122224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800" b="0" i="0" baseline="0">
                    <a:effectLst/>
                  </a:rPr>
                  <a:t>Loss(dB)</a:t>
                </a:r>
                <a:endParaRPr lang="zh-CN" altLang="zh-CN">
                  <a:effectLst/>
                </a:endParaRPr>
              </a:p>
            </c:rich>
          </c:tx>
          <c:layout>
            <c:manualLayout>
              <c:xMode val="edge"/>
              <c:yMode val="edge"/>
              <c:x val="3.1483465676417494E-2"/>
              <c:y val="0.309525749686305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1221848"/>
        <c:crosses val="autoZero"/>
        <c:crossBetween val="midCat"/>
      </c:valAx>
      <c:spPr>
        <a:noFill/>
        <a:ln w="19050">
          <a:solidFill>
            <a:schemeClr val="tx1">
              <a:lumMod val="95000"/>
              <a:lumOff val="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20377708161773703"/>
          <c:y val="0.15329934188980016"/>
          <c:w val="0.6702196045943255"/>
          <c:h val="0.115477827995021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428625</xdr:colOff>
      <xdr:row>1</xdr:row>
      <xdr:rowOff>133350</xdr:rowOff>
    </xdr:from>
    <xdr:to>
      <xdr:col>13</xdr:col>
      <xdr:colOff>628650</xdr:colOff>
      <xdr:row>25</xdr:row>
      <xdr:rowOff>47625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458610</xdr:colOff>
      <xdr:row>19</xdr:row>
      <xdr:rowOff>104776</xdr:rowOff>
    </xdr:from>
    <xdr:to>
      <xdr:col>7</xdr:col>
      <xdr:colOff>428625</xdr:colOff>
      <xdr:row>39</xdr:row>
      <xdr:rowOff>66676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344365</xdr:colOff>
      <xdr:row>11</xdr:row>
      <xdr:rowOff>52020</xdr:rowOff>
    </xdr:from>
    <xdr:to>
      <xdr:col>12</xdr:col>
      <xdr:colOff>307731</xdr:colOff>
      <xdr:row>25</xdr:row>
      <xdr:rowOff>131885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topLeftCell="B1" workbookViewId="0">
      <selection activeCell="D26" sqref="D26"/>
    </sheetView>
  </sheetViews>
  <sheetFormatPr defaultRowHeight="13.5" x14ac:dyDescent="0.15"/>
  <sheetData>
    <row r="2" spans="2:4" x14ac:dyDescent="0.15">
      <c r="B2">
        <v>-5.1100000000000003</v>
      </c>
      <c r="C2" s="1" t="s">
        <v>8</v>
      </c>
      <c r="D2" s="1" t="s">
        <v>7</v>
      </c>
    </row>
    <row r="3" spans="2:4" x14ac:dyDescent="0.15">
      <c r="B3">
        <v>-5.12</v>
      </c>
      <c r="C3" s="1">
        <v>22.5</v>
      </c>
      <c r="D3" s="1">
        <f>-5.11-B3</f>
        <v>9.9999999999997868E-3</v>
      </c>
    </row>
    <row r="4" spans="2:4" x14ac:dyDescent="0.15">
      <c r="B4">
        <v>-5.13</v>
      </c>
      <c r="C4" s="1">
        <v>20</v>
      </c>
      <c r="D4" s="1">
        <f t="shared" ref="D4:D13" si="0">-5.11-B4</f>
        <v>1.9999999999999574E-2</v>
      </c>
    </row>
    <row r="5" spans="2:4" x14ac:dyDescent="0.15">
      <c r="B5">
        <v>-5.13</v>
      </c>
      <c r="C5" s="1">
        <v>17.5</v>
      </c>
      <c r="D5" s="1">
        <f t="shared" si="0"/>
        <v>1.9999999999999574E-2</v>
      </c>
    </row>
    <row r="6" spans="2:4" x14ac:dyDescent="0.15">
      <c r="B6">
        <v>-5.15</v>
      </c>
      <c r="C6" s="1">
        <v>15</v>
      </c>
      <c r="D6" s="1">
        <f t="shared" si="0"/>
        <v>4.0000000000000036E-2</v>
      </c>
    </row>
    <row r="7" spans="2:4" x14ac:dyDescent="0.15">
      <c r="B7">
        <v>-5.19</v>
      </c>
      <c r="C7" s="1">
        <v>12.5</v>
      </c>
      <c r="D7" s="1">
        <f t="shared" si="0"/>
        <v>8.0000000000000071E-2</v>
      </c>
    </row>
    <row r="8" spans="2:4" x14ac:dyDescent="0.15">
      <c r="B8">
        <v>-5.45</v>
      </c>
      <c r="C8" s="1">
        <v>10</v>
      </c>
      <c r="D8" s="1">
        <f t="shared" si="0"/>
        <v>0.33999999999999986</v>
      </c>
    </row>
    <row r="9" spans="2:4" x14ac:dyDescent="0.15">
      <c r="B9">
        <v>-7.55</v>
      </c>
      <c r="C9" s="1">
        <v>7.5</v>
      </c>
      <c r="D9" s="1">
        <f t="shared" si="0"/>
        <v>2.4399999999999995</v>
      </c>
    </row>
    <row r="10" spans="2:4" x14ac:dyDescent="0.15">
      <c r="B10">
        <v>-11.63</v>
      </c>
      <c r="C10" s="1">
        <v>6</v>
      </c>
      <c r="D10" s="1">
        <f t="shared" si="0"/>
        <v>6.5200000000000005</v>
      </c>
    </row>
    <row r="11" spans="2:4" x14ac:dyDescent="0.15">
      <c r="B11">
        <v>-25.31</v>
      </c>
      <c r="C11" s="1">
        <v>5</v>
      </c>
      <c r="D11" s="1">
        <f t="shared" si="0"/>
        <v>20.2</v>
      </c>
    </row>
    <row r="12" spans="2:4" x14ac:dyDescent="0.15">
      <c r="B12">
        <v>-33.32</v>
      </c>
      <c r="C12" s="1">
        <v>4</v>
      </c>
      <c r="D12" s="1">
        <f t="shared" si="0"/>
        <v>28.21</v>
      </c>
    </row>
    <row r="13" spans="2:4" x14ac:dyDescent="0.15">
      <c r="B13">
        <v>-40.700000000000003</v>
      </c>
      <c r="C13" s="1">
        <v>2.5</v>
      </c>
      <c r="D13" s="1">
        <f t="shared" si="0"/>
        <v>35.590000000000003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B40"/>
  <sheetViews>
    <sheetView tabSelected="1" topLeftCell="D1" zoomScaleNormal="100" workbookViewId="0">
      <selection activeCell="I6" sqref="I6:J6"/>
    </sheetView>
  </sheetViews>
  <sheetFormatPr defaultRowHeight="13.5" x14ac:dyDescent="0.15"/>
  <sheetData>
    <row r="4" spans="1:28" x14ac:dyDescent="0.15">
      <c r="B4">
        <v>-5.0599999999999996</v>
      </c>
      <c r="E4">
        <v>5.09</v>
      </c>
    </row>
    <row r="5" spans="1:28" x14ac:dyDescent="0.15">
      <c r="L5">
        <v>4.92</v>
      </c>
      <c r="N5">
        <v>5.09</v>
      </c>
      <c r="Q5">
        <v>5.0999999999999996</v>
      </c>
      <c r="R5">
        <v>5.18</v>
      </c>
      <c r="U5">
        <v>5.12</v>
      </c>
      <c r="W5">
        <v>5.05</v>
      </c>
      <c r="Y5">
        <v>5.01</v>
      </c>
      <c r="AA5">
        <v>5.01</v>
      </c>
    </row>
    <row r="6" spans="1:28" x14ac:dyDescent="0.15">
      <c r="A6" t="s">
        <v>18</v>
      </c>
      <c r="B6" t="s">
        <v>9</v>
      </c>
      <c r="C6" t="s">
        <v>10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  <c r="L6" t="s">
        <v>16</v>
      </c>
      <c r="N6" t="s">
        <v>16</v>
      </c>
      <c r="Q6" t="s">
        <v>17</v>
      </c>
      <c r="R6" t="s">
        <v>17</v>
      </c>
      <c r="U6">
        <v>3</v>
      </c>
      <c r="W6">
        <v>3.5</v>
      </c>
      <c r="Y6">
        <v>4</v>
      </c>
      <c r="AA6">
        <v>4.5</v>
      </c>
    </row>
    <row r="7" spans="1:28" x14ac:dyDescent="0.15">
      <c r="A7">
        <v>1</v>
      </c>
      <c r="B7">
        <v>-5.0599999999999996</v>
      </c>
      <c r="C7">
        <v>-5.0999999999999996</v>
      </c>
      <c r="D7">
        <v>-5.15</v>
      </c>
      <c r="E7">
        <v>-5.31</v>
      </c>
      <c r="F7">
        <v>-8.69</v>
      </c>
      <c r="G7">
        <v>-13.25</v>
      </c>
      <c r="H7">
        <v>-23.65</v>
      </c>
      <c r="K7">
        <f>L7-4.92</f>
        <v>0.52000000000000046</v>
      </c>
      <c r="L7">
        <v>5.44</v>
      </c>
      <c r="M7">
        <v>1</v>
      </c>
      <c r="N7">
        <v>5.53</v>
      </c>
      <c r="O7">
        <f>N7-5.09</f>
        <v>0.44000000000000039</v>
      </c>
      <c r="Q7">
        <v>5.24</v>
      </c>
      <c r="R7">
        <v>5.3</v>
      </c>
      <c r="S7">
        <f>R7-5.18</f>
        <v>0.12000000000000011</v>
      </c>
      <c r="U7">
        <v>5.17</v>
      </c>
      <c r="V7">
        <f>U7-5.12</f>
        <v>4.9999999999999822E-2</v>
      </c>
      <c r="W7">
        <v>5.08</v>
      </c>
      <c r="X7">
        <f>W7-5.05</f>
        <v>3.0000000000000249E-2</v>
      </c>
      <c r="Y7">
        <v>5.01</v>
      </c>
      <c r="Z7">
        <f>Y7-5.01</f>
        <v>0</v>
      </c>
      <c r="AA7">
        <v>5.01</v>
      </c>
      <c r="AB7">
        <f>AA7-5.01</f>
        <v>0</v>
      </c>
    </row>
    <row r="8" spans="1:28" x14ac:dyDescent="0.15">
      <c r="A8">
        <v>2</v>
      </c>
      <c r="B8">
        <v>-5.08</v>
      </c>
      <c r="C8">
        <v>-5.0999999999999996</v>
      </c>
      <c r="D8">
        <v>-5.16</v>
      </c>
      <c r="E8">
        <v>-5.37</v>
      </c>
      <c r="F8">
        <v>-11.22</v>
      </c>
      <c r="G8">
        <v>-20.260000000000002</v>
      </c>
      <c r="H8">
        <v>-43.2</v>
      </c>
      <c r="K8">
        <f t="shared" ref="K8:K21" si="0">L8-4.92</f>
        <v>1.3399999999999999</v>
      </c>
      <c r="L8">
        <v>6.26</v>
      </c>
      <c r="M8">
        <v>2</v>
      </c>
      <c r="N8">
        <v>6.23</v>
      </c>
      <c r="O8">
        <f t="shared" ref="O8:O19" si="1">N8-5.09</f>
        <v>1.1400000000000006</v>
      </c>
      <c r="Q8">
        <v>5.32</v>
      </c>
      <c r="R8">
        <v>5.43</v>
      </c>
      <c r="S8">
        <f t="shared" ref="S8:S21" si="2">R8-5.18</f>
        <v>0.25</v>
      </c>
      <c r="U8">
        <v>5.12</v>
      </c>
      <c r="V8">
        <f t="shared" ref="V8:V22" si="3">U8-5.12</f>
        <v>0</v>
      </c>
      <c r="W8">
        <v>5.08</v>
      </c>
      <c r="X8">
        <f t="shared" ref="X8:X22" si="4">W8-5.05</f>
        <v>3.0000000000000249E-2</v>
      </c>
      <c r="Y8">
        <v>5.05</v>
      </c>
      <c r="Z8">
        <f t="shared" ref="Z8:Z22" si="5">Y8-5.01</f>
        <v>4.0000000000000036E-2</v>
      </c>
      <c r="AA8">
        <v>5.03</v>
      </c>
      <c r="AB8">
        <f t="shared" ref="AB8:AB22" si="6">AA8-5.01</f>
        <v>2.0000000000000462E-2</v>
      </c>
    </row>
    <row r="9" spans="1:28" x14ac:dyDescent="0.15">
      <c r="A9">
        <v>3</v>
      </c>
      <c r="B9">
        <v>-5.09</v>
      </c>
      <c r="C9">
        <v>-5.1100000000000003</v>
      </c>
      <c r="D9">
        <v>-5.19</v>
      </c>
      <c r="E9">
        <v>-5.46</v>
      </c>
      <c r="F9">
        <v>-14.45</v>
      </c>
      <c r="G9">
        <v>-28.76</v>
      </c>
      <c r="K9">
        <f t="shared" si="0"/>
        <v>2.0999999999999996</v>
      </c>
      <c r="L9">
        <v>7.02</v>
      </c>
      <c r="M9">
        <v>3</v>
      </c>
      <c r="N9">
        <v>6.95</v>
      </c>
      <c r="O9">
        <f t="shared" si="1"/>
        <v>1.8600000000000003</v>
      </c>
      <c r="Q9">
        <v>5.81</v>
      </c>
      <c r="R9">
        <v>5.49</v>
      </c>
      <c r="S9">
        <f t="shared" si="2"/>
        <v>0.3100000000000005</v>
      </c>
      <c r="U9">
        <v>5.22</v>
      </c>
      <c r="V9">
        <f t="shared" si="3"/>
        <v>9.9999999999999645E-2</v>
      </c>
      <c r="W9">
        <v>5.08</v>
      </c>
      <c r="X9">
        <f t="shared" si="4"/>
        <v>3.0000000000000249E-2</v>
      </c>
      <c r="Y9">
        <v>5.0599999999999996</v>
      </c>
      <c r="Z9">
        <f t="shared" si="5"/>
        <v>4.9999999999999822E-2</v>
      </c>
      <c r="AA9">
        <v>5.03</v>
      </c>
      <c r="AB9">
        <f t="shared" si="6"/>
        <v>2.0000000000000462E-2</v>
      </c>
    </row>
    <row r="10" spans="1:28" x14ac:dyDescent="0.15">
      <c r="A10">
        <v>4</v>
      </c>
      <c r="B10">
        <v>-5.09</v>
      </c>
      <c r="C10">
        <v>-5.1100000000000003</v>
      </c>
      <c r="D10">
        <v>-5.38</v>
      </c>
      <c r="E10">
        <v>-5.61</v>
      </c>
      <c r="F10">
        <v>-17.420000000000002</v>
      </c>
      <c r="G10">
        <v>-36.22</v>
      </c>
      <c r="K10">
        <f t="shared" si="0"/>
        <v>2.74</v>
      </c>
      <c r="L10">
        <v>7.66</v>
      </c>
      <c r="M10">
        <v>4</v>
      </c>
      <c r="N10">
        <v>7.3</v>
      </c>
      <c r="O10">
        <f t="shared" si="1"/>
        <v>2.21</v>
      </c>
      <c r="Q10">
        <v>6.1</v>
      </c>
      <c r="R10">
        <v>5.93</v>
      </c>
      <c r="S10">
        <f t="shared" si="2"/>
        <v>0.75</v>
      </c>
      <c r="U10">
        <v>5.26</v>
      </c>
      <c r="V10">
        <f t="shared" si="3"/>
        <v>0.13999999999999968</v>
      </c>
      <c r="W10">
        <v>5.05</v>
      </c>
      <c r="X10">
        <f t="shared" si="4"/>
        <v>0</v>
      </c>
      <c r="Y10">
        <v>5.05</v>
      </c>
      <c r="Z10">
        <f t="shared" si="5"/>
        <v>4.0000000000000036E-2</v>
      </c>
      <c r="AA10">
        <v>5.05</v>
      </c>
      <c r="AB10">
        <f t="shared" si="6"/>
        <v>4.0000000000000036E-2</v>
      </c>
    </row>
    <row r="11" spans="1:28" x14ac:dyDescent="0.15">
      <c r="K11">
        <f t="shared" si="0"/>
        <v>3.4000000000000004</v>
      </c>
      <c r="L11">
        <v>8.32</v>
      </c>
      <c r="M11">
        <v>5</v>
      </c>
      <c r="N11">
        <v>8.16</v>
      </c>
      <c r="O11">
        <f t="shared" si="1"/>
        <v>3.0700000000000003</v>
      </c>
      <c r="Q11">
        <v>6.2</v>
      </c>
      <c r="R11">
        <v>6.14</v>
      </c>
      <c r="S11">
        <f t="shared" si="2"/>
        <v>0.96</v>
      </c>
      <c r="U11">
        <v>5.29</v>
      </c>
      <c r="V11">
        <f t="shared" si="3"/>
        <v>0.16999999999999993</v>
      </c>
      <c r="W11">
        <v>5.07</v>
      </c>
      <c r="X11">
        <f t="shared" si="4"/>
        <v>2.0000000000000462E-2</v>
      </c>
      <c r="Y11">
        <v>5.0599999999999996</v>
      </c>
      <c r="Z11">
        <f t="shared" si="5"/>
        <v>4.9999999999999822E-2</v>
      </c>
      <c r="AA11">
        <v>5.07</v>
      </c>
      <c r="AB11">
        <f t="shared" si="6"/>
        <v>6.0000000000000497E-2</v>
      </c>
    </row>
    <row r="12" spans="1:28" x14ac:dyDescent="0.15">
      <c r="K12">
        <f t="shared" si="0"/>
        <v>4</v>
      </c>
      <c r="L12">
        <v>8.92</v>
      </c>
      <c r="M12">
        <v>6</v>
      </c>
      <c r="N12">
        <v>9.4499999999999993</v>
      </c>
      <c r="O12">
        <f t="shared" si="1"/>
        <v>4.3599999999999994</v>
      </c>
      <c r="Q12">
        <v>6.56</v>
      </c>
      <c r="R12">
        <v>5.95</v>
      </c>
      <c r="S12">
        <f t="shared" si="2"/>
        <v>0.77000000000000046</v>
      </c>
      <c r="U12">
        <v>5.3</v>
      </c>
      <c r="V12">
        <f t="shared" si="3"/>
        <v>0.17999999999999972</v>
      </c>
      <c r="W12">
        <v>5.0599999999999996</v>
      </c>
      <c r="X12">
        <f t="shared" si="4"/>
        <v>9.9999999999997868E-3</v>
      </c>
      <c r="Y12">
        <v>5.0599999999999996</v>
      </c>
      <c r="Z12">
        <f t="shared" si="5"/>
        <v>4.9999999999999822E-2</v>
      </c>
      <c r="AA12">
        <v>5.07</v>
      </c>
      <c r="AB12">
        <f t="shared" si="6"/>
        <v>6.0000000000000497E-2</v>
      </c>
    </row>
    <row r="13" spans="1:28" x14ac:dyDescent="0.15">
      <c r="K13">
        <f t="shared" si="0"/>
        <v>4.8000000000000007</v>
      </c>
      <c r="L13">
        <v>9.7200000000000006</v>
      </c>
      <c r="M13">
        <v>7</v>
      </c>
      <c r="N13">
        <v>9.98</v>
      </c>
      <c r="O13">
        <f t="shared" si="1"/>
        <v>4.8900000000000006</v>
      </c>
      <c r="Q13">
        <v>6.95</v>
      </c>
      <c r="R13">
        <v>6.28</v>
      </c>
      <c r="S13">
        <f t="shared" si="2"/>
        <v>1.1000000000000005</v>
      </c>
      <c r="U13">
        <v>5.31</v>
      </c>
      <c r="V13">
        <f t="shared" si="3"/>
        <v>0.1899999999999995</v>
      </c>
      <c r="W13">
        <v>5.08</v>
      </c>
      <c r="X13">
        <f t="shared" si="4"/>
        <v>3.0000000000000249E-2</v>
      </c>
      <c r="Y13">
        <v>5.07</v>
      </c>
      <c r="Z13">
        <f t="shared" si="5"/>
        <v>6.0000000000000497E-2</v>
      </c>
      <c r="AA13">
        <v>5.0599999999999996</v>
      </c>
      <c r="AB13">
        <f t="shared" si="6"/>
        <v>4.9999999999999822E-2</v>
      </c>
    </row>
    <row r="14" spans="1:28" x14ac:dyDescent="0.15">
      <c r="A14" t="s">
        <v>18</v>
      </c>
      <c r="B14" t="s">
        <v>9</v>
      </c>
      <c r="C14" t="s">
        <v>10</v>
      </c>
      <c r="D14" t="s">
        <v>11</v>
      </c>
      <c r="E14" t="s">
        <v>12</v>
      </c>
      <c r="F14" t="s">
        <v>13</v>
      </c>
      <c r="G14" t="s">
        <v>14</v>
      </c>
      <c r="H14" t="s">
        <v>15</v>
      </c>
      <c r="K14">
        <f t="shared" si="0"/>
        <v>5.5400000000000009</v>
      </c>
      <c r="L14">
        <v>10.46</v>
      </c>
      <c r="M14">
        <v>8</v>
      </c>
      <c r="N14">
        <v>10.82</v>
      </c>
      <c r="O14">
        <f t="shared" si="1"/>
        <v>5.73</v>
      </c>
      <c r="Q14">
        <v>7.14</v>
      </c>
      <c r="R14">
        <v>6.51</v>
      </c>
      <c r="S14">
        <f t="shared" si="2"/>
        <v>1.33</v>
      </c>
      <c r="U14">
        <v>5.32</v>
      </c>
      <c r="V14">
        <f t="shared" si="3"/>
        <v>0.20000000000000018</v>
      </c>
      <c r="W14">
        <v>5.09</v>
      </c>
      <c r="X14">
        <f t="shared" si="4"/>
        <v>4.0000000000000036E-2</v>
      </c>
      <c r="Y14">
        <v>5.0599999999999996</v>
      </c>
      <c r="Z14">
        <f t="shared" si="5"/>
        <v>4.9999999999999822E-2</v>
      </c>
      <c r="AA14">
        <v>5.0599999999999996</v>
      </c>
      <c r="AB14">
        <f t="shared" si="6"/>
        <v>4.9999999999999822E-2</v>
      </c>
    </row>
    <row r="15" spans="1:28" x14ac:dyDescent="0.15">
      <c r="A15">
        <v>1</v>
      </c>
      <c r="B15">
        <f t="shared" ref="B15:H16" si="7">-5.06-B7</f>
        <v>0</v>
      </c>
      <c r="C15">
        <f t="shared" si="7"/>
        <v>4.0000000000000036E-2</v>
      </c>
      <c r="D15">
        <f t="shared" si="7"/>
        <v>9.0000000000000746E-2</v>
      </c>
      <c r="E15">
        <f t="shared" si="7"/>
        <v>0.25</v>
      </c>
      <c r="F15">
        <f t="shared" si="7"/>
        <v>3.63</v>
      </c>
      <c r="G15">
        <f t="shared" si="7"/>
        <v>8.1900000000000013</v>
      </c>
      <c r="H15">
        <f t="shared" si="7"/>
        <v>18.59</v>
      </c>
      <c r="K15">
        <f t="shared" si="0"/>
        <v>6.35</v>
      </c>
      <c r="L15">
        <v>11.27</v>
      </c>
      <c r="M15">
        <v>9</v>
      </c>
      <c r="N15">
        <v>11.86</v>
      </c>
      <c r="O15">
        <f t="shared" si="1"/>
        <v>6.77</v>
      </c>
      <c r="Q15">
        <v>7.29</v>
      </c>
      <c r="R15">
        <v>6.38</v>
      </c>
      <c r="S15">
        <f t="shared" si="2"/>
        <v>1.2000000000000002</v>
      </c>
      <c r="U15">
        <v>5.35</v>
      </c>
      <c r="V15">
        <f t="shared" si="3"/>
        <v>0.22999999999999954</v>
      </c>
      <c r="W15">
        <v>5.09</v>
      </c>
      <c r="X15">
        <f t="shared" si="4"/>
        <v>4.0000000000000036E-2</v>
      </c>
      <c r="Y15">
        <v>5.05</v>
      </c>
      <c r="Z15">
        <f t="shared" si="5"/>
        <v>4.0000000000000036E-2</v>
      </c>
      <c r="AA15">
        <v>5.0599999999999996</v>
      </c>
      <c r="AB15">
        <f t="shared" si="6"/>
        <v>4.9999999999999822E-2</v>
      </c>
    </row>
    <row r="16" spans="1:28" x14ac:dyDescent="0.15">
      <c r="A16">
        <v>2</v>
      </c>
      <c r="B16">
        <f t="shared" si="7"/>
        <v>2.0000000000000462E-2</v>
      </c>
      <c r="C16">
        <f t="shared" si="7"/>
        <v>4.0000000000000036E-2</v>
      </c>
      <c r="D16">
        <f t="shared" si="7"/>
        <v>0.10000000000000053</v>
      </c>
      <c r="E16">
        <f t="shared" si="7"/>
        <v>0.3100000000000005</v>
      </c>
      <c r="F16">
        <f t="shared" si="7"/>
        <v>6.160000000000001</v>
      </c>
      <c r="G16">
        <f t="shared" si="7"/>
        <v>15.200000000000003</v>
      </c>
      <c r="H16">
        <f t="shared" si="7"/>
        <v>38.14</v>
      </c>
      <c r="K16">
        <f t="shared" si="0"/>
        <v>6.92</v>
      </c>
      <c r="L16">
        <v>11.84</v>
      </c>
      <c r="M16">
        <v>10</v>
      </c>
      <c r="N16">
        <v>11.93</v>
      </c>
      <c r="O16">
        <f t="shared" si="1"/>
        <v>6.84</v>
      </c>
      <c r="Q16">
        <v>6.48</v>
      </c>
      <c r="R16">
        <v>6.59</v>
      </c>
      <c r="S16">
        <f t="shared" si="2"/>
        <v>1.4100000000000001</v>
      </c>
      <c r="U16">
        <v>5.27</v>
      </c>
      <c r="V16">
        <f t="shared" si="3"/>
        <v>0.14999999999999947</v>
      </c>
      <c r="W16">
        <v>5.0599999999999996</v>
      </c>
      <c r="X16">
        <f t="shared" si="4"/>
        <v>9.9999999999997868E-3</v>
      </c>
      <c r="Y16">
        <v>5.0599999999999996</v>
      </c>
      <c r="Z16">
        <f t="shared" si="5"/>
        <v>4.9999999999999822E-2</v>
      </c>
      <c r="AA16">
        <v>5.0599999999999996</v>
      </c>
      <c r="AB16">
        <f t="shared" si="6"/>
        <v>4.9999999999999822E-2</v>
      </c>
    </row>
    <row r="17" spans="1:28" x14ac:dyDescent="0.15">
      <c r="A17">
        <v>3</v>
      </c>
      <c r="B17">
        <f t="shared" ref="B17:G18" si="8">-5.06-B9</f>
        <v>3.0000000000000249E-2</v>
      </c>
      <c r="C17">
        <f t="shared" si="8"/>
        <v>5.0000000000000711E-2</v>
      </c>
      <c r="D17">
        <f t="shared" si="8"/>
        <v>0.13000000000000078</v>
      </c>
      <c r="E17">
        <f t="shared" si="8"/>
        <v>0.40000000000000036</v>
      </c>
      <c r="F17">
        <f t="shared" si="8"/>
        <v>9.39</v>
      </c>
      <c r="G17">
        <f t="shared" si="8"/>
        <v>23.700000000000003</v>
      </c>
      <c r="K17">
        <f t="shared" si="0"/>
        <v>7.7900000000000009</v>
      </c>
      <c r="L17">
        <v>12.71</v>
      </c>
      <c r="M17">
        <v>11</v>
      </c>
      <c r="N17">
        <v>12.84</v>
      </c>
      <c r="O17">
        <f t="shared" si="1"/>
        <v>7.75</v>
      </c>
      <c r="Q17">
        <v>6.72</v>
      </c>
      <c r="R17">
        <v>6.66</v>
      </c>
      <c r="S17">
        <f t="shared" si="2"/>
        <v>1.4800000000000004</v>
      </c>
      <c r="U17">
        <v>5.36</v>
      </c>
      <c r="V17">
        <f t="shared" si="3"/>
        <v>0.24000000000000021</v>
      </c>
      <c r="W17">
        <v>5.0599999999999996</v>
      </c>
      <c r="X17">
        <f t="shared" si="4"/>
        <v>9.9999999999997868E-3</v>
      </c>
      <c r="Y17">
        <v>5.05</v>
      </c>
      <c r="Z17">
        <f t="shared" si="5"/>
        <v>4.0000000000000036E-2</v>
      </c>
      <c r="AA17">
        <v>5.0599999999999996</v>
      </c>
      <c r="AB17">
        <f t="shared" si="6"/>
        <v>4.9999999999999822E-2</v>
      </c>
    </row>
    <row r="18" spans="1:28" x14ac:dyDescent="0.15">
      <c r="A18">
        <v>4</v>
      </c>
      <c r="B18">
        <f t="shared" si="8"/>
        <v>3.0000000000000249E-2</v>
      </c>
      <c r="C18">
        <f t="shared" si="8"/>
        <v>5.0000000000000711E-2</v>
      </c>
      <c r="D18">
        <f t="shared" si="8"/>
        <v>0.32000000000000028</v>
      </c>
      <c r="E18">
        <f t="shared" si="8"/>
        <v>0.55000000000000071</v>
      </c>
      <c r="F18">
        <f t="shared" si="8"/>
        <v>12.360000000000003</v>
      </c>
      <c r="G18">
        <f t="shared" si="8"/>
        <v>31.16</v>
      </c>
      <c r="K18">
        <f t="shared" si="0"/>
        <v>8.4600000000000009</v>
      </c>
      <c r="L18">
        <v>13.38</v>
      </c>
      <c r="M18">
        <v>12</v>
      </c>
      <c r="N18">
        <v>13.87</v>
      </c>
      <c r="O18">
        <f t="shared" si="1"/>
        <v>8.7799999999999994</v>
      </c>
      <c r="Q18">
        <v>6.8</v>
      </c>
      <c r="R18">
        <v>6.67</v>
      </c>
      <c r="S18">
        <f t="shared" si="2"/>
        <v>1.4900000000000002</v>
      </c>
      <c r="U18">
        <v>5.46</v>
      </c>
      <c r="V18">
        <f t="shared" si="3"/>
        <v>0.33999999999999986</v>
      </c>
      <c r="W18">
        <v>5.08</v>
      </c>
      <c r="X18">
        <f t="shared" si="4"/>
        <v>3.0000000000000249E-2</v>
      </c>
      <c r="Y18">
        <v>5.05</v>
      </c>
      <c r="Z18">
        <f t="shared" si="5"/>
        <v>4.0000000000000036E-2</v>
      </c>
      <c r="AA18">
        <v>5.05</v>
      </c>
      <c r="AB18">
        <f t="shared" si="6"/>
        <v>4.0000000000000036E-2</v>
      </c>
    </row>
    <row r="19" spans="1:28" x14ac:dyDescent="0.15">
      <c r="K19">
        <f t="shared" si="0"/>
        <v>9.2200000000000006</v>
      </c>
      <c r="L19">
        <v>14.14</v>
      </c>
      <c r="M19">
        <v>13</v>
      </c>
      <c r="N19">
        <v>14.28</v>
      </c>
      <c r="O19">
        <f t="shared" si="1"/>
        <v>9.19</v>
      </c>
      <c r="Q19">
        <v>7.12</v>
      </c>
      <c r="R19">
        <v>6.75</v>
      </c>
      <c r="S19">
        <f t="shared" si="2"/>
        <v>1.5700000000000003</v>
      </c>
      <c r="U19">
        <v>5.16</v>
      </c>
      <c r="V19">
        <f t="shared" si="3"/>
        <v>4.0000000000000036E-2</v>
      </c>
      <c r="W19">
        <v>5.0599999999999996</v>
      </c>
      <c r="X19">
        <f t="shared" si="4"/>
        <v>9.9999999999997868E-3</v>
      </c>
      <c r="Y19">
        <v>5.09</v>
      </c>
      <c r="Z19">
        <f t="shared" si="5"/>
        <v>8.0000000000000071E-2</v>
      </c>
      <c r="AA19">
        <v>5.03</v>
      </c>
      <c r="AB19">
        <f t="shared" si="6"/>
        <v>2.0000000000000462E-2</v>
      </c>
    </row>
    <row r="20" spans="1:28" x14ac:dyDescent="0.15">
      <c r="K20">
        <f t="shared" si="0"/>
        <v>9.98</v>
      </c>
      <c r="L20">
        <v>14.9</v>
      </c>
      <c r="M20">
        <v>14</v>
      </c>
      <c r="Q20">
        <v>7.37</v>
      </c>
      <c r="R20">
        <v>6.85</v>
      </c>
      <c r="S20">
        <f t="shared" si="2"/>
        <v>1.67</v>
      </c>
      <c r="U20">
        <v>5.32</v>
      </c>
      <c r="V20">
        <f t="shared" si="3"/>
        <v>0.20000000000000018</v>
      </c>
      <c r="W20">
        <v>5.05</v>
      </c>
      <c r="X20">
        <f t="shared" si="4"/>
        <v>0</v>
      </c>
      <c r="Y20">
        <v>5.07</v>
      </c>
      <c r="Z20">
        <f t="shared" si="5"/>
        <v>6.0000000000000497E-2</v>
      </c>
      <c r="AA20">
        <v>5.03</v>
      </c>
      <c r="AB20">
        <f t="shared" si="6"/>
        <v>2.0000000000000462E-2</v>
      </c>
    </row>
    <row r="21" spans="1:28" x14ac:dyDescent="0.15">
      <c r="K21">
        <f t="shared" si="0"/>
        <v>10.49</v>
      </c>
      <c r="L21">
        <v>15.41</v>
      </c>
      <c r="M21">
        <v>15</v>
      </c>
      <c r="R21">
        <v>6.95</v>
      </c>
      <c r="S21">
        <f t="shared" si="2"/>
        <v>1.7700000000000005</v>
      </c>
      <c r="U21">
        <v>5.38</v>
      </c>
      <c r="V21">
        <f t="shared" si="3"/>
        <v>0.25999999999999979</v>
      </c>
      <c r="W21">
        <v>5.08</v>
      </c>
      <c r="X21">
        <f t="shared" si="4"/>
        <v>3.0000000000000249E-2</v>
      </c>
      <c r="Y21">
        <v>5.0999999999999996</v>
      </c>
      <c r="Z21">
        <f t="shared" si="5"/>
        <v>8.9999999999999858E-2</v>
      </c>
      <c r="AA21">
        <v>5.03</v>
      </c>
      <c r="AB21">
        <f t="shared" si="6"/>
        <v>2.0000000000000462E-2</v>
      </c>
    </row>
    <row r="22" spans="1:28" x14ac:dyDescent="0.15">
      <c r="U22">
        <v>5.45</v>
      </c>
      <c r="V22">
        <f t="shared" si="3"/>
        <v>0.33000000000000007</v>
      </c>
      <c r="W22">
        <v>5.0599999999999996</v>
      </c>
      <c r="X22">
        <f t="shared" si="4"/>
        <v>9.9999999999997868E-3</v>
      </c>
      <c r="Y22">
        <v>5.1100000000000003</v>
      </c>
      <c r="Z22">
        <f t="shared" si="5"/>
        <v>0.10000000000000053</v>
      </c>
      <c r="AB22">
        <f t="shared" si="6"/>
        <v>-5.01</v>
      </c>
    </row>
    <row r="25" spans="1:28" x14ac:dyDescent="0.15">
      <c r="M25" t="s">
        <v>6</v>
      </c>
      <c r="N25" t="s">
        <v>0</v>
      </c>
      <c r="O25" t="s">
        <v>1</v>
      </c>
      <c r="P25" t="s">
        <v>2</v>
      </c>
      <c r="Q25" t="s">
        <v>3</v>
      </c>
      <c r="R25" t="s">
        <v>4</v>
      </c>
      <c r="S25" t="s">
        <v>5</v>
      </c>
    </row>
    <row r="26" spans="1:28" x14ac:dyDescent="0.15">
      <c r="M26">
        <v>1</v>
      </c>
      <c r="N26">
        <v>0.52000000000000046</v>
      </c>
      <c r="O26">
        <v>0.12000000000000011</v>
      </c>
      <c r="P26">
        <v>4.9999999999999822E-2</v>
      </c>
      <c r="Q26">
        <v>3.0000000000000249E-2</v>
      </c>
      <c r="R26">
        <v>0</v>
      </c>
      <c r="S26">
        <v>0</v>
      </c>
    </row>
    <row r="27" spans="1:28" x14ac:dyDescent="0.15">
      <c r="M27">
        <v>2</v>
      </c>
      <c r="N27">
        <v>1.3399999999999999</v>
      </c>
      <c r="O27">
        <v>0.25</v>
      </c>
      <c r="P27">
        <v>0</v>
      </c>
      <c r="Q27">
        <v>3.0000000000000249E-2</v>
      </c>
      <c r="R27">
        <v>4.0000000000000036E-2</v>
      </c>
      <c r="S27">
        <v>2.0000000000000462E-2</v>
      </c>
    </row>
    <row r="28" spans="1:28" x14ac:dyDescent="0.15">
      <c r="M28">
        <v>3</v>
      </c>
      <c r="N28">
        <v>2.0999999999999996</v>
      </c>
      <c r="O28">
        <v>0.3100000000000005</v>
      </c>
      <c r="P28">
        <v>9.9999999999999645E-2</v>
      </c>
      <c r="Q28">
        <v>3.0000000000000249E-2</v>
      </c>
      <c r="R28">
        <v>4.9999999999999822E-2</v>
      </c>
      <c r="S28">
        <v>2.0000000000000462E-2</v>
      </c>
    </row>
    <row r="29" spans="1:28" x14ac:dyDescent="0.15">
      <c r="M29">
        <v>4</v>
      </c>
      <c r="N29">
        <v>2.74</v>
      </c>
      <c r="O29">
        <v>0.75</v>
      </c>
      <c r="P29">
        <v>0.13999999999999968</v>
      </c>
      <c r="Q29">
        <v>0</v>
      </c>
      <c r="R29">
        <v>4.0000000000000036E-2</v>
      </c>
      <c r="S29">
        <v>4.0000000000000036E-2</v>
      </c>
    </row>
    <row r="30" spans="1:28" x14ac:dyDescent="0.15">
      <c r="M30">
        <v>5</v>
      </c>
      <c r="N30">
        <v>3.4000000000000004</v>
      </c>
      <c r="O30">
        <v>0.96</v>
      </c>
      <c r="P30">
        <v>0.16999999999999993</v>
      </c>
      <c r="Q30">
        <v>2.0000000000000462E-2</v>
      </c>
      <c r="R30">
        <v>4.9999999999999822E-2</v>
      </c>
      <c r="S30">
        <v>6.0000000000000497E-2</v>
      </c>
    </row>
    <row r="31" spans="1:28" x14ac:dyDescent="0.15">
      <c r="M31">
        <v>6</v>
      </c>
      <c r="N31">
        <v>4</v>
      </c>
      <c r="O31">
        <v>0.77000000000000046</v>
      </c>
      <c r="P31">
        <v>0.17999999999999972</v>
      </c>
      <c r="Q31">
        <v>9.9999999999997868E-3</v>
      </c>
      <c r="R31">
        <v>4.9999999999999822E-2</v>
      </c>
      <c r="S31">
        <v>6.0000000000000497E-2</v>
      </c>
    </row>
    <row r="32" spans="1:28" x14ac:dyDescent="0.15">
      <c r="M32">
        <v>7</v>
      </c>
      <c r="N32">
        <v>4.8000000000000007</v>
      </c>
      <c r="O32">
        <v>1.1000000000000005</v>
      </c>
      <c r="P32">
        <v>0.1899999999999995</v>
      </c>
      <c r="Q32">
        <v>3.0000000000000249E-2</v>
      </c>
      <c r="R32">
        <v>6.0000000000000497E-2</v>
      </c>
      <c r="S32">
        <v>4.9999999999999822E-2</v>
      </c>
    </row>
    <row r="33" spans="13:19" x14ac:dyDescent="0.15">
      <c r="M33">
        <v>8</v>
      </c>
      <c r="N33">
        <v>5.5400000000000009</v>
      </c>
      <c r="O33">
        <v>1.33</v>
      </c>
      <c r="P33">
        <v>0.20000000000000018</v>
      </c>
      <c r="Q33">
        <v>4.0000000000000036E-2</v>
      </c>
      <c r="R33">
        <v>4.9999999999999822E-2</v>
      </c>
      <c r="S33">
        <v>4.9999999999999822E-2</v>
      </c>
    </row>
    <row r="34" spans="13:19" x14ac:dyDescent="0.15">
      <c r="M34">
        <v>9</v>
      </c>
      <c r="N34">
        <v>6.35</v>
      </c>
      <c r="O34">
        <v>1.2000000000000002</v>
      </c>
      <c r="P34">
        <v>0.22999999999999954</v>
      </c>
      <c r="Q34">
        <v>4.0000000000000036E-2</v>
      </c>
      <c r="R34">
        <v>4.0000000000000036E-2</v>
      </c>
      <c r="S34">
        <v>4.9999999999999822E-2</v>
      </c>
    </row>
    <row r="35" spans="13:19" x14ac:dyDescent="0.15">
      <c r="M35">
        <v>10</v>
      </c>
      <c r="N35">
        <v>6.92</v>
      </c>
      <c r="O35">
        <v>1.4100000000000001</v>
      </c>
      <c r="P35">
        <v>0.14999999999999947</v>
      </c>
      <c r="Q35">
        <v>9.9999999999997868E-3</v>
      </c>
      <c r="R35">
        <v>4.9999999999989997E-2</v>
      </c>
      <c r="S35">
        <v>0.05</v>
      </c>
    </row>
    <row r="36" spans="13:19" x14ac:dyDescent="0.15">
      <c r="M36">
        <v>11</v>
      </c>
      <c r="N36">
        <v>7.7900000000000009</v>
      </c>
      <c r="O36">
        <v>1.4800000000000004</v>
      </c>
      <c r="P36">
        <v>0.24000000000000021</v>
      </c>
      <c r="Q36">
        <v>9.9999999999997868E-3</v>
      </c>
      <c r="R36">
        <v>4.0000000000000036E-2</v>
      </c>
      <c r="S36">
        <v>4.9999999999999822E-2</v>
      </c>
    </row>
    <row r="37" spans="13:19" x14ac:dyDescent="0.15">
      <c r="M37">
        <v>12</v>
      </c>
      <c r="N37">
        <v>8.4600000000000009</v>
      </c>
      <c r="O37">
        <v>1.4900000000000002</v>
      </c>
      <c r="P37">
        <v>0.33999999999999986</v>
      </c>
      <c r="Q37">
        <v>3.0000000000000249E-2</v>
      </c>
      <c r="R37">
        <v>4.0000000000000036E-2</v>
      </c>
      <c r="S37">
        <v>4.0000000000000036E-2</v>
      </c>
    </row>
    <row r="38" spans="13:19" x14ac:dyDescent="0.15">
      <c r="M38">
        <v>13</v>
      </c>
      <c r="N38">
        <v>9.2200000000000006</v>
      </c>
      <c r="O38">
        <v>1.5700000000000003</v>
      </c>
      <c r="P38">
        <v>4.0000000000000036E-2</v>
      </c>
      <c r="Q38">
        <v>9.9999999999997868E-3</v>
      </c>
      <c r="R38">
        <v>8.0000000000000071E-2</v>
      </c>
      <c r="S38">
        <v>2.0000000000000462E-2</v>
      </c>
    </row>
    <row r="39" spans="13:19" x14ac:dyDescent="0.15">
      <c r="M39">
        <v>14</v>
      </c>
      <c r="N39">
        <v>9.98</v>
      </c>
      <c r="O39">
        <v>1.67</v>
      </c>
      <c r="P39">
        <v>0.20000000000000018</v>
      </c>
      <c r="Q39">
        <v>0</v>
      </c>
      <c r="R39">
        <v>6.0000000000000497E-2</v>
      </c>
      <c r="S39">
        <v>0.02</v>
      </c>
    </row>
    <row r="40" spans="13:19" x14ac:dyDescent="0.15">
      <c r="M40">
        <v>15</v>
      </c>
      <c r="N40">
        <v>10.49</v>
      </c>
      <c r="O40">
        <v>1.7700000000000005</v>
      </c>
      <c r="P40">
        <v>0.25999999999999979</v>
      </c>
      <c r="Q40">
        <v>3.0000000000000249E-2</v>
      </c>
      <c r="R40">
        <v>8.99999999999999E-2</v>
      </c>
      <c r="S40">
        <v>0.02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zoomScale="130" zoomScaleNormal="130" workbookViewId="0">
      <selection activeCell="M17" sqref="M17"/>
    </sheetView>
  </sheetViews>
  <sheetFormatPr defaultRowHeight="13.5" x14ac:dyDescent="0.15"/>
  <sheetData>
    <row r="1" spans="1:19" x14ac:dyDescent="0.15">
      <c r="B1">
        <v>20</v>
      </c>
      <c r="D1">
        <v>25</v>
      </c>
      <c r="E1">
        <v>30</v>
      </c>
      <c r="G1">
        <v>35</v>
      </c>
      <c r="J1">
        <v>40</v>
      </c>
    </row>
    <row r="2" spans="1:19" x14ac:dyDescent="0.15">
      <c r="B2">
        <v>5.01</v>
      </c>
      <c r="D2">
        <v>5.03</v>
      </c>
      <c r="E2">
        <v>4.84</v>
      </c>
      <c r="G2">
        <v>5.04</v>
      </c>
      <c r="K2">
        <v>5.05</v>
      </c>
      <c r="O2">
        <v>20</v>
      </c>
      <c r="P2">
        <v>25</v>
      </c>
      <c r="Q2">
        <v>30</v>
      </c>
      <c r="R2">
        <v>35</v>
      </c>
      <c r="S2">
        <v>40</v>
      </c>
    </row>
    <row r="3" spans="1:19" x14ac:dyDescent="0.15">
      <c r="A3">
        <v>1</v>
      </c>
      <c r="B3">
        <v>5.36</v>
      </c>
      <c r="D3">
        <v>5.13</v>
      </c>
      <c r="E3">
        <v>4.88</v>
      </c>
      <c r="G3">
        <v>1</v>
      </c>
      <c r="H3">
        <v>5.07</v>
      </c>
      <c r="K3">
        <v>1</v>
      </c>
      <c r="L3">
        <v>5.0599999999999996</v>
      </c>
      <c r="N3">
        <v>1</v>
      </c>
      <c r="O3">
        <f>B3-5.01</f>
        <v>0.35000000000000053</v>
      </c>
      <c r="P3">
        <f>D3-5.03</f>
        <v>9.9999999999999645E-2</v>
      </c>
      <c r="Q3">
        <f>E3-4.84</f>
        <v>4.0000000000000036E-2</v>
      </c>
      <c r="R3">
        <f>H3-5.04</f>
        <v>3.0000000000000249E-2</v>
      </c>
      <c r="S3">
        <f>L3-5.05</f>
        <v>9.9999999999997868E-3</v>
      </c>
    </row>
    <row r="4" spans="1:19" x14ac:dyDescent="0.15">
      <c r="A4">
        <v>2</v>
      </c>
      <c r="B4">
        <v>5.91</v>
      </c>
      <c r="D4">
        <v>5.27</v>
      </c>
      <c r="E4">
        <v>4.8899999999999997</v>
      </c>
      <c r="G4">
        <v>2</v>
      </c>
      <c r="H4">
        <v>5.05</v>
      </c>
      <c r="K4">
        <v>2</v>
      </c>
      <c r="L4">
        <v>5.05</v>
      </c>
      <c r="N4">
        <v>2</v>
      </c>
      <c r="O4">
        <f t="shared" ref="O4:O17" si="0">B4-5.01</f>
        <v>0.90000000000000036</v>
      </c>
      <c r="P4">
        <f t="shared" ref="P4:P17" si="1">D4-5.03</f>
        <v>0.23999999999999932</v>
      </c>
      <c r="Q4">
        <f t="shared" ref="Q4:Q17" si="2">E4-4.84</f>
        <v>4.9999999999999822E-2</v>
      </c>
      <c r="R4">
        <f t="shared" ref="R4:R17" si="3">H4-5.04</f>
        <v>9.9999999999997868E-3</v>
      </c>
      <c r="S4">
        <f t="shared" ref="S4:S17" si="4">L4-5.05</f>
        <v>0</v>
      </c>
    </row>
    <row r="5" spans="1:19" x14ac:dyDescent="0.15">
      <c r="A5">
        <v>3</v>
      </c>
      <c r="B5">
        <v>6.51</v>
      </c>
      <c r="D5">
        <v>5.38</v>
      </c>
      <c r="E5">
        <v>4.95</v>
      </c>
      <c r="G5">
        <v>3</v>
      </c>
      <c r="H5">
        <v>5.08</v>
      </c>
      <c r="K5">
        <v>3</v>
      </c>
      <c r="L5">
        <v>5.05</v>
      </c>
      <c r="N5">
        <v>3</v>
      </c>
      <c r="O5">
        <f t="shared" si="0"/>
        <v>1.5</v>
      </c>
      <c r="P5">
        <f t="shared" si="1"/>
        <v>0.34999999999999964</v>
      </c>
      <c r="Q5">
        <f t="shared" si="2"/>
        <v>0.11000000000000032</v>
      </c>
      <c r="R5">
        <f t="shared" si="3"/>
        <v>4.0000000000000036E-2</v>
      </c>
      <c r="S5">
        <f t="shared" si="4"/>
        <v>0</v>
      </c>
    </row>
    <row r="6" spans="1:19" x14ac:dyDescent="0.15">
      <c r="A6">
        <v>4</v>
      </c>
      <c r="B6">
        <v>6.79</v>
      </c>
      <c r="D6">
        <v>5.38</v>
      </c>
      <c r="E6">
        <v>5</v>
      </c>
      <c r="G6">
        <v>4</v>
      </c>
      <c r="H6">
        <v>5.04</v>
      </c>
      <c r="K6">
        <v>4</v>
      </c>
      <c r="L6">
        <v>5.05</v>
      </c>
      <c r="N6">
        <v>4</v>
      </c>
      <c r="O6">
        <f t="shared" si="0"/>
        <v>1.7800000000000002</v>
      </c>
      <c r="P6">
        <f t="shared" si="1"/>
        <v>0.34999999999999964</v>
      </c>
      <c r="Q6">
        <f t="shared" si="2"/>
        <v>0.16000000000000014</v>
      </c>
      <c r="R6">
        <f t="shared" si="3"/>
        <v>0</v>
      </c>
      <c r="S6">
        <f t="shared" si="4"/>
        <v>0</v>
      </c>
    </row>
    <row r="7" spans="1:19" x14ac:dyDescent="0.15">
      <c r="A7">
        <v>5</v>
      </c>
      <c r="B7">
        <v>7.4</v>
      </c>
      <c r="D7">
        <v>5.48</v>
      </c>
      <c r="E7">
        <v>5.04</v>
      </c>
      <c r="G7">
        <v>5</v>
      </c>
      <c r="H7">
        <v>5.07</v>
      </c>
      <c r="K7">
        <v>5</v>
      </c>
      <c r="L7">
        <v>5.05</v>
      </c>
      <c r="N7">
        <v>5</v>
      </c>
      <c r="O7">
        <f t="shared" si="0"/>
        <v>2.3900000000000006</v>
      </c>
      <c r="P7">
        <f t="shared" si="1"/>
        <v>0.45000000000000018</v>
      </c>
      <c r="Q7">
        <f t="shared" si="2"/>
        <v>0.20000000000000018</v>
      </c>
      <c r="R7">
        <f t="shared" si="3"/>
        <v>3.0000000000000249E-2</v>
      </c>
      <c r="S7">
        <f t="shared" si="4"/>
        <v>0</v>
      </c>
    </row>
    <row r="8" spans="1:19" x14ac:dyDescent="0.15">
      <c r="A8">
        <v>6</v>
      </c>
      <c r="B8">
        <v>7.6</v>
      </c>
      <c r="D8">
        <v>5.46</v>
      </c>
      <c r="E8">
        <v>5.04</v>
      </c>
      <c r="G8">
        <v>6</v>
      </c>
      <c r="H8">
        <v>5.07</v>
      </c>
      <c r="K8">
        <v>6</v>
      </c>
      <c r="L8">
        <v>5.0599999999999996</v>
      </c>
      <c r="N8">
        <v>6</v>
      </c>
      <c r="O8">
        <f t="shared" si="0"/>
        <v>2.59</v>
      </c>
      <c r="P8">
        <f t="shared" si="1"/>
        <v>0.42999999999999972</v>
      </c>
      <c r="Q8">
        <f t="shared" si="2"/>
        <v>0.20000000000000018</v>
      </c>
      <c r="R8">
        <f t="shared" si="3"/>
        <v>3.0000000000000249E-2</v>
      </c>
      <c r="S8">
        <f t="shared" si="4"/>
        <v>9.9999999999997868E-3</v>
      </c>
    </row>
    <row r="9" spans="1:19" x14ac:dyDescent="0.15">
      <c r="A9">
        <v>7</v>
      </c>
      <c r="B9">
        <v>8.23</v>
      </c>
      <c r="D9">
        <v>5.5</v>
      </c>
      <c r="E9">
        <v>5.0599999999999996</v>
      </c>
      <c r="G9">
        <v>7</v>
      </c>
      <c r="H9">
        <v>5.05</v>
      </c>
      <c r="K9">
        <v>7</v>
      </c>
      <c r="L9">
        <v>5.0599999999999996</v>
      </c>
      <c r="N9">
        <v>7</v>
      </c>
      <c r="O9">
        <f t="shared" si="0"/>
        <v>3.2200000000000006</v>
      </c>
      <c r="P9">
        <f t="shared" si="1"/>
        <v>0.46999999999999975</v>
      </c>
      <c r="Q9">
        <f t="shared" si="2"/>
        <v>0.21999999999999975</v>
      </c>
      <c r="R9">
        <f t="shared" si="3"/>
        <v>9.9999999999997868E-3</v>
      </c>
      <c r="S9">
        <f t="shared" si="4"/>
        <v>9.9999999999997868E-3</v>
      </c>
    </row>
    <row r="10" spans="1:19" x14ac:dyDescent="0.15">
      <c r="A10">
        <v>8</v>
      </c>
      <c r="B10">
        <v>8.99</v>
      </c>
      <c r="D10">
        <v>5.53</v>
      </c>
      <c r="E10">
        <v>5.05</v>
      </c>
      <c r="G10">
        <v>8</v>
      </c>
      <c r="H10">
        <v>5.08</v>
      </c>
      <c r="K10">
        <v>8</v>
      </c>
      <c r="L10">
        <v>5.05</v>
      </c>
      <c r="N10">
        <v>8</v>
      </c>
      <c r="O10">
        <f t="shared" si="0"/>
        <v>3.9800000000000004</v>
      </c>
      <c r="P10">
        <f t="shared" si="1"/>
        <v>0.5</v>
      </c>
      <c r="Q10">
        <f t="shared" si="2"/>
        <v>0.20999999999999996</v>
      </c>
      <c r="R10">
        <f t="shared" si="3"/>
        <v>4.0000000000000036E-2</v>
      </c>
      <c r="S10">
        <f t="shared" si="4"/>
        <v>0</v>
      </c>
    </row>
    <row r="11" spans="1:19" x14ac:dyDescent="0.15">
      <c r="A11">
        <v>9</v>
      </c>
      <c r="B11">
        <v>9.81</v>
      </c>
      <c r="D11">
        <v>5.61</v>
      </c>
      <c r="E11">
        <v>5.04</v>
      </c>
      <c r="G11">
        <v>9</v>
      </c>
      <c r="H11">
        <v>5.08</v>
      </c>
      <c r="K11">
        <v>9</v>
      </c>
      <c r="L11">
        <v>5.0599999999999996</v>
      </c>
      <c r="N11">
        <v>9</v>
      </c>
      <c r="O11">
        <f t="shared" si="0"/>
        <v>4.8000000000000007</v>
      </c>
      <c r="P11">
        <f t="shared" si="1"/>
        <v>0.58000000000000007</v>
      </c>
      <c r="Q11">
        <f t="shared" si="2"/>
        <v>0.20000000000000018</v>
      </c>
      <c r="R11">
        <f t="shared" si="3"/>
        <v>4.0000000000000036E-2</v>
      </c>
      <c r="S11">
        <f t="shared" si="4"/>
        <v>9.9999999999997868E-3</v>
      </c>
    </row>
    <row r="12" spans="1:19" x14ac:dyDescent="0.15">
      <c r="A12">
        <v>10</v>
      </c>
      <c r="B12">
        <v>10.95</v>
      </c>
      <c r="D12">
        <v>5.77</v>
      </c>
      <c r="E12">
        <v>5.08</v>
      </c>
      <c r="G12">
        <v>10</v>
      </c>
      <c r="H12">
        <v>5.09</v>
      </c>
      <c r="K12">
        <v>10</v>
      </c>
      <c r="L12">
        <v>5.05</v>
      </c>
      <c r="N12">
        <v>10</v>
      </c>
      <c r="O12">
        <f t="shared" si="0"/>
        <v>5.9399999999999995</v>
      </c>
      <c r="P12">
        <f t="shared" si="1"/>
        <v>0.73999999999999932</v>
      </c>
      <c r="Q12">
        <f t="shared" si="2"/>
        <v>0.24000000000000021</v>
      </c>
      <c r="R12">
        <f t="shared" si="3"/>
        <v>4.9999999999999822E-2</v>
      </c>
      <c r="S12">
        <f t="shared" si="4"/>
        <v>0</v>
      </c>
    </row>
    <row r="13" spans="1:19" x14ac:dyDescent="0.15">
      <c r="A13">
        <v>11</v>
      </c>
      <c r="B13">
        <v>11.46</v>
      </c>
      <c r="D13">
        <v>5.86</v>
      </c>
      <c r="E13">
        <v>5.12</v>
      </c>
      <c r="G13">
        <v>11</v>
      </c>
      <c r="H13">
        <v>5.09</v>
      </c>
      <c r="K13">
        <v>11</v>
      </c>
      <c r="L13">
        <v>5.05</v>
      </c>
      <c r="N13">
        <v>11</v>
      </c>
      <c r="O13">
        <f t="shared" si="0"/>
        <v>6.4500000000000011</v>
      </c>
      <c r="P13">
        <f t="shared" si="1"/>
        <v>0.83000000000000007</v>
      </c>
      <c r="Q13">
        <f t="shared" si="2"/>
        <v>0.28000000000000025</v>
      </c>
      <c r="R13">
        <f t="shared" si="3"/>
        <v>4.9999999999999822E-2</v>
      </c>
      <c r="S13">
        <f t="shared" si="4"/>
        <v>0</v>
      </c>
    </row>
    <row r="14" spans="1:19" x14ac:dyDescent="0.15">
      <c r="A14">
        <v>12</v>
      </c>
      <c r="B14">
        <v>12.69</v>
      </c>
      <c r="D14">
        <v>5.95</v>
      </c>
      <c r="E14">
        <v>5.2</v>
      </c>
      <c r="G14">
        <v>12</v>
      </c>
      <c r="H14">
        <v>5.13</v>
      </c>
      <c r="K14">
        <v>12</v>
      </c>
      <c r="L14">
        <v>5.05</v>
      </c>
      <c r="N14">
        <v>12</v>
      </c>
      <c r="O14">
        <f t="shared" si="0"/>
        <v>7.68</v>
      </c>
      <c r="P14">
        <f t="shared" si="1"/>
        <v>0.91999999999999993</v>
      </c>
      <c r="Q14">
        <f t="shared" si="2"/>
        <v>0.36000000000000032</v>
      </c>
      <c r="R14">
        <f t="shared" si="3"/>
        <v>8.9999999999999858E-2</v>
      </c>
      <c r="S14">
        <f t="shared" si="4"/>
        <v>0</v>
      </c>
    </row>
    <row r="15" spans="1:19" x14ac:dyDescent="0.15">
      <c r="A15">
        <v>13</v>
      </c>
      <c r="B15">
        <v>13.56</v>
      </c>
      <c r="D15">
        <v>6.2</v>
      </c>
      <c r="E15">
        <v>5.22</v>
      </c>
      <c r="G15">
        <v>13</v>
      </c>
      <c r="H15">
        <v>5.16</v>
      </c>
      <c r="K15">
        <v>13</v>
      </c>
      <c r="L15">
        <v>5.05</v>
      </c>
      <c r="N15">
        <v>13</v>
      </c>
      <c r="O15">
        <f t="shared" si="0"/>
        <v>8.5500000000000007</v>
      </c>
      <c r="P15">
        <f t="shared" si="1"/>
        <v>1.17</v>
      </c>
      <c r="Q15">
        <f t="shared" si="2"/>
        <v>0.37999999999999989</v>
      </c>
      <c r="R15">
        <f t="shared" si="3"/>
        <v>0.12000000000000011</v>
      </c>
      <c r="S15">
        <f t="shared" si="4"/>
        <v>0</v>
      </c>
    </row>
    <row r="16" spans="1:19" x14ac:dyDescent="0.15">
      <c r="A16">
        <v>14</v>
      </c>
      <c r="B16">
        <v>14.11</v>
      </c>
      <c r="D16">
        <v>6.26</v>
      </c>
      <c r="E16">
        <v>5.23</v>
      </c>
      <c r="G16">
        <v>14</v>
      </c>
      <c r="H16">
        <v>5.12</v>
      </c>
      <c r="K16">
        <v>14</v>
      </c>
      <c r="L16">
        <v>5.0599999999999996</v>
      </c>
      <c r="N16">
        <v>14</v>
      </c>
      <c r="O16">
        <f t="shared" si="0"/>
        <v>9.1</v>
      </c>
      <c r="P16">
        <f t="shared" si="1"/>
        <v>1.2299999999999995</v>
      </c>
      <c r="Q16">
        <f t="shared" si="2"/>
        <v>0.39000000000000057</v>
      </c>
      <c r="R16">
        <f t="shared" si="3"/>
        <v>8.0000000000000071E-2</v>
      </c>
      <c r="S16">
        <f t="shared" si="4"/>
        <v>9.9999999999997868E-3</v>
      </c>
    </row>
    <row r="17" spans="1:19" x14ac:dyDescent="0.15">
      <c r="A17">
        <v>15</v>
      </c>
      <c r="B17">
        <v>14.6</v>
      </c>
      <c r="D17">
        <v>6.41</v>
      </c>
      <c r="E17">
        <v>5.29</v>
      </c>
      <c r="G17">
        <v>15</v>
      </c>
      <c r="H17">
        <v>5.13</v>
      </c>
      <c r="K17">
        <v>15</v>
      </c>
      <c r="L17">
        <v>5.0599999999999996</v>
      </c>
      <c r="N17">
        <v>15</v>
      </c>
      <c r="O17">
        <f t="shared" si="0"/>
        <v>9.59</v>
      </c>
      <c r="P17">
        <f t="shared" si="1"/>
        <v>1.38</v>
      </c>
      <c r="Q17">
        <f t="shared" si="2"/>
        <v>0.45000000000000018</v>
      </c>
      <c r="R17">
        <f t="shared" si="3"/>
        <v>8.9999999999999858E-2</v>
      </c>
      <c r="S17">
        <f t="shared" si="4"/>
        <v>9.9999999999997868E-3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different Bending Radius</vt:lpstr>
      <vt:lpstr>Wrapping turn number</vt:lpstr>
      <vt:lpstr>Bending number(N)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Shelly</dc:creator>
  <cp:lastModifiedBy>Shelly</cp:lastModifiedBy>
  <dcterms:created xsi:type="dcterms:W3CDTF">2021-09-15T05:54:36Z</dcterms:created>
  <dcterms:modified xsi:type="dcterms:W3CDTF">2022-02-18T08:10:22Z</dcterms:modified>
</cp:coreProperties>
</file>