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ual-ended encapsulation" sheetId="3" r:id="rId1"/>
    <sheet name="single-ended encapsulation" sheetId="2" r:id="rId2"/>
    <sheet name="single-ended encapsulation(a)" sheetId="8" r:id="rId3"/>
  </sheets>
  <calcPr calcId="152511"/>
</workbook>
</file>

<file path=xl/calcChain.xml><?xml version="1.0" encoding="utf-8"?>
<calcChain xmlns="http://schemas.openxmlformats.org/spreadsheetml/2006/main">
  <c r="L5" i="8" l="1"/>
  <c r="M5" i="8" s="1"/>
  <c r="L6" i="8"/>
  <c r="M6" i="8" s="1"/>
  <c r="L7" i="8"/>
  <c r="M7" i="8" s="1"/>
  <c r="L8" i="8"/>
  <c r="M8" i="8" s="1"/>
  <c r="L9" i="8"/>
  <c r="M9" i="8" s="1"/>
  <c r="L10" i="8"/>
  <c r="M10" i="8" s="1"/>
  <c r="L11" i="8"/>
  <c r="M11" i="8" s="1"/>
  <c r="L4" i="8"/>
  <c r="M4" i="8" s="1"/>
  <c r="K5" i="8"/>
  <c r="K6" i="8"/>
  <c r="K8" i="8"/>
  <c r="K9" i="8"/>
  <c r="K10" i="8"/>
  <c r="J5" i="8"/>
  <c r="J6" i="8"/>
  <c r="J7" i="8"/>
  <c r="K7" i="8" s="1"/>
  <c r="J8" i="8"/>
  <c r="J9" i="8"/>
  <c r="J10" i="8"/>
  <c r="J11" i="8"/>
  <c r="K11" i="8" s="1"/>
  <c r="J4" i="8"/>
  <c r="K4" i="8" s="1"/>
  <c r="S5" i="8"/>
  <c r="T5" i="8" s="1"/>
  <c r="S6" i="8"/>
  <c r="T6" i="8" s="1"/>
  <c r="S7" i="8"/>
  <c r="T7" i="8" s="1"/>
  <c r="S8" i="8"/>
  <c r="T8" i="8" s="1"/>
  <c r="S9" i="8"/>
  <c r="T9" i="8" s="1"/>
  <c r="S10" i="8"/>
  <c r="T10" i="8" s="1"/>
  <c r="S11" i="8"/>
  <c r="T11" i="8" s="1"/>
  <c r="S4" i="8"/>
  <c r="T4" i="8" s="1"/>
  <c r="Q5" i="8"/>
  <c r="R5" i="8" s="1"/>
  <c r="Q6" i="8"/>
  <c r="R6" i="8" s="1"/>
  <c r="Q7" i="8"/>
  <c r="R7" i="8" s="1"/>
  <c r="Q8" i="8"/>
  <c r="R8" i="8" s="1"/>
  <c r="Q9" i="8"/>
  <c r="R9" i="8" s="1"/>
  <c r="Q10" i="8"/>
  <c r="R10" i="8" s="1"/>
  <c r="Q11" i="8"/>
  <c r="R11" i="8" s="1"/>
  <c r="Q4" i="8"/>
  <c r="R4" i="8" s="1"/>
  <c r="C5" i="8"/>
  <c r="D5" i="8" s="1"/>
  <c r="C6" i="8"/>
  <c r="D6" i="8" s="1"/>
  <c r="C7" i="8"/>
  <c r="D7" i="8" s="1"/>
  <c r="C8" i="8"/>
  <c r="C9" i="8"/>
  <c r="C10" i="8"/>
  <c r="D10" i="8" s="1"/>
  <c r="C11" i="8"/>
  <c r="D11" i="8" s="1"/>
  <c r="C4" i="8"/>
  <c r="E5" i="8"/>
  <c r="E6" i="8"/>
  <c r="E7" i="8"/>
  <c r="F7" i="8" s="1"/>
  <c r="E8" i="8"/>
  <c r="E9" i="8"/>
  <c r="E10" i="8"/>
  <c r="F10" i="8" s="1"/>
  <c r="E11" i="8"/>
  <c r="E4" i="8"/>
  <c r="F4" i="8" s="1"/>
  <c r="F5" i="8"/>
  <c r="F6" i="8"/>
  <c r="F8" i="8"/>
  <c r="D4" i="8"/>
  <c r="F9" i="8"/>
  <c r="F11" i="8"/>
  <c r="D8" i="8"/>
  <c r="D9" i="8"/>
</calcChain>
</file>

<file path=xl/sharedStrings.xml><?xml version="1.0" encoding="utf-8"?>
<sst xmlns="http://schemas.openxmlformats.org/spreadsheetml/2006/main" count="30" uniqueCount="8">
  <si>
    <t>pt-100</t>
    <phoneticPr fontId="2" type="noConversion"/>
  </si>
  <si>
    <t>pt-100</t>
    <phoneticPr fontId="1" type="noConversion"/>
  </si>
  <si>
    <t>PMMA-FBG</t>
    <phoneticPr fontId="1" type="noConversion"/>
  </si>
  <si>
    <t>ERROR</t>
    <phoneticPr fontId="1" type="noConversion"/>
  </si>
  <si>
    <t>Quadratic equation</t>
    <phoneticPr fontId="1" type="noConversion"/>
  </si>
  <si>
    <t>Linear equation</t>
  </si>
  <si>
    <t>pt-100</t>
    <phoneticPr fontId="1" type="noConversion"/>
  </si>
  <si>
    <t>Wavelength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</si>
</sst>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4925E3"/>
      <color rgb="FF18D23B"/>
      <color rgb="FFE226B1"/>
      <color rgb="FFD94F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73858764108385"/>
          <c:y val="0.11788268955650931"/>
          <c:w val="0.70003288596017699"/>
          <c:h val="0.4638103927996125"/>
        </c:manualLayout>
      </c:layout>
      <c:scatterChart>
        <c:scatterStyle val="smoothMarker"/>
        <c:varyColors val="0"/>
        <c:ser>
          <c:idx val="0"/>
          <c:order val="0"/>
          <c:tx>
            <c:v>Trail 1</c:v>
          </c:tx>
          <c:spPr>
            <a:ln w="19050" cap="rnd">
              <a:solidFill>
                <a:schemeClr val="tx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'dual-ended encapsulation'!$E$3:$E$11</c:f>
              <c:numCache>
                <c:formatCode>General</c:formatCode>
                <c:ptCount val="9"/>
                <c:pt idx="0">
                  <c:v>17.239999999999998</c:v>
                </c:pt>
                <c:pt idx="1">
                  <c:v>25.88</c:v>
                </c:pt>
                <c:pt idx="2">
                  <c:v>31.34</c:v>
                </c:pt>
                <c:pt idx="3">
                  <c:v>37.619999999999997</c:v>
                </c:pt>
                <c:pt idx="4">
                  <c:v>42.41</c:v>
                </c:pt>
                <c:pt idx="5">
                  <c:v>47.38</c:v>
                </c:pt>
                <c:pt idx="6">
                  <c:v>52.2</c:v>
                </c:pt>
                <c:pt idx="7">
                  <c:v>55.66</c:v>
                </c:pt>
                <c:pt idx="8">
                  <c:v>61.9</c:v>
                </c:pt>
              </c:numCache>
            </c:numRef>
          </c:xVal>
          <c:yVal>
            <c:numRef>
              <c:f>'dual-ended encapsulation'!$F$3:$F$11</c:f>
              <c:numCache>
                <c:formatCode>General</c:formatCode>
                <c:ptCount val="9"/>
                <c:pt idx="0">
                  <c:v>1549935</c:v>
                </c:pt>
                <c:pt idx="1">
                  <c:v>1550025</c:v>
                </c:pt>
                <c:pt idx="2">
                  <c:v>1550081</c:v>
                </c:pt>
                <c:pt idx="3">
                  <c:v>1550152</c:v>
                </c:pt>
                <c:pt idx="4">
                  <c:v>1550281</c:v>
                </c:pt>
                <c:pt idx="5">
                  <c:v>1550446</c:v>
                </c:pt>
                <c:pt idx="6">
                  <c:v>1550607</c:v>
                </c:pt>
                <c:pt idx="7">
                  <c:v>1550738</c:v>
                </c:pt>
                <c:pt idx="8">
                  <c:v>1550958</c:v>
                </c:pt>
              </c:numCache>
            </c:numRef>
          </c:yVal>
          <c:smooth val="1"/>
        </c:ser>
        <c:ser>
          <c:idx val="1"/>
          <c:order val="1"/>
          <c:tx>
            <c:v>Trail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'dual-ended encapsulation'!$C$3:$C$12</c:f>
              <c:numCache>
                <c:formatCode>General</c:formatCode>
                <c:ptCount val="10"/>
                <c:pt idx="0">
                  <c:v>16.8</c:v>
                </c:pt>
                <c:pt idx="1">
                  <c:v>22.87</c:v>
                </c:pt>
                <c:pt idx="2">
                  <c:v>27</c:v>
                </c:pt>
                <c:pt idx="3">
                  <c:v>30.95</c:v>
                </c:pt>
                <c:pt idx="4">
                  <c:v>37.65</c:v>
                </c:pt>
                <c:pt idx="5">
                  <c:v>42.01</c:v>
                </c:pt>
                <c:pt idx="6">
                  <c:v>47.15</c:v>
                </c:pt>
                <c:pt idx="7">
                  <c:v>52.37</c:v>
                </c:pt>
                <c:pt idx="8">
                  <c:v>55.81</c:v>
                </c:pt>
                <c:pt idx="9">
                  <c:v>62.24</c:v>
                </c:pt>
              </c:numCache>
            </c:numRef>
          </c:xVal>
          <c:yVal>
            <c:numRef>
              <c:f>'dual-ended encapsulation'!$D$3:$D$12</c:f>
              <c:numCache>
                <c:formatCode>General</c:formatCode>
                <c:ptCount val="10"/>
                <c:pt idx="0">
                  <c:v>1549937</c:v>
                </c:pt>
                <c:pt idx="1">
                  <c:v>1550004</c:v>
                </c:pt>
                <c:pt idx="2">
                  <c:v>1550045</c:v>
                </c:pt>
                <c:pt idx="3">
                  <c:v>1550084</c:v>
                </c:pt>
                <c:pt idx="4">
                  <c:v>1550158</c:v>
                </c:pt>
                <c:pt idx="5">
                  <c:v>1550225</c:v>
                </c:pt>
                <c:pt idx="6">
                  <c:v>1550403</c:v>
                </c:pt>
                <c:pt idx="7">
                  <c:v>1550586</c:v>
                </c:pt>
                <c:pt idx="8">
                  <c:v>1550726</c:v>
                </c:pt>
                <c:pt idx="9">
                  <c:v>1550959</c:v>
                </c:pt>
              </c:numCache>
            </c:numRef>
          </c:yVal>
          <c:smooth val="1"/>
        </c:ser>
        <c:ser>
          <c:idx val="2"/>
          <c:order val="2"/>
          <c:tx>
            <c:v>Trail 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'dual-ended encapsulation'!$A$3:$A$11</c:f>
              <c:numCache>
                <c:formatCode>General</c:formatCode>
                <c:ptCount val="9"/>
                <c:pt idx="0">
                  <c:v>20.16</c:v>
                </c:pt>
                <c:pt idx="1">
                  <c:v>26.41</c:v>
                </c:pt>
                <c:pt idx="2">
                  <c:v>29.57</c:v>
                </c:pt>
                <c:pt idx="3">
                  <c:v>34.770000000000003</c:v>
                </c:pt>
                <c:pt idx="4">
                  <c:v>41.62</c:v>
                </c:pt>
                <c:pt idx="5">
                  <c:v>46.65</c:v>
                </c:pt>
                <c:pt idx="6">
                  <c:v>51.6</c:v>
                </c:pt>
                <c:pt idx="7">
                  <c:v>56.29</c:v>
                </c:pt>
                <c:pt idx="8">
                  <c:v>60.69</c:v>
                </c:pt>
              </c:numCache>
            </c:numRef>
          </c:xVal>
          <c:yVal>
            <c:numRef>
              <c:f>'dual-ended encapsulation'!$B$3:$B$11</c:f>
              <c:numCache>
                <c:formatCode>General</c:formatCode>
                <c:ptCount val="9"/>
                <c:pt idx="0">
                  <c:v>1549970</c:v>
                </c:pt>
                <c:pt idx="1">
                  <c:v>1550034</c:v>
                </c:pt>
                <c:pt idx="2">
                  <c:v>1550068</c:v>
                </c:pt>
                <c:pt idx="3">
                  <c:v>1550129</c:v>
                </c:pt>
                <c:pt idx="4">
                  <c:v>1550341</c:v>
                </c:pt>
                <c:pt idx="5">
                  <c:v>1550509</c:v>
                </c:pt>
                <c:pt idx="6">
                  <c:v>1550692</c:v>
                </c:pt>
                <c:pt idx="7">
                  <c:v>1550841</c:v>
                </c:pt>
                <c:pt idx="8">
                  <c:v>1550981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130496"/>
        <c:axId val="316096232"/>
      </c:scatterChart>
      <c:valAx>
        <c:axId val="316130496"/>
        <c:scaling>
          <c:orientation val="minMax"/>
          <c:max val="65"/>
          <c:min val="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Temperature(</a:t>
                </a:r>
                <a:r>
                  <a:rPr lang="zh-CN" altLang="en-US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℃</a:t>
                </a: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)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6096232"/>
        <c:crosses val="autoZero"/>
        <c:crossBetween val="midCat"/>
      </c:valAx>
      <c:valAx>
        <c:axId val="3160962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Wavelength(pm)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5.25228346456693E-2"/>
              <c:y val="0.242377299404098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6130496"/>
        <c:crosses val="autoZero"/>
        <c:crossBetween val="midCat"/>
      </c:valAx>
      <c:spPr>
        <a:noFill/>
        <a:ln w="15875">
          <a:solidFill>
            <a:schemeClr val="tx1">
              <a:lumMod val="95000"/>
              <a:lumOff val="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5135657239632193"/>
          <c:y val="9.2810651887398204E-2"/>
          <c:w val="0.38473473948286585"/>
          <c:h val="0.14485079922949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89007562173542"/>
          <c:y val="0.1264296774618654"/>
          <c:w val="0.72562147553337997"/>
          <c:h val="0.63712186604289534"/>
        </c:manualLayout>
      </c:layout>
      <c:scatterChart>
        <c:scatterStyle val="lineMarker"/>
        <c:varyColors val="0"/>
        <c:ser>
          <c:idx val="0"/>
          <c:order val="0"/>
          <c:tx>
            <c:v>Trail1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'single-ended encapsulation'!$A$4:$A$11</c:f>
              <c:numCache>
                <c:formatCode>General</c:formatCode>
                <c:ptCount val="8"/>
                <c:pt idx="0">
                  <c:v>26.44</c:v>
                </c:pt>
                <c:pt idx="1">
                  <c:v>31.55</c:v>
                </c:pt>
                <c:pt idx="2">
                  <c:v>37.24</c:v>
                </c:pt>
                <c:pt idx="3">
                  <c:v>41.85</c:v>
                </c:pt>
                <c:pt idx="4">
                  <c:v>47.45</c:v>
                </c:pt>
                <c:pt idx="5">
                  <c:v>52.74</c:v>
                </c:pt>
                <c:pt idx="6">
                  <c:v>57.64</c:v>
                </c:pt>
                <c:pt idx="7">
                  <c:v>62.5</c:v>
                </c:pt>
              </c:numCache>
            </c:numRef>
          </c:xVal>
          <c:yVal>
            <c:numRef>
              <c:f>'single-ended encapsulation'!$B$4:$B$11</c:f>
              <c:numCache>
                <c:formatCode>General</c:formatCode>
                <c:ptCount val="8"/>
                <c:pt idx="0">
                  <c:v>1549991</c:v>
                </c:pt>
                <c:pt idx="1">
                  <c:v>1550046</c:v>
                </c:pt>
                <c:pt idx="2">
                  <c:v>1550099</c:v>
                </c:pt>
                <c:pt idx="3">
                  <c:v>1550145</c:v>
                </c:pt>
                <c:pt idx="4">
                  <c:v>1550204</c:v>
                </c:pt>
                <c:pt idx="5">
                  <c:v>1550256</c:v>
                </c:pt>
                <c:pt idx="6">
                  <c:v>1550308</c:v>
                </c:pt>
                <c:pt idx="7">
                  <c:v>1550357</c:v>
                </c:pt>
              </c:numCache>
            </c:numRef>
          </c:yVal>
          <c:smooth val="0"/>
        </c:ser>
        <c:ser>
          <c:idx val="1"/>
          <c:order val="1"/>
          <c:tx>
            <c:v>Trail 2</c:v>
          </c:tx>
          <c:spPr>
            <a:ln w="19050" cap="rnd">
              <a:solidFill>
                <a:srgbClr val="18D23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'single-ended encapsulation'!#REF!</c:f>
            </c:numRef>
          </c:xVal>
          <c:yVal>
            <c:numRef>
              <c:f>'single-ended encapsulation'!$G$4:$G$11</c:f>
              <c:numCache>
                <c:formatCode>General</c:formatCode>
                <c:ptCount val="8"/>
                <c:pt idx="0">
                  <c:v>25.88</c:v>
                </c:pt>
                <c:pt idx="1">
                  <c:v>31.34</c:v>
                </c:pt>
                <c:pt idx="2">
                  <c:v>37.619999999999997</c:v>
                </c:pt>
                <c:pt idx="3">
                  <c:v>42.41</c:v>
                </c:pt>
                <c:pt idx="4">
                  <c:v>47.38</c:v>
                </c:pt>
                <c:pt idx="5">
                  <c:v>52.2</c:v>
                </c:pt>
                <c:pt idx="6">
                  <c:v>55.66</c:v>
                </c:pt>
                <c:pt idx="7">
                  <c:v>61.9</c:v>
                </c:pt>
              </c:numCache>
            </c:numRef>
          </c:yVal>
          <c:smooth val="0"/>
        </c:ser>
        <c:ser>
          <c:idx val="2"/>
          <c:order val="2"/>
          <c:tx>
            <c:v>Trail 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4925E3"/>
              </a:solidFill>
              <a:ln w="9525">
                <a:solidFill>
                  <a:srgbClr val="4925E3"/>
                </a:solidFill>
              </a:ln>
              <a:effectLst/>
            </c:spPr>
          </c:marker>
          <c:xVal>
            <c:numRef>
              <c:f>'single-ended encapsulation'!$D$4:$D$11</c:f>
              <c:numCache>
                <c:formatCode>General</c:formatCode>
                <c:ptCount val="8"/>
                <c:pt idx="0">
                  <c:v>25.83</c:v>
                </c:pt>
                <c:pt idx="1">
                  <c:v>31.64</c:v>
                </c:pt>
                <c:pt idx="2">
                  <c:v>37.409999999999997</c:v>
                </c:pt>
                <c:pt idx="3">
                  <c:v>42.45</c:v>
                </c:pt>
                <c:pt idx="4">
                  <c:v>46.57</c:v>
                </c:pt>
                <c:pt idx="5">
                  <c:v>52.88</c:v>
                </c:pt>
                <c:pt idx="6">
                  <c:v>57.42</c:v>
                </c:pt>
                <c:pt idx="7">
                  <c:v>62.03</c:v>
                </c:pt>
              </c:numCache>
            </c:numRef>
          </c:xVal>
          <c:yVal>
            <c:numRef>
              <c:f>'single-ended encapsulation'!$E$4:$E$11</c:f>
              <c:numCache>
                <c:formatCode>General</c:formatCode>
                <c:ptCount val="8"/>
                <c:pt idx="0">
                  <c:v>1549987</c:v>
                </c:pt>
                <c:pt idx="1">
                  <c:v>1550046</c:v>
                </c:pt>
                <c:pt idx="2">
                  <c:v>1550104</c:v>
                </c:pt>
                <c:pt idx="3">
                  <c:v>1550154</c:v>
                </c:pt>
                <c:pt idx="4">
                  <c:v>1550197</c:v>
                </c:pt>
                <c:pt idx="5">
                  <c:v>1550260</c:v>
                </c:pt>
                <c:pt idx="6">
                  <c:v>1550307</c:v>
                </c:pt>
                <c:pt idx="7">
                  <c:v>1550352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306424"/>
        <c:axId val="315826544"/>
      </c:scatterChart>
      <c:valAx>
        <c:axId val="316306424"/>
        <c:scaling>
          <c:orientation val="minMax"/>
          <c:min val="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Temperature(</a:t>
                </a:r>
                <a:r>
                  <a:rPr lang="zh-CN" altLang="en-US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℃</a:t>
                </a: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)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0.50191276214235592"/>
              <c:y val="0.80474198047419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826544"/>
        <c:crosses val="autoZero"/>
        <c:crossBetween val="midCat"/>
      </c:valAx>
      <c:valAx>
        <c:axId val="315826544"/>
        <c:scaling>
          <c:orientation val="minMax"/>
          <c:max val="1550400"/>
          <c:min val="15499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Wavelength(pm)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6306424"/>
        <c:crosses val="autoZero"/>
        <c:crossBetween val="midCat"/>
        <c:majorUnit val="100"/>
      </c:valAx>
      <c:spPr>
        <a:noFill/>
        <a:ln w="15875">
          <a:solidFill>
            <a:schemeClr val="tx1">
              <a:lumMod val="95000"/>
              <a:lumOff val="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36763861548556426"/>
          <c:y val="0.19516717445495194"/>
          <c:w val="0.37660061172798553"/>
          <c:h val="0.1412143774915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9.26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#,##0.000000_);[Red]\(#,##0.00000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'single-ended encapsulation(a)'!$A$4:$A$11</c:f>
              <c:numCache>
                <c:formatCode>General</c:formatCode>
                <c:ptCount val="8"/>
                <c:pt idx="0">
                  <c:v>1549.991</c:v>
                </c:pt>
                <c:pt idx="1">
                  <c:v>1550.046</c:v>
                </c:pt>
                <c:pt idx="2">
                  <c:v>1550.0989999999999</c:v>
                </c:pt>
                <c:pt idx="3">
                  <c:v>1550.145</c:v>
                </c:pt>
                <c:pt idx="4">
                  <c:v>1550.204</c:v>
                </c:pt>
                <c:pt idx="5">
                  <c:v>1550.2560000000001</c:v>
                </c:pt>
                <c:pt idx="6">
                  <c:v>1550.308</c:v>
                </c:pt>
                <c:pt idx="7">
                  <c:v>1550.357</c:v>
                </c:pt>
              </c:numCache>
            </c:numRef>
          </c:xVal>
          <c:yVal>
            <c:numRef>
              <c:f>'single-ended encapsulation(a)'!$B$4:$B$11</c:f>
              <c:numCache>
                <c:formatCode>General</c:formatCode>
                <c:ptCount val="8"/>
                <c:pt idx="0">
                  <c:v>26.44</c:v>
                </c:pt>
                <c:pt idx="1">
                  <c:v>31.55</c:v>
                </c:pt>
                <c:pt idx="2">
                  <c:v>37.24</c:v>
                </c:pt>
                <c:pt idx="3">
                  <c:v>41.85</c:v>
                </c:pt>
                <c:pt idx="4">
                  <c:v>47.45</c:v>
                </c:pt>
                <c:pt idx="5">
                  <c:v>52.74</c:v>
                </c:pt>
                <c:pt idx="6">
                  <c:v>57.64</c:v>
                </c:pt>
                <c:pt idx="7">
                  <c:v>62.5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973632"/>
        <c:axId val="369226216"/>
      </c:scatterChart>
      <c:valAx>
        <c:axId val="31597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9226216"/>
        <c:crosses val="autoZero"/>
        <c:crossBetween val="midCat"/>
      </c:valAx>
      <c:valAx>
        <c:axId val="36922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973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11.1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0598918230164541E-2"/>
          <c:y val="0.20745148771021993"/>
          <c:w val="0.85490653275266071"/>
          <c:h val="0.68802966252763031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#,##0.000000_);[Red]\(#,##0.00000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'single-ended encapsulation(a)'!$O$4:$O$11</c:f>
              <c:numCache>
                <c:formatCode>General</c:formatCode>
                <c:ptCount val="8"/>
                <c:pt idx="0">
                  <c:v>1549.9860000000001</c:v>
                </c:pt>
                <c:pt idx="1">
                  <c:v>1550.04</c:v>
                </c:pt>
                <c:pt idx="2">
                  <c:v>1550.1030000000001</c:v>
                </c:pt>
                <c:pt idx="3">
                  <c:v>1550.1510000000001</c:v>
                </c:pt>
                <c:pt idx="4">
                  <c:v>1550.202</c:v>
                </c:pt>
                <c:pt idx="5">
                  <c:v>1550.25</c:v>
                </c:pt>
                <c:pt idx="6">
                  <c:v>1550.2840000000001</c:v>
                </c:pt>
                <c:pt idx="7">
                  <c:v>1550.3510000000001</c:v>
                </c:pt>
              </c:numCache>
            </c:numRef>
          </c:xVal>
          <c:yVal>
            <c:numRef>
              <c:f>'single-ended encapsulation(a)'!$P$4:$P$11</c:f>
              <c:numCache>
                <c:formatCode>General</c:formatCode>
                <c:ptCount val="8"/>
                <c:pt idx="0">
                  <c:v>25.88</c:v>
                </c:pt>
                <c:pt idx="1">
                  <c:v>31.34</c:v>
                </c:pt>
                <c:pt idx="2">
                  <c:v>37.619999999999997</c:v>
                </c:pt>
                <c:pt idx="3">
                  <c:v>42.41</c:v>
                </c:pt>
                <c:pt idx="4">
                  <c:v>47.38</c:v>
                </c:pt>
                <c:pt idx="5">
                  <c:v>52.2</c:v>
                </c:pt>
                <c:pt idx="6">
                  <c:v>55.66</c:v>
                </c:pt>
                <c:pt idx="7">
                  <c:v>61.9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890008"/>
        <c:axId val="315355736"/>
      </c:scatterChart>
      <c:valAx>
        <c:axId val="314890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5736"/>
        <c:crosses val="autoZero"/>
        <c:crossBetween val="midCat"/>
      </c:valAx>
      <c:valAx>
        <c:axId val="315355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4890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11.1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6015242511992357E-2"/>
          <c:y val="9.1318181818181826E-2"/>
          <c:w val="0.86224725398508717"/>
          <c:h val="0.725962419470293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/>
              <c:numFmt formatCode="#,##0.000000_);[Red]\(#,##0.00000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'single-ended encapsulation(a)'!$O$4:$O$11</c:f>
              <c:numCache>
                <c:formatCode>General</c:formatCode>
                <c:ptCount val="8"/>
                <c:pt idx="0">
                  <c:v>1549.9860000000001</c:v>
                </c:pt>
                <c:pt idx="1">
                  <c:v>1550.04</c:v>
                </c:pt>
                <c:pt idx="2">
                  <c:v>1550.1030000000001</c:v>
                </c:pt>
                <c:pt idx="3">
                  <c:v>1550.1510000000001</c:v>
                </c:pt>
                <c:pt idx="4">
                  <c:v>1550.202</c:v>
                </c:pt>
                <c:pt idx="5">
                  <c:v>1550.25</c:v>
                </c:pt>
                <c:pt idx="6">
                  <c:v>1550.2840000000001</c:v>
                </c:pt>
                <c:pt idx="7">
                  <c:v>1550.3510000000001</c:v>
                </c:pt>
              </c:numCache>
            </c:numRef>
          </c:xVal>
          <c:yVal>
            <c:numRef>
              <c:f>'single-ended encapsulation(a)'!$P$4:$P$11</c:f>
              <c:numCache>
                <c:formatCode>General</c:formatCode>
                <c:ptCount val="8"/>
                <c:pt idx="0">
                  <c:v>25.88</c:v>
                </c:pt>
                <c:pt idx="1">
                  <c:v>31.34</c:v>
                </c:pt>
                <c:pt idx="2">
                  <c:v>37.619999999999997</c:v>
                </c:pt>
                <c:pt idx="3">
                  <c:v>42.41</c:v>
                </c:pt>
                <c:pt idx="4">
                  <c:v>47.38</c:v>
                </c:pt>
                <c:pt idx="5">
                  <c:v>52.2</c:v>
                </c:pt>
                <c:pt idx="6">
                  <c:v>55.66</c:v>
                </c:pt>
                <c:pt idx="7">
                  <c:v>61.9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358480"/>
        <c:axId val="315358872"/>
      </c:scatterChart>
      <c:valAx>
        <c:axId val="31535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8872"/>
        <c:crosses val="autoZero"/>
        <c:crossBetween val="midCat"/>
      </c:valAx>
      <c:valAx>
        <c:axId val="31535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10.1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#,##0.000000_);[Red]\(#,##0.00000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'single-ended encapsulation(a)'!$H$4:$H$11</c:f>
              <c:numCache>
                <c:formatCode>General</c:formatCode>
                <c:ptCount val="8"/>
                <c:pt idx="0">
                  <c:v>1549.9870000000001</c:v>
                </c:pt>
                <c:pt idx="1">
                  <c:v>1550.046</c:v>
                </c:pt>
                <c:pt idx="2">
                  <c:v>1550.104</c:v>
                </c:pt>
                <c:pt idx="3">
                  <c:v>1550.154</c:v>
                </c:pt>
                <c:pt idx="4">
                  <c:v>1550.1969999999999</c:v>
                </c:pt>
                <c:pt idx="5">
                  <c:v>1550.26</c:v>
                </c:pt>
                <c:pt idx="6">
                  <c:v>1550.307</c:v>
                </c:pt>
                <c:pt idx="7">
                  <c:v>1550.3520000000001</c:v>
                </c:pt>
              </c:numCache>
            </c:numRef>
          </c:xVal>
          <c:yVal>
            <c:numRef>
              <c:f>'single-ended encapsulation(a)'!$I$4:$I$11</c:f>
              <c:numCache>
                <c:formatCode>General</c:formatCode>
                <c:ptCount val="8"/>
                <c:pt idx="0">
                  <c:v>25.83</c:v>
                </c:pt>
                <c:pt idx="1">
                  <c:v>31.64</c:v>
                </c:pt>
                <c:pt idx="2">
                  <c:v>37.409999999999997</c:v>
                </c:pt>
                <c:pt idx="3">
                  <c:v>42.45</c:v>
                </c:pt>
                <c:pt idx="4">
                  <c:v>46.57</c:v>
                </c:pt>
                <c:pt idx="5">
                  <c:v>52.88</c:v>
                </c:pt>
                <c:pt idx="6">
                  <c:v>57.42</c:v>
                </c:pt>
                <c:pt idx="7">
                  <c:v>62.03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358088"/>
        <c:axId val="315357696"/>
      </c:scatterChart>
      <c:valAx>
        <c:axId val="315358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7696"/>
        <c:crosses val="autoZero"/>
        <c:crossBetween val="midCat"/>
      </c:valAx>
      <c:valAx>
        <c:axId val="31535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8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10.1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/>
              <c:numFmt formatCode="#,##0.000000_);[Red]\(#,##0.00000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'single-ended encapsulation(a)'!$H$4:$H$11</c:f>
              <c:numCache>
                <c:formatCode>General</c:formatCode>
                <c:ptCount val="8"/>
                <c:pt idx="0">
                  <c:v>1549.9870000000001</c:v>
                </c:pt>
                <c:pt idx="1">
                  <c:v>1550.046</c:v>
                </c:pt>
                <c:pt idx="2">
                  <c:v>1550.104</c:v>
                </c:pt>
                <c:pt idx="3">
                  <c:v>1550.154</c:v>
                </c:pt>
                <c:pt idx="4">
                  <c:v>1550.1969999999999</c:v>
                </c:pt>
                <c:pt idx="5">
                  <c:v>1550.26</c:v>
                </c:pt>
                <c:pt idx="6">
                  <c:v>1550.307</c:v>
                </c:pt>
                <c:pt idx="7">
                  <c:v>1550.3520000000001</c:v>
                </c:pt>
              </c:numCache>
            </c:numRef>
          </c:xVal>
          <c:yVal>
            <c:numRef>
              <c:f>'single-ended encapsulation(a)'!$I$4:$I$11</c:f>
              <c:numCache>
                <c:formatCode>General</c:formatCode>
                <c:ptCount val="8"/>
                <c:pt idx="0">
                  <c:v>25.83</c:v>
                </c:pt>
                <c:pt idx="1">
                  <c:v>31.64</c:v>
                </c:pt>
                <c:pt idx="2">
                  <c:v>37.409999999999997</c:v>
                </c:pt>
                <c:pt idx="3">
                  <c:v>42.45</c:v>
                </c:pt>
                <c:pt idx="4">
                  <c:v>46.57</c:v>
                </c:pt>
                <c:pt idx="5">
                  <c:v>52.88</c:v>
                </c:pt>
                <c:pt idx="6">
                  <c:v>57.42</c:v>
                </c:pt>
                <c:pt idx="7">
                  <c:v>62.03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356912"/>
        <c:axId val="315356520"/>
      </c:scatterChart>
      <c:valAx>
        <c:axId val="31535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6520"/>
        <c:crosses val="autoZero"/>
        <c:crossBetween val="midCat"/>
      </c:valAx>
      <c:valAx>
        <c:axId val="31535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56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9.26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'single-ended encapsulation(a)'!$A$4:$A$11</c:f>
              <c:numCache>
                <c:formatCode>General</c:formatCode>
                <c:ptCount val="8"/>
                <c:pt idx="0">
                  <c:v>1549.991</c:v>
                </c:pt>
                <c:pt idx="1">
                  <c:v>1550.046</c:v>
                </c:pt>
                <c:pt idx="2">
                  <c:v>1550.0989999999999</c:v>
                </c:pt>
                <c:pt idx="3">
                  <c:v>1550.145</c:v>
                </c:pt>
                <c:pt idx="4">
                  <c:v>1550.204</c:v>
                </c:pt>
                <c:pt idx="5">
                  <c:v>1550.2560000000001</c:v>
                </c:pt>
                <c:pt idx="6">
                  <c:v>1550.308</c:v>
                </c:pt>
                <c:pt idx="7">
                  <c:v>1550.357</c:v>
                </c:pt>
              </c:numCache>
            </c:numRef>
          </c:xVal>
          <c:yVal>
            <c:numRef>
              <c:f>'single-ended encapsulation(a)'!$B$4:$B$11</c:f>
              <c:numCache>
                <c:formatCode>General</c:formatCode>
                <c:ptCount val="8"/>
                <c:pt idx="0">
                  <c:v>26.44</c:v>
                </c:pt>
                <c:pt idx="1">
                  <c:v>31.55</c:v>
                </c:pt>
                <c:pt idx="2">
                  <c:v>37.24</c:v>
                </c:pt>
                <c:pt idx="3">
                  <c:v>41.85</c:v>
                </c:pt>
                <c:pt idx="4">
                  <c:v>47.45</c:v>
                </c:pt>
                <c:pt idx="5">
                  <c:v>52.74</c:v>
                </c:pt>
                <c:pt idx="6">
                  <c:v>57.64</c:v>
                </c:pt>
                <c:pt idx="7">
                  <c:v>62.5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360048"/>
        <c:axId val="315360440"/>
      </c:scatterChart>
      <c:valAx>
        <c:axId val="315360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60440"/>
        <c:crosses val="autoZero"/>
        <c:crossBetween val="midCat"/>
      </c:valAx>
      <c:valAx>
        <c:axId val="315360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360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13</xdr:row>
      <xdr:rowOff>0</xdr:rowOff>
    </xdr:from>
    <xdr:to>
      <xdr:col>5</xdr:col>
      <xdr:colOff>761999</xdr:colOff>
      <xdr:row>38</xdr:row>
      <xdr:rowOff>152400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4</xdr:row>
      <xdr:rowOff>66674</xdr:rowOff>
    </xdr:from>
    <xdr:to>
      <xdr:col>16</xdr:col>
      <xdr:colOff>257175</xdr:colOff>
      <xdr:row>22</xdr:row>
      <xdr:rowOff>95249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57150</xdr:rowOff>
    </xdr:from>
    <xdr:to>
      <xdr:col>4</xdr:col>
      <xdr:colOff>676275</xdr:colOff>
      <xdr:row>27</xdr:row>
      <xdr:rowOff>57150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500062</xdr:colOff>
      <xdr:row>12</xdr:row>
      <xdr:rowOff>136525</xdr:rowOff>
    </xdr:from>
    <xdr:to>
      <xdr:col>20</xdr:col>
      <xdr:colOff>41275</xdr:colOff>
      <xdr:row>26</xdr:row>
      <xdr:rowOff>146050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344487</xdr:colOff>
      <xdr:row>27</xdr:row>
      <xdr:rowOff>95250</xdr:rowOff>
    </xdr:from>
    <xdr:to>
      <xdr:col>20</xdr:col>
      <xdr:colOff>115887</xdr:colOff>
      <xdr:row>43</xdr:row>
      <xdr:rowOff>95250</xdr:rowOff>
    </xdr:to>
    <xdr:graphicFrame macro="">
      <xdr:nvGraphicFramePr>
        <xdr:cNvPr id="7" name="图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254001</xdr:colOff>
      <xdr:row>12</xdr:row>
      <xdr:rowOff>92075</xdr:rowOff>
    </xdr:from>
    <xdr:to>
      <xdr:col>12</xdr:col>
      <xdr:colOff>463551</xdr:colOff>
      <xdr:row>28</xdr:row>
      <xdr:rowOff>92075</xdr:rowOff>
    </xdr:to>
    <xdr:graphicFrame macro="">
      <xdr:nvGraphicFramePr>
        <xdr:cNvPr id="8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247651</xdr:colOff>
      <xdr:row>28</xdr:row>
      <xdr:rowOff>98425</xdr:rowOff>
    </xdr:from>
    <xdr:to>
      <xdr:col>12</xdr:col>
      <xdr:colOff>444501</xdr:colOff>
      <xdr:row>42</xdr:row>
      <xdr:rowOff>111125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26</xdr:row>
      <xdr:rowOff>88900</xdr:rowOff>
    </xdr:from>
    <xdr:to>
      <xdr:col>6</xdr:col>
      <xdr:colOff>84667</xdr:colOff>
      <xdr:row>42</xdr:row>
      <xdr:rowOff>122767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G12" sqref="G12"/>
    </sheetView>
  </sheetViews>
  <sheetFormatPr defaultRowHeight="13.5" x14ac:dyDescent="0.15"/>
  <cols>
    <col min="2" max="2" width="13.375" customWidth="1"/>
    <col min="3" max="3" width="18.875" customWidth="1"/>
    <col min="4" max="4" width="19.375" customWidth="1"/>
    <col min="5" max="5" width="23.375" style="1" customWidth="1"/>
    <col min="6" max="6" width="20.375" style="1" customWidth="1"/>
  </cols>
  <sheetData>
    <row r="1" spans="1:6" x14ac:dyDescent="0.15">
      <c r="A1" s="6">
        <v>9.26</v>
      </c>
      <c r="B1" s="6"/>
      <c r="C1" s="6">
        <v>10.23</v>
      </c>
      <c r="D1" s="6"/>
      <c r="E1" s="6">
        <v>11.1</v>
      </c>
      <c r="F1" s="6"/>
    </row>
    <row r="2" spans="1:6" x14ac:dyDescent="0.15">
      <c r="A2" s="5" t="s">
        <v>1</v>
      </c>
      <c r="B2" s="3" t="s">
        <v>2</v>
      </c>
      <c r="C2" s="2" t="s">
        <v>0</v>
      </c>
      <c r="D2" s="3" t="s">
        <v>2</v>
      </c>
      <c r="E2" s="1" t="s">
        <v>1</v>
      </c>
      <c r="F2" s="1" t="s">
        <v>2</v>
      </c>
    </row>
    <row r="3" spans="1:6" x14ac:dyDescent="0.15">
      <c r="A3" s="2">
        <v>20.16</v>
      </c>
      <c r="B3" s="2">
        <v>1549970</v>
      </c>
      <c r="C3">
        <v>16.8</v>
      </c>
      <c r="D3">
        <v>1549937</v>
      </c>
      <c r="E3" s="1">
        <v>17.239999999999998</v>
      </c>
      <c r="F3" s="1">
        <v>1549935</v>
      </c>
    </row>
    <row r="4" spans="1:6" x14ac:dyDescent="0.15">
      <c r="A4" s="2">
        <v>26.41</v>
      </c>
      <c r="B4" s="2">
        <v>1550034</v>
      </c>
      <c r="C4">
        <v>22.87</v>
      </c>
      <c r="D4">
        <v>1550004</v>
      </c>
      <c r="E4" s="1">
        <v>25.88</v>
      </c>
      <c r="F4" s="1">
        <v>1550025</v>
      </c>
    </row>
    <row r="5" spans="1:6" x14ac:dyDescent="0.15">
      <c r="A5" s="2">
        <v>29.57</v>
      </c>
      <c r="B5" s="2">
        <v>1550068</v>
      </c>
      <c r="C5">
        <v>27</v>
      </c>
      <c r="D5">
        <v>1550045</v>
      </c>
      <c r="E5" s="1">
        <v>31.34</v>
      </c>
      <c r="F5" s="1">
        <v>1550081</v>
      </c>
    </row>
    <row r="6" spans="1:6" x14ac:dyDescent="0.15">
      <c r="A6" s="2">
        <v>34.770000000000003</v>
      </c>
      <c r="B6" s="2">
        <v>1550129</v>
      </c>
      <c r="C6">
        <v>30.95</v>
      </c>
      <c r="D6">
        <v>1550084</v>
      </c>
      <c r="E6" s="1">
        <v>37.619999999999997</v>
      </c>
      <c r="F6" s="1">
        <v>1550152</v>
      </c>
    </row>
    <row r="7" spans="1:6" x14ac:dyDescent="0.15">
      <c r="A7" s="2">
        <v>41.62</v>
      </c>
      <c r="B7" s="2">
        <v>1550341</v>
      </c>
      <c r="C7">
        <v>37.65</v>
      </c>
      <c r="D7">
        <v>1550158</v>
      </c>
      <c r="E7" s="1">
        <v>42.41</v>
      </c>
      <c r="F7" s="1">
        <v>1550281</v>
      </c>
    </row>
    <row r="8" spans="1:6" x14ac:dyDescent="0.15">
      <c r="A8" s="2">
        <v>46.65</v>
      </c>
      <c r="B8" s="2">
        <v>1550509</v>
      </c>
      <c r="C8">
        <v>42.01</v>
      </c>
      <c r="D8">
        <v>1550225</v>
      </c>
      <c r="E8" s="1">
        <v>47.38</v>
      </c>
      <c r="F8" s="1">
        <v>1550446</v>
      </c>
    </row>
    <row r="9" spans="1:6" x14ac:dyDescent="0.15">
      <c r="A9" s="2">
        <v>51.6</v>
      </c>
      <c r="B9" s="2">
        <v>1550692</v>
      </c>
      <c r="C9">
        <v>47.15</v>
      </c>
      <c r="D9">
        <v>1550403</v>
      </c>
      <c r="E9" s="1">
        <v>52.2</v>
      </c>
      <c r="F9" s="1">
        <v>1550607</v>
      </c>
    </row>
    <row r="10" spans="1:6" x14ac:dyDescent="0.15">
      <c r="A10" s="2">
        <v>56.29</v>
      </c>
      <c r="B10" s="2">
        <v>1550841</v>
      </c>
      <c r="C10">
        <v>52.37</v>
      </c>
      <c r="D10">
        <v>1550586</v>
      </c>
      <c r="E10" s="1">
        <v>55.66</v>
      </c>
      <c r="F10" s="1">
        <v>1550738</v>
      </c>
    </row>
    <row r="11" spans="1:6" x14ac:dyDescent="0.15">
      <c r="A11" s="2">
        <v>60.69</v>
      </c>
      <c r="B11" s="2">
        <v>1550981</v>
      </c>
      <c r="C11">
        <v>55.81</v>
      </c>
      <c r="D11">
        <v>1550726</v>
      </c>
      <c r="E11" s="1">
        <v>61.9</v>
      </c>
      <c r="F11" s="1">
        <v>1550958</v>
      </c>
    </row>
    <row r="12" spans="1:6" x14ac:dyDescent="0.15">
      <c r="C12">
        <v>62.24</v>
      </c>
      <c r="D12">
        <v>1550959</v>
      </c>
    </row>
  </sheetData>
  <mergeCells count="3">
    <mergeCell ref="E1:F1"/>
    <mergeCell ref="C1:D1"/>
    <mergeCell ref="A1:B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workbookViewId="0">
      <selection activeCell="H28" sqref="H28"/>
    </sheetView>
  </sheetViews>
  <sheetFormatPr defaultRowHeight="13.5" x14ac:dyDescent="0.15"/>
  <cols>
    <col min="8" max="8" width="14.5" customWidth="1"/>
    <col min="9" max="9" width="15.375" style="4" customWidth="1"/>
  </cols>
  <sheetData>
    <row r="2" spans="1:12" x14ac:dyDescent="0.15">
      <c r="A2" s="6">
        <v>9.26</v>
      </c>
      <c r="B2" s="6"/>
      <c r="D2" s="6">
        <v>10.1</v>
      </c>
      <c r="E2" s="6"/>
      <c r="G2" s="6">
        <v>11.1</v>
      </c>
      <c r="H2" s="6"/>
    </row>
    <row r="3" spans="1:12" x14ac:dyDescent="0.15">
      <c r="A3" t="s">
        <v>6</v>
      </c>
      <c r="B3" t="s">
        <v>7</v>
      </c>
      <c r="D3" t="s">
        <v>6</v>
      </c>
      <c r="E3" t="s">
        <v>7</v>
      </c>
      <c r="G3" t="s">
        <v>6</v>
      </c>
      <c r="H3" t="s">
        <v>7</v>
      </c>
    </row>
    <row r="4" spans="1:12" x14ac:dyDescent="0.15">
      <c r="A4">
        <v>26.44</v>
      </c>
      <c r="B4">
        <v>1549991</v>
      </c>
      <c r="D4" s="2">
        <v>25.83</v>
      </c>
      <c r="E4" s="2">
        <v>1549987</v>
      </c>
      <c r="G4">
        <v>25.88</v>
      </c>
      <c r="H4">
        <v>1549986</v>
      </c>
    </row>
    <row r="5" spans="1:12" x14ac:dyDescent="0.15">
      <c r="A5">
        <v>31.55</v>
      </c>
      <c r="B5">
        <v>1550046</v>
      </c>
      <c r="D5" s="2">
        <v>31.64</v>
      </c>
      <c r="E5" s="2">
        <v>1550046</v>
      </c>
      <c r="G5">
        <v>31.34</v>
      </c>
      <c r="H5">
        <v>1550040</v>
      </c>
    </row>
    <row r="6" spans="1:12" x14ac:dyDescent="0.15">
      <c r="A6">
        <v>37.24</v>
      </c>
      <c r="B6">
        <v>1550099</v>
      </c>
      <c r="D6" s="2">
        <v>37.409999999999997</v>
      </c>
      <c r="E6" s="2">
        <v>1550104</v>
      </c>
      <c r="G6">
        <v>37.619999999999997</v>
      </c>
      <c r="H6">
        <v>1550103</v>
      </c>
    </row>
    <row r="7" spans="1:12" x14ac:dyDescent="0.15">
      <c r="A7">
        <v>41.85</v>
      </c>
      <c r="B7">
        <v>1550145</v>
      </c>
      <c r="D7" s="2">
        <v>42.45</v>
      </c>
      <c r="E7" s="2">
        <v>1550154</v>
      </c>
      <c r="G7">
        <v>42.41</v>
      </c>
      <c r="H7">
        <v>1550151</v>
      </c>
    </row>
    <row r="8" spans="1:12" x14ac:dyDescent="0.15">
      <c r="A8">
        <v>47.45</v>
      </c>
      <c r="B8">
        <v>1550204</v>
      </c>
      <c r="D8" s="2">
        <v>46.57</v>
      </c>
      <c r="E8" s="2">
        <v>1550197</v>
      </c>
      <c r="G8">
        <v>47.38</v>
      </c>
      <c r="H8">
        <v>1550202</v>
      </c>
    </row>
    <row r="9" spans="1:12" x14ac:dyDescent="0.15">
      <c r="A9">
        <v>52.74</v>
      </c>
      <c r="B9">
        <v>1550256</v>
      </c>
      <c r="D9" s="2">
        <v>52.88</v>
      </c>
      <c r="E9" s="2">
        <v>1550260</v>
      </c>
      <c r="G9">
        <v>52.2</v>
      </c>
      <c r="H9">
        <v>1550250</v>
      </c>
    </row>
    <row r="10" spans="1:12" x14ac:dyDescent="0.15">
      <c r="A10">
        <v>57.64</v>
      </c>
      <c r="B10">
        <v>1550308</v>
      </c>
      <c r="D10" s="2">
        <v>57.42</v>
      </c>
      <c r="E10" s="2">
        <v>1550307</v>
      </c>
      <c r="G10">
        <v>55.66</v>
      </c>
      <c r="H10">
        <v>1550284</v>
      </c>
    </row>
    <row r="11" spans="1:12" x14ac:dyDescent="0.15">
      <c r="A11">
        <v>62.5</v>
      </c>
      <c r="B11">
        <v>1550357</v>
      </c>
      <c r="D11" s="2">
        <v>62.03</v>
      </c>
      <c r="E11" s="2">
        <v>1550352</v>
      </c>
      <c r="G11">
        <v>61.9</v>
      </c>
      <c r="H11">
        <v>1550350</v>
      </c>
    </row>
    <row r="12" spans="1:12" x14ac:dyDescent="0.15">
      <c r="E12" s="2"/>
      <c r="L12" s="2"/>
    </row>
  </sheetData>
  <mergeCells count="3">
    <mergeCell ref="A2:B2"/>
    <mergeCell ref="D2:E2"/>
    <mergeCell ref="G2:H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zoomScale="90" zoomScaleNormal="90" workbookViewId="0">
      <selection activeCell="J5" sqref="J5"/>
    </sheetView>
  </sheetViews>
  <sheetFormatPr defaultRowHeight="13.5" x14ac:dyDescent="0.15"/>
  <cols>
    <col min="1" max="1" width="13.75" customWidth="1"/>
  </cols>
  <sheetData>
    <row r="2" spans="1:20" x14ac:dyDescent="0.15">
      <c r="A2" s="6">
        <v>9.26</v>
      </c>
      <c r="B2" s="6"/>
      <c r="C2" s="6"/>
      <c r="D2" s="6"/>
      <c r="E2" s="6"/>
      <c r="F2" s="6"/>
      <c r="H2" s="6">
        <v>10.1</v>
      </c>
      <c r="I2" s="6"/>
      <c r="J2" s="6"/>
      <c r="K2" s="6"/>
      <c r="L2" s="6"/>
      <c r="M2" s="6"/>
      <c r="O2" s="6">
        <v>11.1</v>
      </c>
      <c r="P2" s="6"/>
      <c r="Q2" s="6"/>
      <c r="R2" s="6"/>
      <c r="S2" s="6"/>
      <c r="T2" s="6"/>
    </row>
    <row r="3" spans="1:20" x14ac:dyDescent="0.15">
      <c r="A3" t="s">
        <v>7</v>
      </c>
      <c r="B3" t="s">
        <v>6</v>
      </c>
      <c r="C3" t="s">
        <v>5</v>
      </c>
      <c r="D3" t="s">
        <v>3</v>
      </c>
      <c r="E3" t="s">
        <v>4</v>
      </c>
      <c r="F3" t="s">
        <v>3</v>
      </c>
      <c r="H3" t="s">
        <v>7</v>
      </c>
      <c r="I3" t="s">
        <v>6</v>
      </c>
      <c r="J3" t="s">
        <v>5</v>
      </c>
      <c r="K3" t="s">
        <v>3</v>
      </c>
      <c r="L3" t="s">
        <v>4</v>
      </c>
      <c r="M3" t="s">
        <v>3</v>
      </c>
      <c r="O3" t="s">
        <v>7</v>
      </c>
      <c r="P3" t="s">
        <v>6</v>
      </c>
      <c r="Q3" t="s">
        <v>5</v>
      </c>
      <c r="R3" t="s">
        <v>3</v>
      </c>
      <c r="S3" t="s">
        <v>4</v>
      </c>
      <c r="T3" t="s">
        <v>3</v>
      </c>
    </row>
    <row r="4" spans="1:20" x14ac:dyDescent="0.15">
      <c r="A4">
        <v>1549.991</v>
      </c>
      <c r="B4">
        <v>26.44</v>
      </c>
      <c r="C4">
        <f>98.804438*A4-153119.568241</f>
        <v>26.421419057995081</v>
      </c>
      <c r="D4">
        <f>B4-C4</f>
        <v>1.8580942004920331E-2</v>
      </c>
      <c r="E4">
        <f>-5.782201*A4*A4+18025.651821*A4-14047995.132701</f>
        <v>26.379422154277563</v>
      </c>
      <c r="F4">
        <f>B4-E4</f>
        <v>6.0577845722438184E-2</v>
      </c>
      <c r="H4" s="2">
        <v>1549.9870000000001</v>
      </c>
      <c r="I4" s="2">
        <v>25.83</v>
      </c>
      <c r="J4">
        <f>99.025147*H4-153461.865244</f>
        <v>25.825279089040123</v>
      </c>
      <c r="K4">
        <f>I4-J4</f>
        <v>4.7209109598753685E-3</v>
      </c>
      <c r="L4">
        <f>0.097634*H4*H4-203.674045*H4+ 81155.974313</f>
        <v>25.602691885156673</v>
      </c>
      <c r="M4">
        <f>I4-L4</f>
        <v>0.22730811484332492</v>
      </c>
      <c r="O4">
        <v>1549.9860000000001</v>
      </c>
      <c r="P4">
        <v>25.88</v>
      </c>
      <c r="Q4">
        <f>98.994963*O4-153414.809305</f>
        <v>25.997415518009802</v>
      </c>
      <c r="R4">
        <f>P4-Q4</f>
        <v>-0.11741551800980332</v>
      </c>
      <c r="S4">
        <f>-7.035173*O4*O4+ 21910.366964*O4-17059038.207797</f>
        <v>26.033894810825586</v>
      </c>
      <c r="T4">
        <f>P4-S4</f>
        <v>-0.15389481082558731</v>
      </c>
    </row>
    <row r="5" spans="1:20" x14ac:dyDescent="0.15">
      <c r="A5">
        <v>1550.046</v>
      </c>
      <c r="B5">
        <v>31.55</v>
      </c>
      <c r="C5">
        <f t="shared" ref="C5:C11" si="0">98.804438*A5-153119.568241</f>
        <v>31.855663148016902</v>
      </c>
      <c r="D5">
        <f t="shared" ref="D5:D11" si="1">B5-C5</f>
        <v>-0.30566314801690098</v>
      </c>
      <c r="E5">
        <f t="shared" ref="E5:E11" si="2">-5.782201*A5*A5+18025.651821*A5-14047995.132701</f>
        <v>31.913235031068325</v>
      </c>
      <c r="F5">
        <f t="shared" ref="F5:F11" si="3">B5-E5</f>
        <v>-0.36323503106832433</v>
      </c>
      <c r="H5" s="2">
        <v>1550.046</v>
      </c>
      <c r="I5" s="2">
        <v>31.64</v>
      </c>
      <c r="J5">
        <f t="shared" ref="J5:J11" si="4">99.025147*H5-153461.865244</f>
        <v>31.667762762022903</v>
      </c>
      <c r="K5">
        <f t="shared" ref="K5:K11" si="5">I5-J5</f>
        <v>-2.7762762022902621E-2</v>
      </c>
      <c r="L5">
        <f t="shared" ref="L5:L11" si="6">0.097634*H5*H5-203.674045*H5+ 81155.974313</f>
        <v>31.443371923538507</v>
      </c>
      <c r="M5">
        <f t="shared" ref="M5:M11" si="7">I5-L5</f>
        <v>0.19662807646149361</v>
      </c>
      <c r="O5">
        <v>1550.04</v>
      </c>
      <c r="P5">
        <v>31.34</v>
      </c>
      <c r="Q5">
        <f t="shared" ref="Q5:Q11" si="8">98.994963*O5-153414.809305</f>
        <v>31.34314352000365</v>
      </c>
      <c r="R5">
        <f t="shared" ref="R5:R11" si="9">P5-Q5</f>
        <v>-3.1435200036504796E-3</v>
      </c>
      <c r="S5">
        <f t="shared" ref="S5:S11" si="10">-7.035173*O5*O5+ 21910.366964*O5-17059038.207797</f>
        <v>31.495873283594847</v>
      </c>
      <c r="T5">
        <f t="shared" ref="T5:T11" si="11">P5-S5</f>
        <v>-0.15587328359484687</v>
      </c>
    </row>
    <row r="6" spans="1:20" x14ac:dyDescent="0.15">
      <c r="A6">
        <v>1550.0989999999999</v>
      </c>
      <c r="B6">
        <v>37.24</v>
      </c>
      <c r="C6">
        <f t="shared" si="0"/>
        <v>37.092298361996654</v>
      </c>
      <c r="D6">
        <f t="shared" si="1"/>
        <v>0.14770163800334757</v>
      </c>
      <c r="E6">
        <f t="shared" si="2"/>
        <v>37.212721025571227</v>
      </c>
      <c r="F6">
        <f t="shared" si="3"/>
        <v>2.7278974428774916E-2</v>
      </c>
      <c r="H6" s="2">
        <v>1550.104</v>
      </c>
      <c r="I6" s="2">
        <v>37.409999999999997</v>
      </c>
      <c r="J6">
        <f t="shared" si="4"/>
        <v>37.411221288028173</v>
      </c>
      <c r="K6">
        <f t="shared" si="5"/>
        <v>-1.2212880281765592E-3</v>
      </c>
      <c r="L6">
        <f t="shared" si="6"/>
        <v>37.185719929359038</v>
      </c>
      <c r="M6">
        <f t="shared" si="7"/>
        <v>0.22428007064095823</v>
      </c>
      <c r="O6">
        <v>1550.1030000000001</v>
      </c>
      <c r="P6">
        <v>37.619999999999997</v>
      </c>
      <c r="Q6">
        <f t="shared" si="8"/>
        <v>37.579826189001324</v>
      </c>
      <c r="R6">
        <f t="shared" si="9"/>
        <v>4.0173810998673787E-2</v>
      </c>
      <c r="S6">
        <f t="shared" si="10"/>
        <v>37.81632524356246</v>
      </c>
      <c r="T6">
        <f t="shared" si="11"/>
        <v>-0.1963252435624625</v>
      </c>
    </row>
    <row r="7" spans="1:20" x14ac:dyDescent="0.15">
      <c r="A7">
        <v>1550.145</v>
      </c>
      <c r="B7">
        <v>41.85</v>
      </c>
      <c r="C7">
        <f t="shared" si="0"/>
        <v>41.637302510003792</v>
      </c>
      <c r="D7">
        <f t="shared" si="1"/>
        <v>0.2126974899962093</v>
      </c>
      <c r="E7">
        <f t="shared" si="2"/>
        <v>41.785942768678069</v>
      </c>
      <c r="F7">
        <f t="shared" si="3"/>
        <v>6.4057231321932306E-2</v>
      </c>
      <c r="H7" s="2">
        <v>1550.154</v>
      </c>
      <c r="I7" s="2">
        <v>42.45</v>
      </c>
      <c r="J7">
        <f t="shared" si="4"/>
        <v>42.362478638009634</v>
      </c>
      <c r="K7">
        <f t="shared" si="5"/>
        <v>8.7521361990368973E-2</v>
      </c>
      <c r="L7">
        <f t="shared" si="6"/>
        <v>42.136547157962923</v>
      </c>
      <c r="M7">
        <f t="shared" si="7"/>
        <v>0.3134528420370799</v>
      </c>
      <c r="O7">
        <v>1550.1510000000001</v>
      </c>
      <c r="P7">
        <v>42.41</v>
      </c>
      <c r="Q7">
        <f t="shared" si="8"/>
        <v>42.331584413012024</v>
      </c>
      <c r="R7">
        <f t="shared" si="9"/>
        <v>7.8415586987972574E-2</v>
      </c>
      <c r="S7">
        <f t="shared" si="10"/>
        <v>42.594424288719893</v>
      </c>
      <c r="T7">
        <f t="shared" si="11"/>
        <v>-0.18442428871989591</v>
      </c>
    </row>
    <row r="8" spans="1:20" x14ac:dyDescent="0.15">
      <c r="A8">
        <v>1550.204</v>
      </c>
      <c r="B8">
        <v>47.45</v>
      </c>
      <c r="C8">
        <f t="shared" si="0"/>
        <v>47.466764351993334</v>
      </c>
      <c r="D8">
        <f t="shared" si="1"/>
        <v>-1.6764351993330706E-2</v>
      </c>
      <c r="E8">
        <f t="shared" si="2"/>
        <v>47.615776006132364</v>
      </c>
      <c r="F8">
        <f t="shared" si="3"/>
        <v>-0.16577600613236143</v>
      </c>
      <c r="H8" s="2">
        <v>1550.1969999999999</v>
      </c>
      <c r="I8" s="2">
        <v>46.57</v>
      </c>
      <c r="J8">
        <f t="shared" si="4"/>
        <v>46.620559959003003</v>
      </c>
      <c r="K8">
        <f t="shared" si="5"/>
        <v>-5.055995900300303E-2</v>
      </c>
      <c r="L8">
        <f t="shared" si="6"/>
        <v>46.394649012872833</v>
      </c>
      <c r="M8">
        <f t="shared" si="7"/>
        <v>0.17535098712716746</v>
      </c>
      <c r="O8">
        <v>1550.202</v>
      </c>
      <c r="P8">
        <v>47.38</v>
      </c>
      <c r="Q8">
        <f t="shared" si="8"/>
        <v>47.380327525985194</v>
      </c>
      <c r="R8">
        <f t="shared" si="9"/>
        <v>-3.275259851918122E-4</v>
      </c>
      <c r="S8">
        <f t="shared" si="10"/>
        <v>47.635633934289217</v>
      </c>
      <c r="T8">
        <f t="shared" si="11"/>
        <v>-0.25563393428921444</v>
      </c>
    </row>
    <row r="9" spans="1:20" x14ac:dyDescent="0.15">
      <c r="A9">
        <v>1550.2560000000001</v>
      </c>
      <c r="B9">
        <v>52.74</v>
      </c>
      <c r="C9">
        <f t="shared" si="0"/>
        <v>52.60459512801026</v>
      </c>
      <c r="D9">
        <f t="shared" si="1"/>
        <v>0.13540487198974205</v>
      </c>
      <c r="E9">
        <f t="shared" si="2"/>
        <v>52.720559252426028</v>
      </c>
      <c r="F9">
        <f t="shared" si="3"/>
        <v>1.9440747573973738E-2</v>
      </c>
      <c r="H9" s="2">
        <v>1550.26</v>
      </c>
      <c r="I9" s="2">
        <v>52.88</v>
      </c>
      <c r="J9">
        <f t="shared" si="4"/>
        <v>52.85914422001224</v>
      </c>
      <c r="K9">
        <f t="shared" si="5"/>
        <v>2.0855779987762446E-2</v>
      </c>
      <c r="L9">
        <f t="shared" si="6"/>
        <v>52.633915358412196</v>
      </c>
      <c r="M9">
        <f t="shared" si="7"/>
        <v>0.24608464158780663</v>
      </c>
      <c r="O9">
        <v>1550.25</v>
      </c>
      <c r="P9">
        <v>52.2</v>
      </c>
      <c r="Q9">
        <f t="shared" si="8"/>
        <v>52.132085749995895</v>
      </c>
      <c r="R9">
        <f t="shared" si="9"/>
        <v>6.7914250004108112E-2</v>
      </c>
      <c r="S9">
        <f t="shared" si="10"/>
        <v>52.346870686858892</v>
      </c>
      <c r="T9">
        <f t="shared" si="11"/>
        <v>-0.1468706868588896</v>
      </c>
    </row>
    <row r="10" spans="1:20" x14ac:dyDescent="0.15">
      <c r="A10">
        <v>1550.308</v>
      </c>
      <c r="B10">
        <v>57.64</v>
      </c>
      <c r="C10">
        <f t="shared" si="0"/>
        <v>57.742425903998083</v>
      </c>
      <c r="D10">
        <f t="shared" si="1"/>
        <v>-0.10242590399808194</v>
      </c>
      <c r="E10">
        <f t="shared" si="2"/>
        <v>57.794072348624468</v>
      </c>
      <c r="F10">
        <f t="shared" si="3"/>
        <v>-0.15407234862446728</v>
      </c>
      <c r="H10" s="2">
        <v>1550.307</v>
      </c>
      <c r="I10" s="2">
        <v>57.42</v>
      </c>
      <c r="J10">
        <f t="shared" si="4"/>
        <v>57.513326129032066</v>
      </c>
      <c r="K10">
        <f t="shared" si="5"/>
        <v>-9.3326129032064387E-2</v>
      </c>
      <c r="L10">
        <f t="shared" si="6"/>
        <v>57.289110891855671</v>
      </c>
      <c r="M10">
        <f t="shared" si="7"/>
        <v>0.13088910814433063</v>
      </c>
      <c r="O10">
        <v>1550.2840000000001</v>
      </c>
      <c r="P10">
        <v>55.66</v>
      </c>
      <c r="Q10">
        <f t="shared" si="8"/>
        <v>55.497914492007112</v>
      </c>
      <c r="R10">
        <f t="shared" si="9"/>
        <v>0.16208550799288446</v>
      </c>
      <c r="S10">
        <f t="shared" si="10"/>
        <v>55.66438265889883</v>
      </c>
      <c r="T10">
        <f t="shared" si="11"/>
        <v>-4.3826588988338244E-3</v>
      </c>
    </row>
    <row r="11" spans="1:20" x14ac:dyDescent="0.15">
      <c r="A11">
        <v>1550.357</v>
      </c>
      <c r="B11">
        <v>62.5</v>
      </c>
      <c r="C11">
        <f t="shared" si="0"/>
        <v>62.583843366010115</v>
      </c>
      <c r="D11">
        <f t="shared" si="1"/>
        <v>-8.3843366010114551E-2</v>
      </c>
      <c r="E11">
        <f t="shared" si="2"/>
        <v>62.546266658231616</v>
      </c>
      <c r="F11">
        <f t="shared" si="3"/>
        <v>-4.626665823161602E-2</v>
      </c>
      <c r="H11" s="2">
        <v>1550.3520000000001</v>
      </c>
      <c r="I11" s="2">
        <v>62.03</v>
      </c>
      <c r="J11">
        <f t="shared" si="4"/>
        <v>61.969457744038664</v>
      </c>
      <c r="K11">
        <f t="shared" si="5"/>
        <v>6.0542255961337332E-2</v>
      </c>
      <c r="L11">
        <f t="shared" si="6"/>
        <v>61.746617203127244</v>
      </c>
      <c r="M11">
        <f t="shared" si="7"/>
        <v>0.28338279687275758</v>
      </c>
      <c r="O11">
        <v>1550.3510000000001</v>
      </c>
      <c r="P11">
        <v>61.9</v>
      </c>
      <c r="Q11">
        <f t="shared" si="8"/>
        <v>62.130577013012953</v>
      </c>
      <c r="R11">
        <f t="shared" si="9"/>
        <v>-0.23057701301295452</v>
      </c>
      <c r="S11">
        <f t="shared" si="10"/>
        <v>62.154225718230009</v>
      </c>
      <c r="T11">
        <f t="shared" si="11"/>
        <v>-0.2542257182300105</v>
      </c>
    </row>
    <row r="12" spans="1:20" x14ac:dyDescent="0.15">
      <c r="H12" s="2"/>
      <c r="I12" s="2"/>
    </row>
  </sheetData>
  <mergeCells count="3">
    <mergeCell ref="A2:F2"/>
    <mergeCell ref="H2:M2"/>
    <mergeCell ref="O2:T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dual-ended encapsulation</vt:lpstr>
      <vt:lpstr>single-ended encapsulation</vt:lpstr>
      <vt:lpstr>single-ended encapsulation(a)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2022-02-18T08:45:09Z</dcterms:modified>
</cp:coreProperties>
</file>