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Fig.2d_PIGK-active-site " sheetId="24" r:id="rId1"/>
    <sheet name="Fig.3d-S8b_GPI-site " sheetId="25" r:id="rId2"/>
    <sheet name="Fig. S7d_GPAA1" sheetId="23" r:id="rId3"/>
    <sheet name="F274 W275" sheetId="26" r:id="rId4"/>
  </sheets>
  <calcPr calcId="152511"/>
</workbook>
</file>

<file path=xl/calcChain.xml><?xml version="1.0" encoding="utf-8"?>
<calcChain xmlns="http://schemas.openxmlformats.org/spreadsheetml/2006/main">
  <c r="S13" i="25" l="1"/>
  <c r="U13" i="25" s="1"/>
  <c r="M13" i="25"/>
  <c r="G13" i="25"/>
  <c r="V13" i="25" l="1"/>
  <c r="V3" i="24"/>
  <c r="T4" i="23"/>
  <c r="R4" i="26"/>
  <c r="R5" i="26"/>
  <c r="R3" i="26"/>
  <c r="L4" i="26"/>
  <c r="L5" i="26"/>
  <c r="L3" i="26"/>
  <c r="F4" i="26"/>
  <c r="U4" i="26" s="1"/>
  <c r="F5" i="26"/>
  <c r="U5" i="26" s="1"/>
  <c r="F3" i="26"/>
  <c r="T3" i="26" s="1"/>
  <c r="T4" i="26" l="1"/>
  <c r="U3" i="26"/>
  <c r="T5" i="26"/>
  <c r="V26" i="24" l="1"/>
  <c r="U15" i="24"/>
  <c r="V15" i="24"/>
  <c r="T5" i="23" l="1"/>
  <c r="U5" i="23"/>
  <c r="T6" i="23"/>
  <c r="U6" i="23"/>
  <c r="T7" i="23"/>
  <c r="U7" i="23"/>
  <c r="T8" i="23"/>
  <c r="U8" i="23"/>
  <c r="T9" i="23"/>
  <c r="U9" i="23"/>
  <c r="U4" i="23"/>
  <c r="V35" i="25"/>
  <c r="V55" i="25"/>
  <c r="U35" i="25"/>
  <c r="U55" i="25"/>
  <c r="S54" i="25"/>
  <c r="S55" i="25"/>
  <c r="M54" i="25"/>
  <c r="M55" i="25"/>
  <c r="S37" i="25"/>
  <c r="S39" i="25"/>
  <c r="S40" i="25"/>
  <c r="S42" i="25"/>
  <c r="M37" i="25"/>
  <c r="M39" i="25"/>
  <c r="M40" i="25"/>
  <c r="M42" i="25"/>
  <c r="S27" i="25"/>
  <c r="S29" i="25"/>
  <c r="S30" i="25"/>
  <c r="M27" i="25"/>
  <c r="M29" i="25"/>
  <c r="M30" i="25"/>
  <c r="S26" i="24"/>
  <c r="M26" i="24"/>
  <c r="S15" i="24"/>
  <c r="M15" i="24"/>
  <c r="S16" i="25"/>
  <c r="M16" i="25"/>
  <c r="M17" i="25"/>
  <c r="G16" i="25"/>
  <c r="V16" i="25" s="1"/>
  <c r="U16" i="25" l="1"/>
  <c r="G7" i="25"/>
  <c r="U7" i="25" l="1"/>
  <c r="V7" i="25"/>
  <c r="S33" i="24"/>
  <c r="G6" i="24" l="1"/>
  <c r="M6" i="24"/>
  <c r="S3" i="24"/>
  <c r="S19" i="24" l="1"/>
  <c r="V19" i="24" s="1"/>
  <c r="M19" i="24"/>
  <c r="G19" i="24"/>
  <c r="U19" i="24" s="1"/>
  <c r="G54" i="25" l="1"/>
  <c r="G55" i="25"/>
  <c r="S51" i="25"/>
  <c r="M51" i="25"/>
  <c r="G51" i="25"/>
  <c r="S50" i="25"/>
  <c r="M50" i="25"/>
  <c r="G50" i="25"/>
  <c r="S49" i="25"/>
  <c r="M49" i="25"/>
  <c r="G49" i="25"/>
  <c r="S46" i="25"/>
  <c r="M46" i="25"/>
  <c r="G46" i="25"/>
  <c r="S45" i="25"/>
  <c r="M45" i="25"/>
  <c r="G45" i="25"/>
  <c r="G42" i="25"/>
  <c r="G40" i="25"/>
  <c r="G39" i="25"/>
  <c r="G37" i="25"/>
  <c r="S35" i="25"/>
  <c r="M35" i="25"/>
  <c r="G35" i="25"/>
  <c r="S34" i="25"/>
  <c r="M34" i="25"/>
  <c r="G34" i="25"/>
  <c r="S33" i="25"/>
  <c r="M33" i="25"/>
  <c r="G33" i="25"/>
  <c r="S32" i="25"/>
  <c r="M32" i="25"/>
  <c r="G32" i="25"/>
  <c r="G30" i="25"/>
  <c r="G29" i="25"/>
  <c r="G27" i="25"/>
  <c r="S23" i="25"/>
  <c r="M23" i="25"/>
  <c r="G23" i="25"/>
  <c r="S22" i="25"/>
  <c r="M22" i="25"/>
  <c r="G22" i="25"/>
  <c r="S21" i="25"/>
  <c r="M21" i="25"/>
  <c r="G21" i="25"/>
  <c r="S17" i="25"/>
  <c r="G17" i="25"/>
  <c r="S18" i="25"/>
  <c r="M18" i="25"/>
  <c r="G18" i="25"/>
  <c r="S11" i="25"/>
  <c r="M11" i="25"/>
  <c r="G11" i="25"/>
  <c r="S10" i="25"/>
  <c r="M10" i="25"/>
  <c r="G10" i="25"/>
  <c r="S9" i="25"/>
  <c r="M9" i="25"/>
  <c r="G9" i="25"/>
  <c r="S7" i="25"/>
  <c r="M7" i="25"/>
  <c r="G6" i="25"/>
  <c r="S6" i="25"/>
  <c r="M6" i="25"/>
  <c r="G5" i="25"/>
  <c r="S5" i="25"/>
  <c r="M5" i="25"/>
  <c r="M33" i="24"/>
  <c r="G33" i="24"/>
  <c r="S34" i="24"/>
  <c r="M34" i="24"/>
  <c r="G34" i="24"/>
  <c r="S32" i="24"/>
  <c r="M32" i="24"/>
  <c r="G32" i="24"/>
  <c r="G30" i="24"/>
  <c r="S30" i="24"/>
  <c r="M30" i="24"/>
  <c r="M28" i="24"/>
  <c r="S28" i="24"/>
  <c r="G28" i="24"/>
  <c r="S29" i="24"/>
  <c r="M29" i="24"/>
  <c r="G29" i="24"/>
  <c r="G26" i="24"/>
  <c r="U26" i="24" s="1"/>
  <c r="G24" i="24"/>
  <c r="S24" i="24"/>
  <c r="M24" i="24"/>
  <c r="S22" i="24"/>
  <c r="M22" i="24"/>
  <c r="G22" i="24"/>
  <c r="S20" i="24"/>
  <c r="M20" i="24"/>
  <c r="G20" i="24"/>
  <c r="S21" i="24"/>
  <c r="M21" i="24"/>
  <c r="G21" i="24"/>
  <c r="S17" i="24"/>
  <c r="M17" i="24"/>
  <c r="G17" i="24"/>
  <c r="S16" i="24"/>
  <c r="M16" i="24"/>
  <c r="G16" i="24"/>
  <c r="S14" i="24"/>
  <c r="M14" i="24"/>
  <c r="G14" i="24"/>
  <c r="G15" i="24"/>
  <c r="S12" i="24"/>
  <c r="M12" i="24"/>
  <c r="G12" i="24"/>
  <c r="S11" i="24"/>
  <c r="M11" i="24"/>
  <c r="G11" i="24"/>
  <c r="S7" i="24"/>
  <c r="M7" i="24"/>
  <c r="G7" i="24"/>
  <c r="S8" i="24"/>
  <c r="M8" i="24"/>
  <c r="G8" i="24"/>
  <c r="S9" i="24"/>
  <c r="M9" i="24"/>
  <c r="G9" i="24"/>
  <c r="S6" i="24"/>
  <c r="V6" i="24" s="1"/>
  <c r="S4" i="24"/>
  <c r="M4" i="24"/>
  <c r="G4" i="24"/>
  <c r="M3" i="24"/>
  <c r="G3" i="24"/>
  <c r="V11" i="25" l="1"/>
  <c r="U11" i="25"/>
  <c r="V10" i="25"/>
  <c r="U10" i="25"/>
  <c r="V9" i="25"/>
  <c r="U9" i="25"/>
  <c r="U54" i="25"/>
  <c r="V54" i="25"/>
  <c r="V51" i="25"/>
  <c r="U51" i="25"/>
  <c r="V50" i="25"/>
  <c r="U50" i="25"/>
  <c r="U49" i="25"/>
  <c r="V49" i="25"/>
  <c r="U46" i="25"/>
  <c r="V46" i="25"/>
  <c r="V45" i="25"/>
  <c r="U45" i="25"/>
  <c r="U42" i="25"/>
  <c r="V42" i="25"/>
  <c r="V40" i="25"/>
  <c r="U40" i="25"/>
  <c r="U39" i="25"/>
  <c r="V39" i="25"/>
  <c r="V37" i="25"/>
  <c r="U37" i="25"/>
  <c r="V34" i="25"/>
  <c r="U34" i="25"/>
  <c r="U33" i="25"/>
  <c r="V33" i="25"/>
  <c r="U32" i="25"/>
  <c r="V32" i="25"/>
  <c r="V30" i="25"/>
  <c r="U30" i="25"/>
  <c r="V29" i="25"/>
  <c r="U29" i="25"/>
  <c r="U27" i="25"/>
  <c r="V27" i="25"/>
  <c r="U23" i="25"/>
  <c r="V23" i="25"/>
  <c r="U22" i="25"/>
  <c r="V22" i="25"/>
  <c r="U21" i="25"/>
  <c r="V21" i="25"/>
  <c r="U18" i="25"/>
  <c r="V18" i="25"/>
  <c r="V17" i="25"/>
  <c r="U17" i="25"/>
  <c r="V6" i="25"/>
  <c r="U6" i="25"/>
  <c r="V5" i="25"/>
  <c r="U5" i="25"/>
  <c r="V24" i="24"/>
  <c r="U24" i="24"/>
  <c r="V17" i="24"/>
  <c r="U17" i="24"/>
  <c r="V34" i="24"/>
  <c r="U34" i="24"/>
  <c r="U16" i="24"/>
  <c r="V16" i="24"/>
  <c r="U32" i="24"/>
  <c r="V32" i="24"/>
  <c r="U30" i="24"/>
  <c r="V30" i="24"/>
  <c r="V28" i="24"/>
  <c r="U28" i="24"/>
  <c r="U3" i="24"/>
  <c r="U4" i="24"/>
  <c r="V20" i="24"/>
  <c r="V33" i="24"/>
  <c r="V4" i="24"/>
  <c r="V14" i="24"/>
  <c r="V9" i="24"/>
  <c r="U7" i="24"/>
  <c r="U21" i="24"/>
  <c r="V22" i="24"/>
  <c r="V29" i="24"/>
  <c r="U33" i="24"/>
  <c r="U22" i="24"/>
  <c r="U6" i="24"/>
  <c r="V7" i="24"/>
  <c r="V11" i="24"/>
  <c r="U12" i="24"/>
  <c r="U8" i="24"/>
  <c r="U11" i="24"/>
  <c r="U20" i="24"/>
  <c r="V12" i="24"/>
  <c r="U9" i="24"/>
  <c r="U14" i="24"/>
  <c r="U29" i="24"/>
  <c r="V8" i="24"/>
  <c r="V21" i="24"/>
  <c r="R9" i="23" l="1"/>
  <c r="L9" i="23"/>
  <c r="F9" i="23"/>
  <c r="R8" i="23"/>
  <c r="L8" i="23"/>
  <c r="F8" i="23"/>
  <c r="R7" i="23"/>
  <c r="L7" i="23"/>
  <c r="F7" i="23"/>
  <c r="R6" i="23"/>
  <c r="L6" i="23"/>
  <c r="F6" i="23"/>
  <c r="R5" i="23"/>
  <c r="L5" i="23"/>
  <c r="F5" i="23"/>
  <c r="R4" i="23"/>
  <c r="L4" i="23"/>
  <c r="F4" i="23"/>
</calcChain>
</file>

<file path=xl/sharedStrings.xml><?xml version="1.0" encoding="utf-8"?>
<sst xmlns="http://schemas.openxmlformats.org/spreadsheetml/2006/main" count="185" uniqueCount="92">
  <si>
    <t>D153A</t>
    <phoneticPr fontId="1" type="noConversion"/>
  </si>
  <si>
    <t>E186A</t>
    <phoneticPr fontId="1" type="noConversion"/>
  </si>
  <si>
    <t>D188A</t>
    <phoneticPr fontId="1" type="noConversion"/>
  </si>
  <si>
    <t>E226A</t>
    <phoneticPr fontId="1" type="noConversion"/>
  </si>
  <si>
    <t>D521Y</t>
    <phoneticPr fontId="1" type="noConversion"/>
  </si>
  <si>
    <t>H187A</t>
    <phoneticPr fontId="1" type="noConversion"/>
  </si>
  <si>
    <t>H303A</t>
    <phoneticPr fontId="1" type="noConversion"/>
  </si>
  <si>
    <t>D174A</t>
    <phoneticPr fontId="1" type="noConversion"/>
  </si>
  <si>
    <t>H164A</t>
    <phoneticPr fontId="1" type="noConversion"/>
  </si>
  <si>
    <t>R60A</t>
    <phoneticPr fontId="1" type="noConversion"/>
  </si>
  <si>
    <t>C206S</t>
    <phoneticPr fontId="1" type="noConversion"/>
  </si>
  <si>
    <t>H354E</t>
    <phoneticPr fontId="1" type="noConversion"/>
  </si>
  <si>
    <t>D521A</t>
    <phoneticPr fontId="1" type="noConversion"/>
  </si>
  <si>
    <t>D521L</t>
    <phoneticPr fontId="1" type="noConversion"/>
  </si>
  <si>
    <t>S523F</t>
    <phoneticPr fontId="1" type="noConversion"/>
  </si>
  <si>
    <t>S523A</t>
    <phoneticPr fontId="1" type="noConversion"/>
  </si>
  <si>
    <t>N383A</t>
    <phoneticPr fontId="1" type="noConversion"/>
  </si>
  <si>
    <t>N383D</t>
    <phoneticPr fontId="1" type="noConversion"/>
  </si>
  <si>
    <t>N383F</t>
    <phoneticPr fontId="1" type="noConversion"/>
  </si>
  <si>
    <t>R60L</t>
    <phoneticPr fontId="1" type="noConversion"/>
  </si>
  <si>
    <t>R60K</t>
    <phoneticPr fontId="1" type="noConversion"/>
  </si>
  <si>
    <t>R60E</t>
    <phoneticPr fontId="1" type="noConversion"/>
  </si>
  <si>
    <t>H61A</t>
    <phoneticPr fontId="1" type="noConversion"/>
  </si>
  <si>
    <t>H61D</t>
    <phoneticPr fontId="1" type="noConversion"/>
  </si>
  <si>
    <t>D247N</t>
    <phoneticPr fontId="1" type="noConversion"/>
  </si>
  <si>
    <t>D247E</t>
    <phoneticPr fontId="1" type="noConversion"/>
  </si>
  <si>
    <t>D247K</t>
    <phoneticPr fontId="1" type="noConversion"/>
  </si>
  <si>
    <t>D204E</t>
    <phoneticPr fontId="1" type="noConversion"/>
  </si>
  <si>
    <t>D204A</t>
    <phoneticPr fontId="1" type="noConversion"/>
  </si>
  <si>
    <t>D204N</t>
    <phoneticPr fontId="1" type="noConversion"/>
  </si>
  <si>
    <t>D204K</t>
    <phoneticPr fontId="1" type="noConversion"/>
  </si>
  <si>
    <t>Q207E</t>
    <phoneticPr fontId="1" type="noConversion"/>
  </si>
  <si>
    <t>Q207A</t>
    <phoneticPr fontId="1" type="noConversion"/>
  </si>
  <si>
    <t>Q207K</t>
    <phoneticPr fontId="1" type="noConversion"/>
  </si>
  <si>
    <t>G165A</t>
    <phoneticPr fontId="1" type="noConversion"/>
  </si>
  <si>
    <t>F169A</t>
    <phoneticPr fontId="1" type="noConversion"/>
  </si>
  <si>
    <t>T179A</t>
    <phoneticPr fontId="1" type="noConversion"/>
  </si>
  <si>
    <t>E177A</t>
    <phoneticPr fontId="1" type="noConversion"/>
  </si>
  <si>
    <t>S523W</t>
    <phoneticPr fontId="1" type="noConversion"/>
  </si>
  <si>
    <t>H354A</t>
    <phoneticPr fontId="1" type="noConversion"/>
  </si>
  <si>
    <t>M524A</t>
    <phoneticPr fontId="1" type="noConversion"/>
  </si>
  <si>
    <t>M524L</t>
    <phoneticPr fontId="1" type="noConversion"/>
  </si>
  <si>
    <t>N461A</t>
    <phoneticPr fontId="1" type="noConversion"/>
  </si>
  <si>
    <t>N461D</t>
    <phoneticPr fontId="1" type="noConversion"/>
  </si>
  <si>
    <t>N461L</t>
    <phoneticPr fontId="1" type="noConversion"/>
  </si>
  <si>
    <t>N461Q</t>
    <phoneticPr fontId="1" type="noConversion"/>
  </si>
  <si>
    <t>N527A</t>
    <phoneticPr fontId="1" type="noConversion"/>
  </si>
  <si>
    <t>P460A</t>
    <phoneticPr fontId="1" type="noConversion"/>
  </si>
  <si>
    <t>P460L</t>
    <phoneticPr fontId="1" type="noConversion"/>
  </si>
  <si>
    <t>F55A</t>
    <phoneticPr fontId="1" type="noConversion"/>
  </si>
  <si>
    <t>F522A</t>
    <phoneticPr fontId="1" type="noConversion"/>
  </si>
  <si>
    <t>Y456A</t>
    <phoneticPr fontId="1" type="noConversion"/>
  </si>
  <si>
    <t>Q355A</t>
    <phoneticPr fontId="1" type="noConversion"/>
  </si>
  <si>
    <t>Q355F</t>
    <phoneticPr fontId="1" type="noConversion"/>
  </si>
  <si>
    <t>N385A</t>
    <phoneticPr fontId="1" type="noConversion"/>
  </si>
  <si>
    <t>N385D</t>
    <phoneticPr fontId="1" type="noConversion"/>
  </si>
  <si>
    <t>N385L</t>
    <phoneticPr fontId="1" type="noConversion"/>
  </si>
  <si>
    <t>WT</t>
    <phoneticPr fontId="1" type="noConversion"/>
  </si>
  <si>
    <t>mutant</t>
    <phoneticPr fontId="1" type="noConversion"/>
  </si>
  <si>
    <t>Catalytic dyad</t>
    <phoneticPr fontId="1" type="noConversion"/>
  </si>
  <si>
    <t>S1 site</t>
    <phoneticPr fontId="1" type="noConversion"/>
  </si>
  <si>
    <t>GFP fluorescence (% of the total cells)</t>
    <phoneticPr fontId="1" type="noConversion"/>
  </si>
  <si>
    <t>CD59 fluorescence (% of the GFP-positive cells)</t>
    <phoneticPr fontId="1" type="noConversion"/>
  </si>
  <si>
    <t>Activity (CD59 fluorescence, % of the WT)</t>
    <phoneticPr fontId="1" type="noConversion"/>
  </si>
  <si>
    <t>G166A</t>
    <phoneticPr fontId="1" type="noConversion"/>
  </si>
  <si>
    <t>S1' site</t>
    <phoneticPr fontId="1" type="noConversion"/>
  </si>
  <si>
    <t>S2' site</t>
    <phoneticPr fontId="1" type="noConversion"/>
  </si>
  <si>
    <t>Data for Fig. S8</t>
    <phoneticPr fontId="1" type="noConversion"/>
  </si>
  <si>
    <t>Average</t>
    <phoneticPr fontId="1" type="noConversion"/>
  </si>
  <si>
    <t>SEM</t>
    <phoneticPr fontId="1" type="noConversion"/>
  </si>
  <si>
    <t>Strong H-bonding</t>
    <phoneticPr fontId="1" type="noConversion"/>
  </si>
  <si>
    <t>Hydrophobic interaction</t>
    <phoneticPr fontId="1" type="noConversion"/>
  </si>
  <si>
    <t>Data for Fig. 4d</t>
    <phoneticPr fontId="1" type="noConversion"/>
  </si>
  <si>
    <t>In the vicinity of GPI</t>
    <phoneticPr fontId="1" type="noConversion"/>
  </si>
  <si>
    <t>In the vicinity of GPI</t>
    <phoneticPr fontId="1" type="noConversion"/>
  </si>
  <si>
    <t>H354F</t>
    <phoneticPr fontId="1" type="noConversion"/>
  </si>
  <si>
    <t>GPAA1</t>
    <phoneticPr fontId="1" type="noConversion"/>
  </si>
  <si>
    <t>PIGU</t>
    <phoneticPr fontId="1" type="noConversion"/>
  </si>
  <si>
    <t>PIGK</t>
    <phoneticPr fontId="1" type="noConversion"/>
  </si>
  <si>
    <t>PIGT</t>
    <phoneticPr fontId="1" type="noConversion"/>
  </si>
  <si>
    <t>PIGU</t>
    <phoneticPr fontId="1" type="noConversion"/>
  </si>
  <si>
    <t>PIGT</t>
    <phoneticPr fontId="1" type="noConversion"/>
  </si>
  <si>
    <t>Weak H-bonding</t>
    <phoneticPr fontId="1" type="noConversion"/>
  </si>
  <si>
    <t>Weak H-bonding</t>
    <phoneticPr fontId="1" type="noConversion"/>
  </si>
  <si>
    <t>Conserved Patch</t>
    <phoneticPr fontId="1" type="noConversion"/>
  </si>
  <si>
    <t>GPAA1</t>
    <phoneticPr fontId="1" type="noConversion"/>
  </si>
  <si>
    <t>D247A</t>
    <phoneticPr fontId="1" type="noConversion"/>
  </si>
  <si>
    <t>F274L,W275L</t>
    <phoneticPr fontId="1" type="noConversion"/>
  </si>
  <si>
    <t>F274L</t>
    <phoneticPr fontId="1" type="noConversion"/>
  </si>
  <si>
    <t>W275L</t>
    <phoneticPr fontId="1" type="noConversion"/>
  </si>
  <si>
    <t>D521L/S523F</t>
    <phoneticPr fontId="1" type="noConversion"/>
  </si>
  <si>
    <t>Double mutant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</si>
</sst>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宋体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76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76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176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176" fontId="3" fillId="0" borderId="0" xfId="0" applyNumberFormat="1" applyFont="1" applyFill="1" applyAlignment="1">
      <alignment horizontal="left"/>
    </xf>
    <xf numFmtId="176" fontId="4" fillId="0" borderId="0" xfId="0" applyNumberFormat="1" applyFont="1" applyFill="1" applyAlignment="1">
      <alignment horizontal="left"/>
    </xf>
    <xf numFmtId="176" fontId="3" fillId="0" borderId="0" xfId="0" applyNumberFormat="1" applyFont="1" applyAlignment="1">
      <alignment horizontal="left"/>
    </xf>
    <xf numFmtId="176" fontId="0" fillId="0" borderId="0" xfId="0" applyNumberFormat="1" applyFont="1" applyAlignment="1">
      <alignment horizontal="left"/>
    </xf>
    <xf numFmtId="176" fontId="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176" fontId="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176" fontId="0" fillId="0" borderId="0" xfId="0" applyNumberFormat="1"/>
    <xf numFmtId="176" fontId="2" fillId="0" borderId="0" xfId="0" applyNumberFormat="1" applyFont="1" applyAlignment="1">
      <alignment horizontal="left"/>
    </xf>
    <xf numFmtId="176" fontId="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176" fontId="3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zoomScaleNormal="100" workbookViewId="0">
      <selection activeCell="C14" sqref="C14"/>
    </sheetView>
  </sheetViews>
  <sheetFormatPr defaultColWidth="9" defaultRowHeight="14.4" x14ac:dyDescent="0.25"/>
  <cols>
    <col min="1" max="1" width="9" style="5"/>
    <col min="2" max="2" width="9" style="9"/>
    <col min="3" max="3" width="9" style="10"/>
    <col min="4" max="4" width="8.88671875" style="10" customWidth="1"/>
    <col min="5" max="22" width="9" style="10"/>
    <col min="23" max="23" width="9" style="8"/>
    <col min="24" max="16384" width="9" style="5"/>
  </cols>
  <sheetData>
    <row r="1" spans="1:38" s="13" customFormat="1" ht="15" x14ac:dyDescent="0.3">
      <c r="A1" s="2"/>
      <c r="B1" s="2"/>
      <c r="C1" s="27" t="s">
        <v>61</v>
      </c>
      <c r="D1" s="27"/>
      <c r="E1" s="27" t="s">
        <v>62</v>
      </c>
      <c r="F1" s="27"/>
      <c r="G1" s="18" t="s">
        <v>63</v>
      </c>
      <c r="H1" s="18"/>
      <c r="I1" s="27" t="s">
        <v>61</v>
      </c>
      <c r="J1" s="27"/>
      <c r="K1" s="27" t="s">
        <v>62</v>
      </c>
      <c r="L1" s="27"/>
      <c r="M1" s="18" t="s">
        <v>63</v>
      </c>
      <c r="N1" s="18"/>
      <c r="O1" s="27" t="s">
        <v>61</v>
      </c>
      <c r="P1" s="27"/>
      <c r="Q1" s="27" t="s">
        <v>62</v>
      </c>
      <c r="R1" s="27"/>
      <c r="S1" s="18" t="s">
        <v>63</v>
      </c>
      <c r="T1" s="18"/>
      <c r="U1" s="18" t="s">
        <v>68</v>
      </c>
      <c r="V1" s="18" t="s">
        <v>69</v>
      </c>
      <c r="W1" s="10"/>
    </row>
    <row r="2" spans="1:38" s="13" customFormat="1" ht="15" x14ac:dyDescent="0.3">
      <c r="A2" s="2"/>
      <c r="B2" s="2"/>
      <c r="C2" s="6" t="s">
        <v>57</v>
      </c>
      <c r="D2" s="6" t="s">
        <v>58</v>
      </c>
      <c r="E2" s="6" t="s">
        <v>57</v>
      </c>
      <c r="F2" s="6" t="s">
        <v>58</v>
      </c>
      <c r="G2" s="6"/>
      <c r="H2" s="18"/>
      <c r="I2" s="6" t="s">
        <v>57</v>
      </c>
      <c r="J2" s="6" t="s">
        <v>58</v>
      </c>
      <c r="K2" s="6" t="s">
        <v>57</v>
      </c>
      <c r="L2" s="6" t="s">
        <v>58</v>
      </c>
      <c r="M2" s="6"/>
      <c r="N2" s="18"/>
      <c r="O2" s="6" t="s">
        <v>57</v>
      </c>
      <c r="P2" s="6" t="s">
        <v>58</v>
      </c>
      <c r="Q2" s="6" t="s">
        <v>57</v>
      </c>
      <c r="R2" s="6" t="s">
        <v>58</v>
      </c>
      <c r="S2" s="6"/>
      <c r="T2" s="6"/>
      <c r="U2" s="6"/>
      <c r="V2" s="6"/>
      <c r="W2" s="10"/>
    </row>
    <row r="3" spans="1:38" s="13" customFormat="1" ht="15" x14ac:dyDescent="0.3">
      <c r="A3" s="28" t="s">
        <v>59</v>
      </c>
      <c r="B3" s="7" t="s">
        <v>8</v>
      </c>
      <c r="C3" s="10">
        <v>4.53</v>
      </c>
      <c r="D3" s="10">
        <v>3.55</v>
      </c>
      <c r="E3" s="10">
        <v>97.7</v>
      </c>
      <c r="F3" s="10">
        <v>0</v>
      </c>
      <c r="G3" s="10">
        <f>F3/E3*100</f>
        <v>0</v>
      </c>
      <c r="H3" s="10"/>
      <c r="I3" s="10">
        <v>7.48</v>
      </c>
      <c r="J3" s="10">
        <v>1.55</v>
      </c>
      <c r="K3" s="10">
        <v>97.8</v>
      </c>
      <c r="L3" s="10">
        <v>0</v>
      </c>
      <c r="M3" s="10">
        <f>L3/K3*100</f>
        <v>0</v>
      </c>
      <c r="N3" s="10"/>
      <c r="O3" s="15">
        <v>28.8</v>
      </c>
      <c r="P3" s="15">
        <v>17</v>
      </c>
      <c r="Q3" s="15">
        <v>94.7</v>
      </c>
      <c r="R3" s="15">
        <v>0</v>
      </c>
      <c r="S3" s="15">
        <f>R3/Q3*100</f>
        <v>0</v>
      </c>
      <c r="T3" s="10"/>
      <c r="U3" s="10">
        <f>AVERAGE(G3,M3,S3)</f>
        <v>0</v>
      </c>
      <c r="V3" s="10">
        <f>STDEV(G3,M3,S3)/SQRT(COUNT(G3,M3,S3))</f>
        <v>0</v>
      </c>
      <c r="W3" s="10"/>
    </row>
    <row r="4" spans="1:38" s="13" customFormat="1" ht="15" x14ac:dyDescent="0.3">
      <c r="A4" s="28"/>
      <c r="B4" s="7" t="s">
        <v>10</v>
      </c>
      <c r="C4" s="10">
        <v>4.53</v>
      </c>
      <c r="D4" s="10">
        <v>4.71</v>
      </c>
      <c r="E4" s="10">
        <v>97.7</v>
      </c>
      <c r="F4" s="10">
        <v>0</v>
      </c>
      <c r="G4" s="10">
        <f>F4/E4*100</f>
        <v>0</v>
      </c>
      <c r="H4" s="10"/>
      <c r="I4" s="10">
        <v>7.48</v>
      </c>
      <c r="J4" s="10">
        <v>5.54</v>
      </c>
      <c r="K4" s="10">
        <v>97.8</v>
      </c>
      <c r="L4" s="10">
        <v>0</v>
      </c>
      <c r="M4" s="10">
        <f>L4/K4*100</f>
        <v>0</v>
      </c>
      <c r="N4" s="10"/>
      <c r="O4" s="10">
        <v>28.8</v>
      </c>
      <c r="P4" s="10">
        <v>20.2</v>
      </c>
      <c r="Q4" s="10">
        <v>94.7</v>
      </c>
      <c r="R4" s="10">
        <v>0</v>
      </c>
      <c r="S4" s="10">
        <f>R4/Q4*100</f>
        <v>0</v>
      </c>
      <c r="T4" s="10"/>
      <c r="U4" s="10">
        <f t="shared" ref="U4:U29" si="0">AVERAGE(G4,M4,S4)</f>
        <v>0</v>
      </c>
      <c r="V4" s="10">
        <f t="shared" ref="V4:V29" si="1">STDEV(G4,M4,S4)/SQRT(COUNT(G4,M4,S4))</f>
        <v>0</v>
      </c>
      <c r="W4" s="10"/>
    </row>
    <row r="5" spans="1:38" s="13" customFormat="1" ht="15" x14ac:dyDescent="0.3">
      <c r="A5" s="19"/>
      <c r="B5" s="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13" customFormat="1" ht="15" x14ac:dyDescent="0.3">
      <c r="A6" s="28" t="s">
        <v>60</v>
      </c>
      <c r="B6" s="7" t="s">
        <v>9</v>
      </c>
      <c r="C6" s="15">
        <v>4.53</v>
      </c>
      <c r="D6" s="15">
        <v>7.83</v>
      </c>
      <c r="E6" s="15">
        <v>97.7</v>
      </c>
      <c r="F6" s="15">
        <v>75.900000000000006</v>
      </c>
      <c r="G6" s="15">
        <f t="shared" ref="G6:G32" si="2">F6/E6*100</f>
        <v>77.686796315250774</v>
      </c>
      <c r="H6" s="15"/>
      <c r="I6" s="15">
        <v>7.48</v>
      </c>
      <c r="J6" s="15">
        <v>8.9</v>
      </c>
      <c r="K6" s="15">
        <v>97.8</v>
      </c>
      <c r="L6" s="15">
        <v>83.7</v>
      </c>
      <c r="M6" s="15">
        <f t="shared" ref="M6:M32" si="3">L6/K6*100</f>
        <v>85.582822085889575</v>
      </c>
      <c r="N6" s="10"/>
      <c r="O6" s="10">
        <v>12.6</v>
      </c>
      <c r="P6" s="10">
        <v>11.6</v>
      </c>
      <c r="Q6" s="10">
        <v>95.9</v>
      </c>
      <c r="R6" s="10">
        <v>64.5</v>
      </c>
      <c r="S6" s="10">
        <f t="shared" ref="S6:S30" si="4">R6/Q6*100</f>
        <v>67.257559958289875</v>
      </c>
      <c r="T6" s="10"/>
      <c r="U6" s="10">
        <f t="shared" si="0"/>
        <v>76.842392786476736</v>
      </c>
      <c r="V6" s="10">
        <f>STDEV(G6,M6,S6)/SQRT(COUNT(G6,M6,S6))</f>
        <v>5.3068688508656559</v>
      </c>
      <c r="W6" s="10"/>
    </row>
    <row r="7" spans="1:38" s="13" customFormat="1" ht="15" x14ac:dyDescent="0.3">
      <c r="A7" s="28"/>
      <c r="B7" s="7" t="s">
        <v>21</v>
      </c>
      <c r="C7" s="10">
        <v>4.53</v>
      </c>
      <c r="D7" s="10">
        <v>8.65</v>
      </c>
      <c r="E7" s="10">
        <v>97.7</v>
      </c>
      <c r="F7" s="10">
        <v>11</v>
      </c>
      <c r="G7" s="10">
        <f>F7/E7*100</f>
        <v>11.258955987717503</v>
      </c>
      <c r="H7" s="10"/>
      <c r="I7" s="10">
        <v>7.48</v>
      </c>
      <c r="J7" s="10">
        <v>5.87</v>
      </c>
      <c r="K7" s="10">
        <v>97.8</v>
      </c>
      <c r="L7" s="10">
        <v>8.15</v>
      </c>
      <c r="M7" s="10">
        <f>L7/K7*100</f>
        <v>8.3333333333333339</v>
      </c>
      <c r="N7" s="10"/>
      <c r="O7" s="10">
        <v>3.58</v>
      </c>
      <c r="P7" s="10">
        <v>11.4</v>
      </c>
      <c r="Q7" s="10">
        <v>94.9</v>
      </c>
      <c r="R7" s="10">
        <v>9.34</v>
      </c>
      <c r="S7" s="10">
        <f>R7/Q7*100</f>
        <v>9.8419388830347732</v>
      </c>
      <c r="T7" s="10"/>
      <c r="U7" s="10">
        <f>AVERAGE(G7,M7,S7)</f>
        <v>9.8114094013618693</v>
      </c>
      <c r="V7" s="10">
        <f>STDEV(G7,M7,S7)/SQRT(COUNT(G7,M7,S7))</f>
        <v>0.84469245209916888</v>
      </c>
      <c r="W7" s="10"/>
    </row>
    <row r="8" spans="1:38" s="13" customFormat="1" ht="15" x14ac:dyDescent="0.3">
      <c r="A8" s="28"/>
      <c r="B8" s="7" t="s">
        <v>20</v>
      </c>
      <c r="C8" s="10">
        <v>4.53</v>
      </c>
      <c r="D8" s="10">
        <v>3.16</v>
      </c>
      <c r="E8" s="10">
        <v>97.7</v>
      </c>
      <c r="F8" s="10">
        <v>34.1</v>
      </c>
      <c r="G8" s="10">
        <f>F8/E8*100</f>
        <v>34.90276356192426</v>
      </c>
      <c r="H8" s="10"/>
      <c r="I8" s="10">
        <v>7.48</v>
      </c>
      <c r="J8" s="10">
        <v>3.31</v>
      </c>
      <c r="K8" s="10">
        <v>97.8</v>
      </c>
      <c r="L8" s="10">
        <v>37.700000000000003</v>
      </c>
      <c r="M8" s="10">
        <f>L8/K8*100</f>
        <v>38.548057259713701</v>
      </c>
      <c r="N8" s="10"/>
      <c r="O8" s="10">
        <v>3.58</v>
      </c>
      <c r="P8" s="10">
        <v>6.44</v>
      </c>
      <c r="Q8" s="10">
        <v>94.9</v>
      </c>
      <c r="R8" s="10">
        <v>49.1</v>
      </c>
      <c r="S8" s="10">
        <f>R8/Q8*100</f>
        <v>51.738672286617494</v>
      </c>
      <c r="T8" s="10"/>
      <c r="U8" s="10">
        <f>AVERAGE(G8,M8,S8)</f>
        <v>41.729831036085152</v>
      </c>
      <c r="V8" s="10">
        <f>STDEV(G8,M8,S8)/SQRT(COUNT(G8,M8,S8))</f>
        <v>5.1138608676013924</v>
      </c>
      <c r="W8" s="10"/>
    </row>
    <row r="9" spans="1:38" s="13" customFormat="1" ht="15" x14ac:dyDescent="0.3">
      <c r="A9" s="28"/>
      <c r="B9" s="7" t="s">
        <v>19</v>
      </c>
      <c r="C9" s="10">
        <v>4.53</v>
      </c>
      <c r="D9" s="10">
        <v>5.89</v>
      </c>
      <c r="E9" s="10">
        <v>97.7</v>
      </c>
      <c r="F9" s="10">
        <v>56.8</v>
      </c>
      <c r="G9" s="10">
        <f t="shared" si="2"/>
        <v>58.137154554759462</v>
      </c>
      <c r="H9" s="10"/>
      <c r="I9" s="10">
        <v>7.48</v>
      </c>
      <c r="J9" s="10">
        <v>13.4</v>
      </c>
      <c r="K9" s="10">
        <v>97.8</v>
      </c>
      <c r="L9" s="10">
        <v>54.8</v>
      </c>
      <c r="M9" s="10">
        <f t="shared" si="3"/>
        <v>56.032719836400815</v>
      </c>
      <c r="N9" s="10"/>
      <c r="O9" s="10">
        <v>3.58</v>
      </c>
      <c r="P9" s="10">
        <v>10.1</v>
      </c>
      <c r="Q9" s="10">
        <v>94.9</v>
      </c>
      <c r="R9" s="10">
        <v>57.6</v>
      </c>
      <c r="S9" s="10">
        <f t="shared" si="4"/>
        <v>60.695468914647002</v>
      </c>
      <c r="T9" s="10"/>
      <c r="U9" s="10">
        <f t="shared" si="0"/>
        <v>58.288447768602424</v>
      </c>
      <c r="V9" s="10">
        <f t="shared" si="1"/>
        <v>1.3481437199704904</v>
      </c>
      <c r="W9" s="10"/>
    </row>
    <row r="10" spans="1:38" s="13" customFormat="1" x14ac:dyDescent="0.25">
      <c r="A10" s="2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38" s="13" customFormat="1" ht="15" x14ac:dyDescent="0.3">
      <c r="A11" s="28"/>
      <c r="B11" s="7" t="s">
        <v>22</v>
      </c>
      <c r="C11" s="10">
        <v>4.53</v>
      </c>
      <c r="D11" s="10">
        <v>3.21</v>
      </c>
      <c r="E11" s="10">
        <v>97.7</v>
      </c>
      <c r="F11" s="10">
        <v>96</v>
      </c>
      <c r="G11" s="10">
        <f t="shared" si="2"/>
        <v>98.25997952917092</v>
      </c>
      <c r="H11" s="10"/>
      <c r="I11" s="10">
        <v>7.48</v>
      </c>
      <c r="J11" s="10">
        <v>2.34</v>
      </c>
      <c r="K11" s="10">
        <v>97.8</v>
      </c>
      <c r="L11" s="10">
        <v>95.5</v>
      </c>
      <c r="M11" s="10">
        <f t="shared" si="3"/>
        <v>97.648261758691206</v>
      </c>
      <c r="N11" s="10"/>
      <c r="O11" s="10">
        <v>3.58</v>
      </c>
      <c r="P11" s="10">
        <v>9.18</v>
      </c>
      <c r="Q11" s="10">
        <v>94.9</v>
      </c>
      <c r="R11" s="10">
        <v>94.6</v>
      </c>
      <c r="S11" s="10">
        <f t="shared" si="4"/>
        <v>99.683877766069543</v>
      </c>
      <c r="T11" s="10"/>
      <c r="U11" s="10">
        <f t="shared" si="0"/>
        <v>98.53070635131057</v>
      </c>
      <c r="V11" s="10">
        <f t="shared" si="1"/>
        <v>0.60302097573884905</v>
      </c>
      <c r="W11" s="10"/>
    </row>
    <row r="12" spans="1:38" s="13" customFormat="1" ht="15" x14ac:dyDescent="0.3">
      <c r="A12" s="28"/>
      <c r="B12" s="7" t="s">
        <v>23</v>
      </c>
      <c r="C12" s="10">
        <v>4.53</v>
      </c>
      <c r="D12" s="10">
        <v>8.98</v>
      </c>
      <c r="E12" s="10">
        <v>97.7</v>
      </c>
      <c r="F12" s="10">
        <v>97.2</v>
      </c>
      <c r="G12" s="10">
        <f>F12/E12*100</f>
        <v>99.488229273285569</v>
      </c>
      <c r="H12" s="10"/>
      <c r="I12" s="10">
        <v>7.48</v>
      </c>
      <c r="J12" s="10">
        <v>6.97</v>
      </c>
      <c r="K12" s="10">
        <v>97.8</v>
      </c>
      <c r="L12" s="10">
        <v>97.4</v>
      </c>
      <c r="M12" s="10">
        <f>L12/K12*100</f>
        <v>99.591002044989779</v>
      </c>
      <c r="N12" s="10"/>
      <c r="O12" s="10">
        <v>3.6</v>
      </c>
      <c r="P12" s="10">
        <v>20</v>
      </c>
      <c r="Q12" s="10">
        <v>94.9</v>
      </c>
      <c r="R12" s="10">
        <v>92.1</v>
      </c>
      <c r="S12" s="10">
        <f>R12/Q12*100</f>
        <v>97.049525816649094</v>
      </c>
      <c r="T12" s="10"/>
      <c r="U12" s="10">
        <f>AVERAGE(G12,M12,S12)</f>
        <v>98.709585711641466</v>
      </c>
      <c r="V12" s="10">
        <f>STDEV(G12,M12,S12)/SQRT(COUNT(G12,M12,S12))</f>
        <v>0.83055999218851151</v>
      </c>
      <c r="W12" s="10"/>
    </row>
    <row r="13" spans="1:38" s="13" customFormat="1" x14ac:dyDescent="0.25">
      <c r="A13" s="28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8" s="13" customFormat="1" ht="15" x14ac:dyDescent="0.3">
      <c r="A14" s="28"/>
      <c r="B14" s="7" t="s">
        <v>28</v>
      </c>
      <c r="C14" s="10">
        <v>4.53</v>
      </c>
      <c r="D14" s="10">
        <v>3.1</v>
      </c>
      <c r="E14" s="10">
        <v>97.7</v>
      </c>
      <c r="F14" s="10">
        <v>83.2</v>
      </c>
      <c r="G14" s="10">
        <f>F14/E14*100</f>
        <v>85.158648925281483</v>
      </c>
      <c r="H14" s="10"/>
      <c r="I14" s="10">
        <v>4.88</v>
      </c>
      <c r="J14" s="10">
        <v>6.91</v>
      </c>
      <c r="K14" s="10">
        <v>97.7</v>
      </c>
      <c r="L14" s="10">
        <v>89.1</v>
      </c>
      <c r="M14" s="10">
        <f>L14/K14*100</f>
        <v>91.197543500511756</v>
      </c>
      <c r="N14" s="10"/>
      <c r="O14" s="10">
        <v>3.6</v>
      </c>
      <c r="P14" s="10">
        <v>10.4</v>
      </c>
      <c r="Q14" s="10">
        <v>94.9</v>
      </c>
      <c r="R14" s="10">
        <v>80.5</v>
      </c>
      <c r="S14" s="10">
        <f>R14/Q14*100</f>
        <v>84.826132771338251</v>
      </c>
      <c r="T14" s="10"/>
      <c r="U14" s="10">
        <f>AVERAGE(G14,M14,S14)</f>
        <v>87.060775065710502</v>
      </c>
      <c r="V14" s="10">
        <f>STDEV(G14,M14,S14)/SQRT(COUNT(G14,M14,S14))</f>
        <v>2.0706103416250925</v>
      </c>
      <c r="W14" s="10"/>
    </row>
    <row r="15" spans="1:38" s="13" customFormat="1" ht="15" x14ac:dyDescent="0.3">
      <c r="A15" s="28"/>
      <c r="B15" s="7" t="s">
        <v>27</v>
      </c>
      <c r="C15" s="10">
        <v>12.9</v>
      </c>
      <c r="D15" s="10">
        <v>6.79</v>
      </c>
      <c r="E15" s="10">
        <v>97.8</v>
      </c>
      <c r="F15" s="10">
        <v>96.6</v>
      </c>
      <c r="G15" s="10">
        <f>F15/E15*100</f>
        <v>98.773006134969322</v>
      </c>
      <c r="H15" s="10"/>
      <c r="I15" s="10">
        <v>5.4</v>
      </c>
      <c r="J15" s="10">
        <v>6.22</v>
      </c>
      <c r="K15" s="10">
        <v>98.3</v>
      </c>
      <c r="L15" s="10">
        <v>98.2</v>
      </c>
      <c r="M15" s="10">
        <f>L15/K15*100</f>
        <v>99.89827060020346</v>
      </c>
      <c r="N15" s="10"/>
      <c r="O15" s="10">
        <v>4.0999999999999996</v>
      </c>
      <c r="P15" s="10">
        <v>8.07</v>
      </c>
      <c r="Q15" s="10">
        <v>98.2</v>
      </c>
      <c r="R15" s="10">
        <v>98.3</v>
      </c>
      <c r="S15" s="10">
        <f>R15/Q15*100</f>
        <v>100.10183299389001</v>
      </c>
      <c r="T15" s="10"/>
      <c r="U15" s="10">
        <f>AVERAGE(G15,M15,S15)</f>
        <v>99.59103657635427</v>
      </c>
      <c r="V15" s="10">
        <f>STDEV(G15,M15,S15)/SQRT(COUNT(G15,M15,S15))</f>
        <v>0.4132149417696897</v>
      </c>
      <c r="W15" s="10"/>
    </row>
    <row r="16" spans="1:38" s="13" customFormat="1" ht="15" x14ac:dyDescent="0.3">
      <c r="A16" s="28"/>
      <c r="B16" s="7" t="s">
        <v>29</v>
      </c>
      <c r="C16" s="10">
        <v>4.5</v>
      </c>
      <c r="D16" s="10">
        <v>4.5999999999999996</v>
      </c>
      <c r="E16" s="10">
        <v>97.7</v>
      </c>
      <c r="F16" s="10">
        <v>94.6</v>
      </c>
      <c r="G16" s="10">
        <f>F16/E16*100</f>
        <v>96.827021494370513</v>
      </c>
      <c r="H16" s="10"/>
      <c r="I16" s="10">
        <v>4.88</v>
      </c>
      <c r="J16" s="10">
        <v>6.67</v>
      </c>
      <c r="K16" s="10">
        <v>97.7</v>
      </c>
      <c r="L16" s="10">
        <v>94.7</v>
      </c>
      <c r="M16" s="10">
        <f>L16/K16*100</f>
        <v>96.929375639713413</v>
      </c>
      <c r="N16" s="10"/>
      <c r="O16" s="10">
        <v>3.6</v>
      </c>
      <c r="P16" s="10">
        <v>8.94</v>
      </c>
      <c r="Q16" s="10">
        <v>94.9</v>
      </c>
      <c r="R16" s="10">
        <v>84.2</v>
      </c>
      <c r="S16" s="10">
        <f>R16/Q16*100</f>
        <v>88.7249736564805</v>
      </c>
      <c r="T16" s="10"/>
      <c r="U16" s="10">
        <f>AVERAGE(G16,M16,S16)</f>
        <v>94.160456930188147</v>
      </c>
      <c r="V16" s="10">
        <f>STDEV(G16,M16,S16)/SQRT(COUNT(G16,M16,S16))</f>
        <v>2.7179022490905171</v>
      </c>
      <c r="W16" s="10"/>
      <c r="AI16" s="10"/>
      <c r="AJ16" s="10"/>
      <c r="AK16" s="10"/>
      <c r="AL16" s="10"/>
    </row>
    <row r="17" spans="1:26" s="13" customFormat="1" ht="15" x14ac:dyDescent="0.3">
      <c r="A17" s="28"/>
      <c r="B17" s="7" t="s">
        <v>30</v>
      </c>
      <c r="C17" s="15">
        <v>14.3</v>
      </c>
      <c r="D17" s="15">
        <v>3.88</v>
      </c>
      <c r="E17" s="15">
        <v>97.7</v>
      </c>
      <c r="F17" s="15">
        <v>43.8</v>
      </c>
      <c r="G17" s="15">
        <f>F17/E17*100</f>
        <v>44.831115660184231</v>
      </c>
      <c r="H17" s="10"/>
      <c r="I17" s="10">
        <v>4.88</v>
      </c>
      <c r="J17" s="10">
        <v>1.53</v>
      </c>
      <c r="K17" s="10">
        <v>97.7</v>
      </c>
      <c r="L17" s="10">
        <v>37.4</v>
      </c>
      <c r="M17" s="10">
        <f>L17/K17*100</f>
        <v>38.280450358239506</v>
      </c>
      <c r="N17" s="10"/>
      <c r="O17" s="10">
        <v>4.5</v>
      </c>
      <c r="P17" s="10">
        <v>6.64</v>
      </c>
      <c r="Q17" s="10">
        <v>97.7</v>
      </c>
      <c r="R17" s="10">
        <v>28</v>
      </c>
      <c r="S17" s="10">
        <f>R17/Q17*100</f>
        <v>28.65916069600819</v>
      </c>
      <c r="T17" s="10"/>
      <c r="U17" s="10">
        <f t="shared" ref="U17" si="5">AVERAGE(G17,M17,S17)</f>
        <v>37.256908904810636</v>
      </c>
      <c r="V17" s="10">
        <f t="shared" ref="V17" si="6">STDEV(G17,M17,S17)/SQRT(COUNT(G17,M17,S17))</f>
        <v>4.6964085452254656</v>
      </c>
      <c r="W17" s="10"/>
    </row>
    <row r="18" spans="1:26" s="13" customFormat="1" x14ac:dyDescent="0.25">
      <c r="A18" s="28"/>
      <c r="W18" s="10"/>
    </row>
    <row r="19" spans="1:26" s="13" customFormat="1" ht="15" x14ac:dyDescent="0.3">
      <c r="A19" s="28"/>
      <c r="B19" s="7" t="s">
        <v>86</v>
      </c>
      <c r="C19" s="10">
        <v>4.5</v>
      </c>
      <c r="D19" s="10">
        <v>2.39</v>
      </c>
      <c r="E19" s="10">
        <v>97.7</v>
      </c>
      <c r="F19" s="10">
        <v>86.1</v>
      </c>
      <c r="G19" s="10">
        <f>F19/E19*100</f>
        <v>88.126919140225169</v>
      </c>
      <c r="H19" s="10"/>
      <c r="I19" s="10">
        <v>4.88</v>
      </c>
      <c r="J19" s="10">
        <v>1.38</v>
      </c>
      <c r="K19" s="10">
        <v>97.7</v>
      </c>
      <c r="L19" s="10">
        <v>54.3</v>
      </c>
      <c r="M19" s="10">
        <f>L19/K19*100</f>
        <v>55.578300921187306</v>
      </c>
      <c r="N19" s="10"/>
      <c r="O19" s="10">
        <v>3.6</v>
      </c>
      <c r="P19" s="10">
        <v>6.6</v>
      </c>
      <c r="Q19" s="10">
        <v>94.9</v>
      </c>
      <c r="R19" s="10">
        <v>69.900000000000006</v>
      </c>
      <c r="S19" s="10">
        <f>R19/Q19*100</f>
        <v>73.656480505795571</v>
      </c>
      <c r="T19" s="10"/>
      <c r="U19" s="10">
        <f t="shared" ref="U19" si="7">AVERAGE(G19,M19,S19)</f>
        <v>72.453900189069358</v>
      </c>
      <c r="V19" s="10">
        <f t="shared" ref="V19" si="8">STDEV(G19,M19,S19)/SQRT(COUNT(G19,M19,S19))</f>
        <v>9.4151966974638359</v>
      </c>
      <c r="W19" s="10"/>
    </row>
    <row r="20" spans="1:26" s="13" customFormat="1" ht="15" x14ac:dyDescent="0.3">
      <c r="A20" s="28"/>
      <c r="B20" s="7" t="s">
        <v>25</v>
      </c>
      <c r="C20" s="10">
        <v>4.53</v>
      </c>
      <c r="D20" s="10">
        <v>10.5</v>
      </c>
      <c r="E20" s="10">
        <v>97.7</v>
      </c>
      <c r="F20" s="10">
        <v>90.4</v>
      </c>
      <c r="G20" s="10">
        <f>F20/E20*100</f>
        <v>92.528147389969291</v>
      </c>
      <c r="H20" s="10"/>
      <c r="I20" s="10">
        <v>4.88</v>
      </c>
      <c r="J20" s="10">
        <v>7.75</v>
      </c>
      <c r="K20" s="10">
        <v>97.7</v>
      </c>
      <c r="L20" s="10">
        <v>86.9</v>
      </c>
      <c r="M20" s="10">
        <f>L20/K20*100</f>
        <v>88.945752302968273</v>
      </c>
      <c r="N20" s="10"/>
      <c r="O20" s="10">
        <v>3.6</v>
      </c>
      <c r="P20" s="10">
        <v>13.5</v>
      </c>
      <c r="Q20" s="10">
        <v>94.9</v>
      </c>
      <c r="R20" s="10">
        <v>82.4</v>
      </c>
      <c r="S20" s="10">
        <f>R20/Q20*100</f>
        <v>86.828240252897785</v>
      </c>
      <c r="T20" s="10"/>
      <c r="U20" s="10">
        <f>AVERAGE(G20,M20,S20)</f>
        <v>89.434046648611783</v>
      </c>
      <c r="V20" s="10">
        <f>STDEV(G20,M20,S20)/SQRT(COUNT(G20,M20,S20))</f>
        <v>1.6634360892241737</v>
      </c>
      <c r="W20" s="10"/>
    </row>
    <row r="21" spans="1:26" s="13" customFormat="1" ht="15" x14ac:dyDescent="0.3">
      <c r="A21" s="28"/>
      <c r="B21" s="7" t="s">
        <v>24</v>
      </c>
      <c r="C21" s="10">
        <v>4.53</v>
      </c>
      <c r="D21" s="10">
        <v>4.55</v>
      </c>
      <c r="E21" s="10">
        <v>97.7</v>
      </c>
      <c r="F21" s="10">
        <v>96</v>
      </c>
      <c r="G21" s="10">
        <f>F21/E21*100</f>
        <v>98.25997952917092</v>
      </c>
      <c r="H21" s="10"/>
      <c r="I21" s="10">
        <v>4.88</v>
      </c>
      <c r="J21" s="10">
        <v>4.07</v>
      </c>
      <c r="K21" s="10">
        <v>97.7</v>
      </c>
      <c r="L21" s="10">
        <v>96.7</v>
      </c>
      <c r="M21" s="10">
        <f>L21/K21*100</f>
        <v>98.976458546571138</v>
      </c>
      <c r="N21" s="10"/>
      <c r="O21" s="10">
        <v>3.6</v>
      </c>
      <c r="P21" s="10">
        <v>16.899999999999999</v>
      </c>
      <c r="Q21" s="10">
        <v>94.9</v>
      </c>
      <c r="R21" s="10">
        <v>92.3</v>
      </c>
      <c r="S21" s="10">
        <f>R21/Q21*100</f>
        <v>97.260273972602732</v>
      </c>
      <c r="T21" s="10"/>
      <c r="U21" s="10">
        <f>AVERAGE(G21,M21,S21)</f>
        <v>98.165570682781592</v>
      </c>
      <c r="V21" s="10">
        <f>STDEV(G21,M21,S21)/SQRT(COUNT(G21,M21,S21))</f>
        <v>0.4976635897502118</v>
      </c>
      <c r="W21" s="10"/>
    </row>
    <row r="22" spans="1:26" s="13" customFormat="1" ht="15" x14ac:dyDescent="0.3">
      <c r="A22" s="28"/>
      <c r="B22" s="7" t="s">
        <v>26</v>
      </c>
      <c r="C22" s="10">
        <v>4.53</v>
      </c>
      <c r="D22" s="10">
        <v>3.55</v>
      </c>
      <c r="E22" s="10">
        <v>97.7</v>
      </c>
      <c r="F22" s="10">
        <v>4.08</v>
      </c>
      <c r="G22" s="10">
        <f>F22/E22*100</f>
        <v>4.1760491299897646</v>
      </c>
      <c r="H22" s="10"/>
      <c r="I22" s="10">
        <v>4.88</v>
      </c>
      <c r="J22" s="10">
        <v>4.7</v>
      </c>
      <c r="K22" s="10">
        <v>97.7</v>
      </c>
      <c r="L22" s="10">
        <v>3.2</v>
      </c>
      <c r="M22" s="10">
        <f>L22/K22*100</f>
        <v>3.2753326509723646</v>
      </c>
      <c r="N22" s="10"/>
      <c r="O22" s="10">
        <v>3.6</v>
      </c>
      <c r="P22" s="10">
        <v>9.27</v>
      </c>
      <c r="Q22" s="10">
        <v>94.9</v>
      </c>
      <c r="R22" s="10">
        <v>2.12</v>
      </c>
      <c r="S22" s="10">
        <f>R22/Q22*100</f>
        <v>2.2339304531085356</v>
      </c>
      <c r="T22" s="10"/>
      <c r="U22" s="10">
        <f>AVERAGE(G22,M22,S22)</f>
        <v>3.2284374113568881</v>
      </c>
      <c r="V22" s="10">
        <f>STDEV(G22,M22,S22)/SQRT(COUNT(G22,M22,S22))</f>
        <v>0.56113147936310082</v>
      </c>
      <c r="W22" s="10"/>
    </row>
    <row r="23" spans="1:26" s="13" customFormat="1" x14ac:dyDescent="0.25">
      <c r="W23" s="10"/>
    </row>
    <row r="24" spans="1:26" s="22" customFormat="1" ht="15" x14ac:dyDescent="0.3">
      <c r="A24" s="28" t="s">
        <v>65</v>
      </c>
      <c r="B24" s="21" t="s">
        <v>34</v>
      </c>
      <c r="C24" s="15">
        <v>4.5</v>
      </c>
      <c r="D24" s="15">
        <v>2.31</v>
      </c>
      <c r="E24" s="15">
        <v>97.7</v>
      </c>
      <c r="F24" s="15">
        <v>72.099999999999994</v>
      </c>
      <c r="G24" s="15">
        <f>F24/E24*100</f>
        <v>73.797338792221083</v>
      </c>
      <c r="H24" s="15"/>
      <c r="I24" s="15">
        <v>3.6</v>
      </c>
      <c r="J24" s="15">
        <v>2.95</v>
      </c>
      <c r="K24" s="15">
        <v>94.9</v>
      </c>
      <c r="L24" s="15">
        <v>46</v>
      </c>
      <c r="M24" s="15">
        <f>L24/K24*100</f>
        <v>48.472075869336138</v>
      </c>
      <c r="N24" s="15"/>
      <c r="O24" s="15">
        <v>4.5</v>
      </c>
      <c r="P24" s="15">
        <v>2.87</v>
      </c>
      <c r="Q24" s="15">
        <v>97.7</v>
      </c>
      <c r="R24" s="15">
        <v>69.7</v>
      </c>
      <c r="S24" s="15">
        <f>R24/Q24*100</f>
        <v>71.340839303991814</v>
      </c>
      <c r="T24" s="15"/>
      <c r="U24" s="15">
        <f t="shared" ref="U24" si="9">AVERAGE(G24,M24,S24)</f>
        <v>64.536751321849678</v>
      </c>
      <c r="V24" s="15">
        <f t="shared" ref="V24:V26" si="10">STDEV(G24,M24,S24)/SQRT(COUNT(G24,M24,S24))</f>
        <v>8.0635795500481056</v>
      </c>
      <c r="W24" s="15"/>
    </row>
    <row r="25" spans="1:26" s="13" customFormat="1" ht="15" x14ac:dyDescent="0.3">
      <c r="A25" s="28"/>
      <c r="B25" s="7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13" customFormat="1" ht="15" x14ac:dyDescent="0.3">
      <c r="A26" s="28"/>
      <c r="B26" s="7" t="s">
        <v>64</v>
      </c>
      <c r="C26" s="10">
        <v>12.9</v>
      </c>
      <c r="D26" s="10">
        <v>4.4800000000000004</v>
      </c>
      <c r="E26" s="10">
        <v>97.7</v>
      </c>
      <c r="F26" s="10">
        <v>95.1</v>
      </c>
      <c r="G26" s="10">
        <f t="shared" ref="G26" si="11">F26/E26*100</f>
        <v>97.338792221084944</v>
      </c>
      <c r="H26" s="10"/>
      <c r="I26" s="10">
        <v>4.0999999999999996</v>
      </c>
      <c r="J26" s="10">
        <v>5.9</v>
      </c>
      <c r="K26" s="10">
        <v>98.2</v>
      </c>
      <c r="L26" s="10">
        <v>98.2</v>
      </c>
      <c r="M26" s="10">
        <f t="shared" ref="M26" si="12">L26/K26*100</f>
        <v>100</v>
      </c>
      <c r="N26" s="10"/>
      <c r="O26" s="10">
        <v>5.4</v>
      </c>
      <c r="P26" s="10">
        <v>4.8600000000000003</v>
      </c>
      <c r="Q26" s="10">
        <v>98.3</v>
      </c>
      <c r="R26" s="10">
        <v>97.5</v>
      </c>
      <c r="S26" s="10">
        <f t="shared" ref="S26" si="13">R26/Q26*100</f>
        <v>99.186164801627669</v>
      </c>
      <c r="T26" s="10"/>
      <c r="U26" s="10">
        <f t="shared" si="0"/>
        <v>98.841652340904204</v>
      </c>
      <c r="V26" s="10">
        <f t="shared" si="10"/>
        <v>0.78729988723797917</v>
      </c>
      <c r="W26" s="10"/>
      <c r="X26" s="10"/>
      <c r="Y26" s="10"/>
      <c r="Z26" s="10"/>
    </row>
    <row r="27" spans="1:26" s="13" customFormat="1" ht="15" x14ac:dyDescent="0.3">
      <c r="A27" s="28"/>
      <c r="B27" s="7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s="13" customFormat="1" ht="15" x14ac:dyDescent="0.3">
      <c r="A28" s="28"/>
      <c r="B28" s="7" t="s">
        <v>32</v>
      </c>
      <c r="C28" s="10">
        <v>14.3</v>
      </c>
      <c r="D28" s="10">
        <v>19.8</v>
      </c>
      <c r="E28" s="10">
        <v>97.7</v>
      </c>
      <c r="F28" s="10">
        <v>97.4</v>
      </c>
      <c r="G28" s="10">
        <f>F28/E28*100</f>
        <v>99.692937563971341</v>
      </c>
      <c r="H28" s="10"/>
      <c r="I28" s="10">
        <v>7.5</v>
      </c>
      <c r="J28" s="10">
        <v>5.38</v>
      </c>
      <c r="K28" s="10">
        <v>97.8</v>
      </c>
      <c r="L28" s="10">
        <v>94.8</v>
      </c>
      <c r="M28" s="10">
        <f>L28/K28*100</f>
        <v>96.932515337423311</v>
      </c>
      <c r="N28" s="10"/>
      <c r="O28" s="15">
        <v>14.3</v>
      </c>
      <c r="P28" s="15">
        <v>15.9</v>
      </c>
      <c r="Q28" s="15">
        <v>97.7</v>
      </c>
      <c r="R28" s="15">
        <v>97.5</v>
      </c>
      <c r="S28" s="15">
        <f>R28/Q28*100</f>
        <v>99.795291709314228</v>
      </c>
      <c r="T28" s="10"/>
      <c r="U28" s="10">
        <f>AVERAGE(G28,M28,S28)</f>
        <v>98.806914870236298</v>
      </c>
      <c r="V28" s="10">
        <f>STDEV(G28,M28,S28)/SQRT(COUNT(G28,M28,S28))</f>
        <v>0.9376654163798448</v>
      </c>
      <c r="W28" s="10"/>
    </row>
    <row r="29" spans="1:26" s="13" customFormat="1" ht="15" x14ac:dyDescent="0.3">
      <c r="A29" s="28"/>
      <c r="B29" s="7" t="s">
        <v>31</v>
      </c>
      <c r="C29" s="10">
        <v>4.53</v>
      </c>
      <c r="D29" s="10">
        <v>6.68</v>
      </c>
      <c r="E29" s="10">
        <v>97.7</v>
      </c>
      <c r="F29" s="10">
        <v>85.9</v>
      </c>
      <c r="G29" s="10">
        <f t="shared" si="2"/>
        <v>87.922210849539411</v>
      </c>
      <c r="H29" s="10"/>
      <c r="I29" s="10">
        <v>7.48</v>
      </c>
      <c r="J29" s="10">
        <v>3.81</v>
      </c>
      <c r="K29" s="10">
        <v>97.8</v>
      </c>
      <c r="L29" s="10">
        <v>79.400000000000006</v>
      </c>
      <c r="M29" s="10">
        <f t="shared" si="3"/>
        <v>81.186094069529659</v>
      </c>
      <c r="N29" s="10"/>
      <c r="O29" s="10">
        <v>3.6</v>
      </c>
      <c r="P29" s="10">
        <v>1.91</v>
      </c>
      <c r="Q29" s="10">
        <v>94.9</v>
      </c>
      <c r="R29" s="10">
        <v>70.7</v>
      </c>
      <c r="S29" s="10">
        <f t="shared" si="4"/>
        <v>74.499473129610124</v>
      </c>
      <c r="T29" s="10"/>
      <c r="U29" s="10">
        <f t="shared" si="0"/>
        <v>81.202592682893069</v>
      </c>
      <c r="V29" s="10">
        <f t="shared" si="1"/>
        <v>3.8748193991327007</v>
      </c>
      <c r="W29" s="10"/>
    </row>
    <row r="30" spans="1:26" s="13" customFormat="1" ht="15" x14ac:dyDescent="0.3">
      <c r="A30" s="28"/>
      <c r="B30" s="7" t="s">
        <v>33</v>
      </c>
      <c r="C30" s="10">
        <v>4.5</v>
      </c>
      <c r="D30" s="10">
        <v>4.2699999999999996</v>
      </c>
      <c r="E30" s="10">
        <v>97.7</v>
      </c>
      <c r="F30" s="10">
        <v>80.099999999999994</v>
      </c>
      <c r="G30" s="10">
        <f>F30/E30*100</f>
        <v>81.985670419651996</v>
      </c>
      <c r="H30" s="10"/>
      <c r="I30" s="10">
        <v>7.5</v>
      </c>
      <c r="J30" s="10">
        <v>2.57</v>
      </c>
      <c r="K30" s="10">
        <v>97.8</v>
      </c>
      <c r="L30" s="10">
        <v>65.400000000000006</v>
      </c>
      <c r="M30" s="10">
        <f t="shared" si="3"/>
        <v>66.871165644171782</v>
      </c>
      <c r="N30" s="10"/>
      <c r="O30" s="10">
        <v>3.6</v>
      </c>
      <c r="P30" s="10">
        <v>2.9</v>
      </c>
      <c r="Q30" s="10">
        <v>94.9</v>
      </c>
      <c r="R30" s="10">
        <v>61.3</v>
      </c>
      <c r="S30" s="10">
        <f t="shared" si="4"/>
        <v>64.594309799789244</v>
      </c>
      <c r="T30" s="10"/>
      <c r="U30" s="10">
        <f>AVERAGE(G30,M30,S30)</f>
        <v>71.150381954537679</v>
      </c>
      <c r="V30" s="10">
        <f>STDEV(G30,M30,S30)/SQRT(COUNT(G30,M30,S30))</f>
        <v>5.4573688784280554</v>
      </c>
      <c r="W30" s="10"/>
    </row>
    <row r="31" spans="1:26" s="13" customFormat="1" x14ac:dyDescent="0.25">
      <c r="B31" s="2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13" customFormat="1" ht="15" x14ac:dyDescent="0.3">
      <c r="A32" s="28" t="s">
        <v>66</v>
      </c>
      <c r="B32" s="7" t="s">
        <v>35</v>
      </c>
      <c r="C32" s="10">
        <v>14.3</v>
      </c>
      <c r="D32" s="10">
        <v>20.399999999999999</v>
      </c>
      <c r="E32" s="10">
        <v>97.7</v>
      </c>
      <c r="F32" s="10">
        <v>96.3</v>
      </c>
      <c r="G32" s="10">
        <f t="shared" si="2"/>
        <v>98.567041965199593</v>
      </c>
      <c r="H32" s="10"/>
      <c r="I32" s="10">
        <v>4.88</v>
      </c>
      <c r="J32" s="10">
        <v>18.8</v>
      </c>
      <c r="K32" s="10">
        <v>97.7</v>
      </c>
      <c r="L32" s="10">
        <v>95.5</v>
      </c>
      <c r="M32" s="10">
        <f t="shared" si="3"/>
        <v>97.748208802456489</v>
      </c>
      <c r="N32" s="10"/>
      <c r="O32" s="10">
        <v>7.5</v>
      </c>
      <c r="P32" s="10">
        <v>4.3899999999999997</v>
      </c>
      <c r="Q32" s="10">
        <v>97.8</v>
      </c>
      <c r="R32" s="10">
        <v>92.2</v>
      </c>
      <c r="S32" s="10">
        <f>R32/Q32*100</f>
        <v>94.274028629856858</v>
      </c>
      <c r="T32" s="10"/>
      <c r="U32" s="10">
        <f>AVERAGE(G32,M32,S32)</f>
        <v>96.863093132504318</v>
      </c>
      <c r="V32" s="10">
        <f>STDEV(G32,M32,S32)/SQRT(COUNT(G32,M32,S32))</f>
        <v>1.315936065601695</v>
      </c>
      <c r="W32" s="10"/>
      <c r="X32" s="10"/>
      <c r="Y32" s="10"/>
      <c r="Z32" s="10"/>
    </row>
    <row r="33" spans="1:23" s="13" customFormat="1" ht="15" x14ac:dyDescent="0.3">
      <c r="A33" s="28"/>
      <c r="B33" s="7" t="s">
        <v>37</v>
      </c>
      <c r="C33" s="10">
        <v>4.53</v>
      </c>
      <c r="D33" s="10">
        <v>5.67</v>
      </c>
      <c r="E33" s="10">
        <v>97.7</v>
      </c>
      <c r="F33" s="10">
        <v>96.6</v>
      </c>
      <c r="G33" s="10">
        <f>F33/E33*100</f>
        <v>98.874104401228237</v>
      </c>
      <c r="H33" s="10"/>
      <c r="I33" s="10">
        <v>7.48</v>
      </c>
      <c r="J33" s="10">
        <v>7.42</v>
      </c>
      <c r="K33" s="10">
        <v>97.8</v>
      </c>
      <c r="L33" s="10">
        <v>97.9</v>
      </c>
      <c r="M33" s="10">
        <f>L33/K33*100</f>
        <v>100.10224948875258</v>
      </c>
      <c r="N33" s="10"/>
      <c r="O33" s="10">
        <v>4.53</v>
      </c>
      <c r="P33" s="10">
        <v>4.9800000000000004</v>
      </c>
      <c r="Q33" s="10">
        <v>97.7</v>
      </c>
      <c r="R33" s="10">
        <v>95.3</v>
      </c>
      <c r="S33" s="10">
        <f>R33/Q33*100</f>
        <v>97.543500511770716</v>
      </c>
      <c r="T33" s="10"/>
      <c r="U33" s="10">
        <f>AVERAGE(G33,M33,S33)</f>
        <v>98.839951467250515</v>
      </c>
      <c r="V33" s="10">
        <f>STDEV(G33,M33,S33)/SQRT(COUNT(G33,M33,S33))</f>
        <v>0.73884457070390086</v>
      </c>
      <c r="W33" s="10"/>
    </row>
    <row r="34" spans="1:23" s="13" customFormat="1" ht="15" x14ac:dyDescent="0.3">
      <c r="A34" s="28"/>
      <c r="B34" s="7" t="s">
        <v>36</v>
      </c>
      <c r="C34" s="10">
        <v>4.5</v>
      </c>
      <c r="D34" s="10">
        <v>2.87</v>
      </c>
      <c r="E34" s="10">
        <v>97.7</v>
      </c>
      <c r="F34" s="10">
        <v>80.900000000000006</v>
      </c>
      <c r="G34" s="10">
        <f>F34/E34*100</f>
        <v>82.8045035823951</v>
      </c>
      <c r="H34" s="10"/>
      <c r="I34" s="10">
        <v>7.5</v>
      </c>
      <c r="J34" s="10">
        <v>1.99</v>
      </c>
      <c r="K34" s="10">
        <v>97.8</v>
      </c>
      <c r="L34" s="10">
        <v>59.2</v>
      </c>
      <c r="M34" s="10">
        <f>L34/K34*100</f>
        <v>60.531697341513301</v>
      </c>
      <c r="N34" s="10"/>
      <c r="O34" s="10">
        <v>3.6</v>
      </c>
      <c r="P34" s="10">
        <v>2.94</v>
      </c>
      <c r="Q34" s="10">
        <v>94.9</v>
      </c>
      <c r="R34" s="10">
        <v>54</v>
      </c>
      <c r="S34" s="10">
        <f>R34/Q34*100</f>
        <v>56.90200210748155</v>
      </c>
      <c r="T34" s="10"/>
      <c r="U34" s="10">
        <f>AVERAGE(G34,M34,S34)</f>
        <v>66.746067677129986</v>
      </c>
      <c r="V34" s="10">
        <f>STDEV(G34,M34,S34)/SQRT(COUNT(G34,M34,S34))</f>
        <v>8.0972977934127073</v>
      </c>
      <c r="W34" s="10"/>
    </row>
    <row r="35" spans="1:23" s="13" customFormat="1" x14ac:dyDescent="0.25">
      <c r="A35" s="2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</sheetData>
  <mergeCells count="10">
    <mergeCell ref="A3:A4"/>
    <mergeCell ref="A6:A22"/>
    <mergeCell ref="A24:A30"/>
    <mergeCell ref="A32:A35"/>
    <mergeCell ref="C1:D1"/>
    <mergeCell ref="E1:F1"/>
    <mergeCell ref="I1:J1"/>
    <mergeCell ref="K1:L1"/>
    <mergeCell ref="O1:P1"/>
    <mergeCell ref="Q1:R1"/>
  </mergeCells>
  <phoneticPr fontId="1" type="noConversion"/>
  <pageMargins left="0.7" right="0.7" top="0.75" bottom="0.75" header="0.3" footer="0.3"/>
  <pageSetup paperSize="9" scale="6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tabSelected="1" topLeftCell="A4" zoomScaleNormal="100" workbookViewId="0">
      <selection activeCell="B16" sqref="B16"/>
    </sheetView>
  </sheetViews>
  <sheetFormatPr defaultColWidth="9" defaultRowHeight="14.4" x14ac:dyDescent="0.25"/>
  <cols>
    <col min="1" max="1" width="14.44140625" style="5" customWidth="1"/>
    <col min="2" max="2" width="11.77734375" style="17" customWidth="1"/>
    <col min="3" max="22" width="9" style="8"/>
    <col min="23" max="16384" width="9" style="5"/>
  </cols>
  <sheetData>
    <row r="1" spans="1:25" ht="15" x14ac:dyDescent="0.3">
      <c r="A1" s="2"/>
      <c r="B1" s="14"/>
      <c r="C1" s="29" t="s">
        <v>61</v>
      </c>
      <c r="D1" s="29"/>
      <c r="E1" s="29" t="s">
        <v>62</v>
      </c>
      <c r="F1" s="29"/>
      <c r="G1" s="16" t="s">
        <v>63</v>
      </c>
      <c r="H1" s="16"/>
      <c r="I1" s="29" t="s">
        <v>61</v>
      </c>
      <c r="J1" s="29"/>
      <c r="K1" s="29" t="s">
        <v>62</v>
      </c>
      <c r="L1" s="29"/>
      <c r="M1" s="16" t="s">
        <v>63</v>
      </c>
      <c r="N1" s="16"/>
      <c r="O1" s="29" t="s">
        <v>61</v>
      </c>
      <c r="P1" s="29"/>
      <c r="Q1" s="29" t="s">
        <v>62</v>
      </c>
      <c r="R1" s="29"/>
      <c r="S1" s="16" t="s">
        <v>63</v>
      </c>
      <c r="T1" s="16"/>
      <c r="U1" s="14" t="s">
        <v>68</v>
      </c>
      <c r="V1" s="14" t="s">
        <v>69</v>
      </c>
    </row>
    <row r="2" spans="1:25" ht="15" x14ac:dyDescent="0.3">
      <c r="A2" s="2"/>
      <c r="B2" s="14"/>
      <c r="C2" s="6" t="s">
        <v>57</v>
      </c>
      <c r="D2" s="6" t="s">
        <v>58</v>
      </c>
      <c r="E2" s="6" t="s">
        <v>57</v>
      </c>
      <c r="F2" s="6" t="s">
        <v>58</v>
      </c>
      <c r="G2" s="6"/>
      <c r="H2" s="16"/>
      <c r="I2" s="6" t="s">
        <v>57</v>
      </c>
      <c r="J2" s="6" t="s">
        <v>58</v>
      </c>
      <c r="K2" s="6" t="s">
        <v>57</v>
      </c>
      <c r="L2" s="6" t="s">
        <v>58</v>
      </c>
      <c r="M2" s="6"/>
      <c r="N2" s="16"/>
      <c r="O2" s="6" t="s">
        <v>57</v>
      </c>
      <c r="P2" s="6" t="s">
        <v>58</v>
      </c>
      <c r="Q2" s="6" t="s">
        <v>57</v>
      </c>
      <c r="R2" s="6" t="s">
        <v>58</v>
      </c>
      <c r="S2" s="6"/>
      <c r="T2" s="6"/>
    </row>
    <row r="3" spans="1:25" ht="15" x14ac:dyDescent="0.3">
      <c r="A3" s="2" t="s">
        <v>72</v>
      </c>
      <c r="B3" s="14"/>
      <c r="C3" s="6"/>
      <c r="D3" s="6"/>
      <c r="E3" s="6"/>
      <c r="F3" s="6"/>
      <c r="G3" s="6"/>
      <c r="H3" s="16"/>
      <c r="I3" s="6"/>
      <c r="J3" s="6"/>
      <c r="K3" s="6"/>
      <c r="L3" s="6"/>
      <c r="M3" s="6"/>
      <c r="N3" s="16"/>
      <c r="O3" s="6"/>
      <c r="P3" s="6"/>
      <c r="Q3" s="6"/>
      <c r="R3" s="6"/>
      <c r="S3" s="6"/>
      <c r="T3" s="6"/>
    </row>
    <row r="4" spans="1:25" ht="15" x14ac:dyDescent="0.3">
      <c r="A4" s="2" t="s">
        <v>79</v>
      </c>
      <c r="B4" s="6"/>
    </row>
    <row r="5" spans="1:25" ht="15" x14ac:dyDescent="0.3">
      <c r="A5" s="28" t="s">
        <v>70</v>
      </c>
      <c r="B5" s="6" t="s">
        <v>12</v>
      </c>
      <c r="C5" s="8">
        <v>40.6</v>
      </c>
      <c r="D5" s="8">
        <v>26.9</v>
      </c>
      <c r="E5" s="8">
        <v>98.3</v>
      </c>
      <c r="F5" s="8">
        <v>26.3</v>
      </c>
      <c r="G5" s="8">
        <f>F5/E5*100</f>
        <v>26.754832146490337</v>
      </c>
      <c r="I5" s="8">
        <v>11.2</v>
      </c>
      <c r="J5" s="8">
        <v>9.01</v>
      </c>
      <c r="K5" s="8">
        <v>97.9</v>
      </c>
      <c r="L5" s="8">
        <v>18.2</v>
      </c>
      <c r="M5" s="8">
        <f>L5/K5*100</f>
        <v>18.590398365679263</v>
      </c>
      <c r="O5" s="8">
        <v>10.9</v>
      </c>
      <c r="P5" s="8">
        <v>7.35</v>
      </c>
      <c r="Q5" s="8">
        <v>97.9</v>
      </c>
      <c r="R5" s="8">
        <v>40.4</v>
      </c>
      <c r="S5" s="8">
        <f>R5/Q5*100</f>
        <v>41.266598569969354</v>
      </c>
      <c r="U5" s="8">
        <f>AVERAGE(G5,M5,S5)</f>
        <v>28.870609694046319</v>
      </c>
      <c r="V5" s="8">
        <f>STDEV(G5,M5,S5)/SQRT(COUNT(G5,M5,S5))</f>
        <v>6.6309853440575521</v>
      </c>
    </row>
    <row r="6" spans="1:25" ht="15" x14ac:dyDescent="0.3">
      <c r="A6" s="28"/>
      <c r="B6" s="6" t="s">
        <v>13</v>
      </c>
      <c r="C6" s="8">
        <v>40.6</v>
      </c>
      <c r="D6" s="8">
        <v>33.799999999999997</v>
      </c>
      <c r="E6" s="8">
        <v>98.3</v>
      </c>
      <c r="F6" s="8">
        <v>12.8</v>
      </c>
      <c r="G6" s="8">
        <f>F6/E6*100</f>
        <v>13.021363173957276</v>
      </c>
      <c r="I6" s="8">
        <v>11.2</v>
      </c>
      <c r="J6" s="8">
        <v>14.9</v>
      </c>
      <c r="K6" s="8">
        <v>97.9</v>
      </c>
      <c r="L6" s="8">
        <v>12</v>
      </c>
      <c r="M6" s="8">
        <f>L6/K6*100</f>
        <v>12.257405515832481</v>
      </c>
      <c r="O6" s="8">
        <v>10.9</v>
      </c>
      <c r="P6" s="8">
        <v>15</v>
      </c>
      <c r="Q6" s="8">
        <v>97.9</v>
      </c>
      <c r="R6" s="8">
        <v>30.6</v>
      </c>
      <c r="S6" s="8">
        <f>R6/Q6*100</f>
        <v>31.256384065372828</v>
      </c>
      <c r="U6" s="8">
        <f t="shared" ref="U6:U55" si="0">AVERAGE(G6,M6,S6)</f>
        <v>18.845050918387528</v>
      </c>
      <c r="V6" s="8">
        <f t="shared" ref="V6:V55" si="1">STDEV(G6,M6,S6)/SQRT(COUNT(G6,M6,S6))</f>
        <v>6.2095840088781014</v>
      </c>
    </row>
    <row r="7" spans="1:25" ht="15" x14ac:dyDescent="0.3">
      <c r="A7" s="28"/>
      <c r="B7" s="6" t="s">
        <v>4</v>
      </c>
      <c r="C7" s="8">
        <v>11.5</v>
      </c>
      <c r="D7" s="8">
        <v>5.69</v>
      </c>
      <c r="E7" s="8">
        <v>97.8</v>
      </c>
      <c r="F7" s="8">
        <v>88.6</v>
      </c>
      <c r="G7" s="8">
        <f>F7/E7*100</f>
        <v>90.593047034764822</v>
      </c>
      <c r="I7" s="8">
        <v>20.9</v>
      </c>
      <c r="J7" s="8">
        <v>24.5</v>
      </c>
      <c r="K7" s="8">
        <v>81.900000000000006</v>
      </c>
      <c r="L7" s="8">
        <v>59.8</v>
      </c>
      <c r="M7" s="8">
        <f>L7/K7*100</f>
        <v>73.015873015873012</v>
      </c>
      <c r="O7" s="8">
        <v>33.299999999999997</v>
      </c>
      <c r="P7" s="8">
        <v>34.4</v>
      </c>
      <c r="Q7" s="8">
        <v>75</v>
      </c>
      <c r="R7" s="8">
        <v>50.4</v>
      </c>
      <c r="S7" s="8">
        <f>R7/Q7*100</f>
        <v>67.199999999999989</v>
      </c>
      <c r="U7" s="8">
        <f t="shared" si="0"/>
        <v>76.936306683545936</v>
      </c>
      <c r="V7" s="8">
        <f t="shared" si="1"/>
        <v>7.0317378719547241</v>
      </c>
      <c r="W7" s="8"/>
      <c r="X7" s="8"/>
      <c r="Y7" s="8"/>
    </row>
    <row r="8" spans="1:25" ht="15" x14ac:dyDescent="0.3">
      <c r="A8" s="7"/>
      <c r="B8" s="6"/>
      <c r="W8" s="8"/>
      <c r="Y8" s="8"/>
    </row>
    <row r="9" spans="1:25" s="9" customFormat="1" ht="15" x14ac:dyDescent="0.3">
      <c r="A9" s="28" t="s">
        <v>70</v>
      </c>
      <c r="B9" s="6" t="s">
        <v>15</v>
      </c>
      <c r="C9" s="17">
        <v>11.2</v>
      </c>
      <c r="D9" s="17">
        <v>9.0399999999999991</v>
      </c>
      <c r="E9" s="17">
        <v>97.9</v>
      </c>
      <c r="F9" s="17">
        <v>96</v>
      </c>
      <c r="G9" s="17">
        <f>F9/E9*100</f>
        <v>98.059244126659848</v>
      </c>
      <c r="H9" s="17"/>
      <c r="I9" s="17">
        <v>10.9</v>
      </c>
      <c r="J9" s="17">
        <v>10.4</v>
      </c>
      <c r="K9" s="17">
        <v>97.9</v>
      </c>
      <c r="L9" s="17">
        <v>97.2</v>
      </c>
      <c r="M9" s="17">
        <f>L9/K9*100</f>
        <v>99.284984678243106</v>
      </c>
      <c r="N9" s="17"/>
      <c r="O9" s="17">
        <v>40.6</v>
      </c>
      <c r="P9" s="17">
        <v>32.5</v>
      </c>
      <c r="Q9" s="17">
        <v>98.3</v>
      </c>
      <c r="R9" s="17">
        <v>96.2</v>
      </c>
      <c r="S9" s="17">
        <f>R9/Q9*100</f>
        <v>97.86368260427264</v>
      </c>
      <c r="T9" s="17"/>
      <c r="U9" s="17">
        <f t="shared" si="0"/>
        <v>98.402637136391874</v>
      </c>
      <c r="V9" s="17">
        <f t="shared" si="1"/>
        <v>0.44477108933240272</v>
      </c>
      <c r="Y9" s="17"/>
    </row>
    <row r="10" spans="1:25" s="9" customFormat="1" ht="15" x14ac:dyDescent="0.3">
      <c r="A10" s="28"/>
      <c r="B10" s="6" t="s">
        <v>14</v>
      </c>
      <c r="C10" s="17">
        <v>11.2</v>
      </c>
      <c r="D10" s="17">
        <v>15.7</v>
      </c>
      <c r="E10" s="17">
        <v>97.9</v>
      </c>
      <c r="F10" s="17">
        <v>68.099999999999994</v>
      </c>
      <c r="G10" s="17">
        <f>F10/E10*100</f>
        <v>69.560776302349325</v>
      </c>
      <c r="H10" s="17"/>
      <c r="I10" s="17">
        <v>10.9</v>
      </c>
      <c r="J10" s="17">
        <v>12.5</v>
      </c>
      <c r="K10" s="17">
        <v>97.9</v>
      </c>
      <c r="L10" s="17">
        <v>83.3</v>
      </c>
      <c r="M10" s="17">
        <f>L10/K10*100</f>
        <v>85.086823289070466</v>
      </c>
      <c r="N10" s="17"/>
      <c r="O10" s="17">
        <v>40.6</v>
      </c>
      <c r="P10" s="17">
        <v>34.6</v>
      </c>
      <c r="Q10" s="17">
        <v>98.3</v>
      </c>
      <c r="R10" s="17">
        <v>73.599999999999994</v>
      </c>
      <c r="S10" s="17">
        <f>R10/Q10*100</f>
        <v>74.872838250254318</v>
      </c>
      <c r="T10" s="17"/>
      <c r="U10" s="17">
        <f t="shared" si="0"/>
        <v>76.50681261389137</v>
      </c>
      <c r="V10" s="17">
        <f t="shared" si="1"/>
        <v>4.5558364736615786</v>
      </c>
      <c r="Y10" s="17"/>
    </row>
    <row r="11" spans="1:25" s="9" customFormat="1" ht="15" x14ac:dyDescent="0.3">
      <c r="A11" s="28"/>
      <c r="B11" s="6" t="s">
        <v>38</v>
      </c>
      <c r="C11" s="17">
        <v>8.6199999999999992</v>
      </c>
      <c r="D11" s="17">
        <v>14.2</v>
      </c>
      <c r="E11" s="17">
        <v>95.9</v>
      </c>
      <c r="F11" s="17">
        <v>75.2</v>
      </c>
      <c r="G11" s="17">
        <f>F11/E11*100</f>
        <v>78.41501564129301</v>
      </c>
      <c r="H11" s="17"/>
      <c r="I11" s="17">
        <v>10.9</v>
      </c>
      <c r="J11" s="17">
        <v>13.3</v>
      </c>
      <c r="K11" s="17">
        <v>97.9</v>
      </c>
      <c r="L11" s="17">
        <v>78.400000000000006</v>
      </c>
      <c r="M11" s="17">
        <f>L11/K11*100</f>
        <v>80.081716036772221</v>
      </c>
      <c r="N11" s="17"/>
      <c r="O11" s="17">
        <v>8.6199999999999992</v>
      </c>
      <c r="P11" s="17">
        <v>9.17</v>
      </c>
      <c r="Q11" s="17">
        <v>95.9</v>
      </c>
      <c r="R11" s="17">
        <v>69</v>
      </c>
      <c r="S11" s="17">
        <f>R11/Q11*100</f>
        <v>71.949947862356623</v>
      </c>
      <c r="T11" s="17"/>
      <c r="U11" s="17">
        <f t="shared" si="0"/>
        <v>76.81555984680729</v>
      </c>
      <c r="V11" s="17">
        <f t="shared" si="1"/>
        <v>2.479926580868546</v>
      </c>
      <c r="W11" s="17"/>
      <c r="X11" s="17"/>
      <c r="Y11" s="17"/>
    </row>
    <row r="12" spans="1:25" s="9" customFormat="1" ht="15" x14ac:dyDescent="0.3">
      <c r="A12" s="24"/>
      <c r="B12" s="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5" x14ac:dyDescent="0.3">
      <c r="A13" s="11" t="s">
        <v>91</v>
      </c>
      <c r="B13" s="6" t="s">
        <v>90</v>
      </c>
      <c r="C13" s="8">
        <v>20.399999999999999</v>
      </c>
      <c r="D13" s="8">
        <v>29.6</v>
      </c>
      <c r="E13" s="8">
        <v>99</v>
      </c>
      <c r="F13" s="8">
        <v>6.85</v>
      </c>
      <c r="G13" s="8">
        <f>F13/E13*100</f>
        <v>6.9191919191919196</v>
      </c>
      <c r="I13" s="8">
        <v>20.3</v>
      </c>
      <c r="J13" s="8">
        <v>19.399999999999999</v>
      </c>
      <c r="K13" s="8">
        <v>99</v>
      </c>
      <c r="L13" s="8">
        <v>6.87</v>
      </c>
      <c r="M13" s="8">
        <f>L13/K13*100</f>
        <v>6.9393939393939394</v>
      </c>
      <c r="O13" s="8">
        <v>15.1</v>
      </c>
      <c r="P13" s="8">
        <v>18.100000000000001</v>
      </c>
      <c r="Q13" s="8">
        <v>96.9</v>
      </c>
      <c r="R13" s="8">
        <v>4.5599999999999996</v>
      </c>
      <c r="S13" s="8">
        <f>R13/Q13*100</f>
        <v>4.7058823529411757</v>
      </c>
      <c r="U13" s="8">
        <f t="shared" si="0"/>
        <v>6.1881560705090122</v>
      </c>
      <c r="V13" s="8">
        <f t="shared" si="1"/>
        <v>0.74115980300007633</v>
      </c>
      <c r="W13" s="8"/>
      <c r="X13" s="8"/>
      <c r="Y13" s="8"/>
    </row>
    <row r="14" spans="1:25" ht="15" x14ac:dyDescent="0.3">
      <c r="A14" s="24"/>
      <c r="B14" s="6"/>
      <c r="W14" s="8"/>
      <c r="X14" s="8"/>
      <c r="Y14" s="8"/>
    </row>
    <row r="15" spans="1:25" ht="15" x14ac:dyDescent="0.3">
      <c r="A15" s="3" t="s">
        <v>76</v>
      </c>
    </row>
    <row r="16" spans="1:25" ht="15" x14ac:dyDescent="0.3">
      <c r="A16" s="28" t="s">
        <v>82</v>
      </c>
      <c r="B16" s="6" t="s">
        <v>39</v>
      </c>
      <c r="C16" s="8">
        <v>25.6</v>
      </c>
      <c r="D16" s="8">
        <v>22.3</v>
      </c>
      <c r="E16" s="8">
        <v>99.8</v>
      </c>
      <c r="F16" s="8">
        <v>97.8</v>
      </c>
      <c r="G16" s="8">
        <f>F16/E16*100</f>
        <v>97.99599198396794</v>
      </c>
      <c r="I16" s="8">
        <v>25.4</v>
      </c>
      <c r="J16" s="8">
        <v>29.2</v>
      </c>
      <c r="K16" s="8">
        <v>99.4</v>
      </c>
      <c r="L16" s="8">
        <v>99</v>
      </c>
      <c r="M16" s="8">
        <f t="shared" ref="M16:M17" si="2">L16/K16*100</f>
        <v>99.597585513078471</v>
      </c>
      <c r="O16" s="8">
        <v>28.6</v>
      </c>
      <c r="P16" s="8">
        <v>41.7</v>
      </c>
      <c r="Q16" s="8">
        <v>99.6</v>
      </c>
      <c r="R16" s="8">
        <v>99.2</v>
      </c>
      <c r="S16" s="8">
        <f t="shared" ref="S16:S17" si="3">R16/Q16*100</f>
        <v>99.598393574297191</v>
      </c>
      <c r="U16" s="8">
        <f t="shared" si="0"/>
        <v>99.06399035711452</v>
      </c>
      <c r="V16" s="8">
        <f t="shared" si="1"/>
        <v>0.53399923752241496</v>
      </c>
    </row>
    <row r="17" spans="1:25" ht="15" x14ac:dyDescent="0.3">
      <c r="A17" s="28"/>
      <c r="B17" s="6" t="s">
        <v>11</v>
      </c>
      <c r="C17" s="8">
        <v>14.9</v>
      </c>
      <c r="D17" s="8">
        <v>9.56</v>
      </c>
      <c r="E17" s="8">
        <v>98.8</v>
      </c>
      <c r="F17" s="8">
        <v>91.9</v>
      </c>
      <c r="G17" s="8">
        <f>F17/E17*100</f>
        <v>93.016194331983812</v>
      </c>
      <c r="I17" s="8">
        <v>6.8</v>
      </c>
      <c r="J17" s="8">
        <v>14.2</v>
      </c>
      <c r="K17" s="8">
        <v>98.9</v>
      </c>
      <c r="L17" s="8">
        <v>98.8</v>
      </c>
      <c r="M17" s="8">
        <f t="shared" si="2"/>
        <v>99.898887765419602</v>
      </c>
      <c r="O17" s="8">
        <v>40.1</v>
      </c>
      <c r="P17" s="8">
        <v>41.2</v>
      </c>
      <c r="Q17" s="8">
        <v>99.2</v>
      </c>
      <c r="R17" s="8">
        <v>93.7</v>
      </c>
      <c r="S17" s="8">
        <f t="shared" si="3"/>
        <v>94.45564516129032</v>
      </c>
      <c r="U17" s="8">
        <f t="shared" si="0"/>
        <v>95.790242419564564</v>
      </c>
      <c r="V17" s="8">
        <f t="shared" si="1"/>
        <v>2.0959269712158317</v>
      </c>
    </row>
    <row r="18" spans="1:25" ht="15" x14ac:dyDescent="0.3">
      <c r="A18" s="28"/>
      <c r="B18" s="6" t="s">
        <v>75</v>
      </c>
      <c r="C18" s="8">
        <v>5.0599999999999996</v>
      </c>
      <c r="D18" s="8">
        <v>21.4</v>
      </c>
      <c r="E18" s="8">
        <v>99</v>
      </c>
      <c r="F18" s="8">
        <v>69.2</v>
      </c>
      <c r="G18" s="8">
        <f>F18/E18*100</f>
        <v>69.89898989898991</v>
      </c>
      <c r="I18" s="8">
        <v>14.9</v>
      </c>
      <c r="J18" s="8">
        <v>11.8</v>
      </c>
      <c r="K18" s="8">
        <v>98.8</v>
      </c>
      <c r="L18" s="8">
        <v>71.2</v>
      </c>
      <c r="M18" s="8">
        <f>L18/K18*100</f>
        <v>72.064777327935232</v>
      </c>
      <c r="O18" s="8">
        <v>40.1</v>
      </c>
      <c r="P18" s="8">
        <v>44.2</v>
      </c>
      <c r="Q18" s="8">
        <v>99.2</v>
      </c>
      <c r="R18" s="8">
        <v>80.900000000000006</v>
      </c>
      <c r="S18" s="8">
        <f>R18/Q18*100</f>
        <v>81.552419354838719</v>
      </c>
      <c r="U18" s="8">
        <f t="shared" si="0"/>
        <v>74.50539552725462</v>
      </c>
      <c r="V18" s="8">
        <f t="shared" si="1"/>
        <v>3.5785503311046654</v>
      </c>
    </row>
    <row r="19" spans="1:25" ht="15" x14ac:dyDescent="0.3">
      <c r="A19" s="11"/>
      <c r="B19" s="6"/>
    </row>
    <row r="20" spans="1:25" ht="15" x14ac:dyDescent="0.3">
      <c r="A20" s="2" t="s">
        <v>80</v>
      </c>
      <c r="B20" s="6"/>
    </row>
    <row r="21" spans="1:25" ht="15" x14ac:dyDescent="0.3">
      <c r="A21" s="28" t="s">
        <v>73</v>
      </c>
      <c r="B21" s="6" t="s">
        <v>54</v>
      </c>
      <c r="C21" s="8">
        <v>9.77</v>
      </c>
      <c r="D21" s="8">
        <v>12.5</v>
      </c>
      <c r="E21" s="8">
        <v>99.8</v>
      </c>
      <c r="F21" s="8">
        <v>93.9</v>
      </c>
      <c r="G21" s="8">
        <f t="shared" ref="G21:G23" si="4">F21/E21*100</f>
        <v>94.088176352705418</v>
      </c>
      <c r="I21" s="8">
        <v>8.5399999999999991</v>
      </c>
      <c r="J21" s="8">
        <v>15</v>
      </c>
      <c r="K21" s="8">
        <v>96.8</v>
      </c>
      <c r="L21" s="8">
        <v>93.5</v>
      </c>
      <c r="M21" s="8">
        <f>L21/K21*100</f>
        <v>96.590909090909093</v>
      </c>
      <c r="O21" s="8">
        <v>8.6199999999999992</v>
      </c>
      <c r="P21" s="8">
        <v>15</v>
      </c>
      <c r="Q21" s="8">
        <v>97.5</v>
      </c>
      <c r="R21" s="8">
        <v>95</v>
      </c>
      <c r="S21" s="8">
        <f>R21/Q21*100</f>
        <v>97.435897435897431</v>
      </c>
      <c r="U21" s="8">
        <f t="shared" si="0"/>
        <v>96.038327626503971</v>
      </c>
      <c r="V21" s="8">
        <f t="shared" si="1"/>
        <v>1.0051233454681323</v>
      </c>
    </row>
    <row r="22" spans="1:25" ht="15" x14ac:dyDescent="0.3">
      <c r="A22" s="28"/>
      <c r="B22" s="6" t="s">
        <v>55</v>
      </c>
      <c r="C22" s="8">
        <v>9.77</v>
      </c>
      <c r="D22" s="8">
        <v>11.8</v>
      </c>
      <c r="E22" s="8">
        <v>99.8</v>
      </c>
      <c r="F22" s="8">
        <v>97.8</v>
      </c>
      <c r="G22" s="8">
        <f t="shared" si="4"/>
        <v>97.99599198396794</v>
      </c>
      <c r="I22" s="8">
        <v>8.5399999999999991</v>
      </c>
      <c r="J22" s="8">
        <v>13.1</v>
      </c>
      <c r="K22" s="8">
        <v>96.8</v>
      </c>
      <c r="L22" s="8">
        <v>98.4</v>
      </c>
      <c r="M22" s="8">
        <f t="shared" ref="M22:M30" si="5">L22/K22*100</f>
        <v>101.65289256198349</v>
      </c>
      <c r="O22" s="8">
        <v>8.6199999999999992</v>
      </c>
      <c r="P22" s="8">
        <v>9.48</v>
      </c>
      <c r="Q22" s="8">
        <v>97.5</v>
      </c>
      <c r="R22" s="8">
        <v>97.6</v>
      </c>
      <c r="S22" s="8">
        <f t="shared" ref="S22:S30" si="6">R22/Q22*100</f>
        <v>100.1025641025641</v>
      </c>
      <c r="U22" s="8">
        <f t="shared" si="0"/>
        <v>99.917149549505169</v>
      </c>
      <c r="V22" s="8">
        <f t="shared" si="1"/>
        <v>1.059719204433758</v>
      </c>
    </row>
    <row r="23" spans="1:25" ht="15" x14ac:dyDescent="0.3">
      <c r="A23" s="28"/>
      <c r="B23" s="6" t="s">
        <v>56</v>
      </c>
      <c r="C23" s="8">
        <v>9.77</v>
      </c>
      <c r="D23" s="8">
        <v>14.8</v>
      </c>
      <c r="E23" s="8">
        <v>99.8</v>
      </c>
      <c r="F23" s="8">
        <v>97.6</v>
      </c>
      <c r="G23" s="8">
        <f t="shared" si="4"/>
        <v>97.795591182364731</v>
      </c>
      <c r="I23" s="8">
        <v>8.5399999999999991</v>
      </c>
      <c r="J23" s="8">
        <v>14</v>
      </c>
      <c r="K23" s="8">
        <v>96.8</v>
      </c>
      <c r="L23" s="8">
        <v>98.1</v>
      </c>
      <c r="M23" s="8">
        <f t="shared" si="5"/>
        <v>101.34297520661157</v>
      </c>
      <c r="O23" s="8">
        <v>8.6199999999999992</v>
      </c>
      <c r="P23" s="8">
        <v>13.5</v>
      </c>
      <c r="Q23" s="8">
        <v>97.5</v>
      </c>
      <c r="R23" s="8">
        <v>96.8</v>
      </c>
      <c r="S23" s="8">
        <f t="shared" si="6"/>
        <v>99.28205128205127</v>
      </c>
      <c r="U23" s="8">
        <f t="shared" si="0"/>
        <v>99.473539223675857</v>
      </c>
      <c r="V23" s="8">
        <f t="shared" si="1"/>
        <v>1.0285076693460837</v>
      </c>
    </row>
    <row r="24" spans="1:25" ht="15" x14ac:dyDescent="0.3">
      <c r="A24" s="7"/>
      <c r="B24" s="6"/>
      <c r="Y24" s="8"/>
    </row>
    <row r="25" spans="1:25" ht="15" x14ac:dyDescent="0.3">
      <c r="A25" s="3" t="s">
        <v>67</v>
      </c>
    </row>
    <row r="26" spans="1:25" ht="15" x14ac:dyDescent="0.3">
      <c r="A26" s="2" t="s">
        <v>81</v>
      </c>
      <c r="B26" s="6"/>
    </row>
    <row r="27" spans="1:25" ht="15" x14ac:dyDescent="0.3">
      <c r="A27" s="7" t="s">
        <v>84</v>
      </c>
      <c r="B27" s="6" t="s">
        <v>51</v>
      </c>
      <c r="C27" s="8">
        <v>7.8</v>
      </c>
      <c r="D27" s="8">
        <v>7.27</v>
      </c>
      <c r="E27" s="8">
        <v>98.2</v>
      </c>
      <c r="F27" s="8">
        <v>98</v>
      </c>
      <c r="G27" s="8">
        <f>F27/E27*100</f>
        <v>99.796334012219958</v>
      </c>
      <c r="I27" s="8">
        <v>8.5399999999999991</v>
      </c>
      <c r="J27" s="8">
        <v>11.5</v>
      </c>
      <c r="K27" s="8">
        <v>96.8</v>
      </c>
      <c r="L27" s="8">
        <v>95.7</v>
      </c>
      <c r="M27" s="8">
        <f t="shared" si="5"/>
        <v>98.86363636363636</v>
      </c>
      <c r="O27" s="8">
        <v>8.6199999999999992</v>
      </c>
      <c r="P27" s="8">
        <v>10.9</v>
      </c>
      <c r="Q27" s="8">
        <v>97.5</v>
      </c>
      <c r="R27" s="8">
        <v>96.6</v>
      </c>
      <c r="S27" s="8">
        <f t="shared" si="6"/>
        <v>99.07692307692308</v>
      </c>
      <c r="U27" s="8">
        <f t="shared" si="0"/>
        <v>99.245631150926457</v>
      </c>
      <c r="V27" s="8">
        <f t="shared" si="1"/>
        <v>0.28215128128588063</v>
      </c>
    </row>
    <row r="28" spans="1:25" ht="15" x14ac:dyDescent="0.3">
      <c r="A28" s="7"/>
      <c r="B28" s="6"/>
    </row>
    <row r="29" spans="1:25" ht="15.75" customHeight="1" x14ac:dyDescent="0.3">
      <c r="A29" s="28" t="s">
        <v>84</v>
      </c>
      <c r="B29" s="6" t="s">
        <v>47</v>
      </c>
      <c r="C29" s="8">
        <v>7.8</v>
      </c>
      <c r="D29" s="8">
        <v>7.82</v>
      </c>
      <c r="E29" s="8">
        <v>98.2</v>
      </c>
      <c r="F29" s="8">
        <v>98.4</v>
      </c>
      <c r="G29" s="8">
        <f>F29/E29*100</f>
        <v>100.20366598778003</v>
      </c>
      <c r="I29" s="8">
        <v>8.5399999999999991</v>
      </c>
      <c r="J29" s="8">
        <v>14.8</v>
      </c>
      <c r="K29" s="8">
        <v>96.8</v>
      </c>
      <c r="L29" s="8">
        <v>97.1</v>
      </c>
      <c r="M29" s="8">
        <f t="shared" si="5"/>
        <v>100.30991735537189</v>
      </c>
      <c r="O29" s="8">
        <v>8.6199999999999992</v>
      </c>
      <c r="P29" s="8">
        <v>16.100000000000001</v>
      </c>
      <c r="Q29" s="8">
        <v>97.5</v>
      </c>
      <c r="R29" s="8">
        <v>96.3</v>
      </c>
      <c r="S29" s="8">
        <f t="shared" si="6"/>
        <v>98.769230769230759</v>
      </c>
      <c r="U29" s="8">
        <f t="shared" si="0"/>
        <v>99.760938037460903</v>
      </c>
      <c r="V29" s="8">
        <f t="shared" si="1"/>
        <v>0.49680137468749092</v>
      </c>
    </row>
    <row r="30" spans="1:25" ht="15" x14ac:dyDescent="0.3">
      <c r="A30" s="28"/>
      <c r="B30" s="6" t="s">
        <v>48</v>
      </c>
      <c r="C30" s="8">
        <v>7.8</v>
      </c>
      <c r="D30" s="8">
        <v>7.16</v>
      </c>
      <c r="E30" s="8">
        <v>98.2</v>
      </c>
      <c r="F30" s="8">
        <v>96.6</v>
      </c>
      <c r="G30" s="8">
        <f>F30/E30*100</f>
        <v>98.370672097759666</v>
      </c>
      <c r="I30" s="8">
        <v>8.5399999999999991</v>
      </c>
      <c r="J30" s="8">
        <v>18.3</v>
      </c>
      <c r="K30" s="8">
        <v>96.8</v>
      </c>
      <c r="L30" s="8">
        <v>93</v>
      </c>
      <c r="M30" s="8">
        <f t="shared" si="5"/>
        <v>96.07438016528927</v>
      </c>
      <c r="O30" s="8">
        <v>8.6199999999999992</v>
      </c>
      <c r="P30" s="8">
        <v>16.5</v>
      </c>
      <c r="Q30" s="8">
        <v>97.5</v>
      </c>
      <c r="R30" s="8">
        <v>94.4</v>
      </c>
      <c r="S30" s="8">
        <f t="shared" si="6"/>
        <v>96.820512820512832</v>
      </c>
      <c r="U30" s="8">
        <f t="shared" si="0"/>
        <v>97.08852169452058</v>
      </c>
      <c r="V30" s="8">
        <f t="shared" si="1"/>
        <v>0.67629153654133911</v>
      </c>
    </row>
    <row r="31" spans="1:25" ht="15" x14ac:dyDescent="0.3">
      <c r="A31" s="7"/>
      <c r="B31" s="6"/>
    </row>
    <row r="32" spans="1:25" ht="15" x14ac:dyDescent="0.3">
      <c r="A32" s="30" t="s">
        <v>74</v>
      </c>
      <c r="B32" s="6" t="s">
        <v>42</v>
      </c>
      <c r="C32" s="8">
        <v>8.6199999999999992</v>
      </c>
      <c r="D32" s="8">
        <v>11.7</v>
      </c>
      <c r="E32" s="8">
        <v>95.9</v>
      </c>
      <c r="F32" s="8">
        <v>92.6</v>
      </c>
      <c r="G32" s="8">
        <f t="shared" ref="G32:G42" si="7">F32/E32*100</f>
        <v>96.558915537017725</v>
      </c>
      <c r="I32" s="8">
        <v>8.5399999999999991</v>
      </c>
      <c r="J32" s="8">
        <v>7.65</v>
      </c>
      <c r="K32" s="8">
        <v>96.8</v>
      </c>
      <c r="L32" s="8">
        <v>93.6</v>
      </c>
      <c r="M32" s="8">
        <f t="shared" ref="M32:M33" si="8">L32/K32*100</f>
        <v>96.694214876033058</v>
      </c>
      <c r="O32" s="8">
        <v>8.6199999999999992</v>
      </c>
      <c r="P32" s="8">
        <v>7.83</v>
      </c>
      <c r="Q32" s="8">
        <v>97.5</v>
      </c>
      <c r="R32" s="8">
        <v>94.8</v>
      </c>
      <c r="S32" s="8">
        <f t="shared" ref="S32:S33" si="9">R32/Q32*100</f>
        <v>97.230769230769226</v>
      </c>
      <c r="U32" s="8">
        <f t="shared" si="0"/>
        <v>96.827966547939994</v>
      </c>
      <c r="V32" s="8">
        <f t="shared" si="1"/>
        <v>0.20515358373286366</v>
      </c>
      <c r="W32" s="8"/>
      <c r="X32" s="8"/>
      <c r="Y32" s="8"/>
    </row>
    <row r="33" spans="1:25" ht="15" x14ac:dyDescent="0.3">
      <c r="A33" s="30"/>
      <c r="B33" s="6" t="s">
        <v>43</v>
      </c>
      <c r="C33" s="8">
        <v>8.6199999999999992</v>
      </c>
      <c r="D33" s="8">
        <v>9.1</v>
      </c>
      <c r="E33" s="8">
        <v>95.9</v>
      </c>
      <c r="F33" s="8">
        <v>95.9</v>
      </c>
      <c r="G33" s="8">
        <f t="shared" si="7"/>
        <v>100</v>
      </c>
      <c r="I33" s="8">
        <v>8.5399999999999991</v>
      </c>
      <c r="J33" s="8">
        <v>7.28</v>
      </c>
      <c r="K33" s="8">
        <v>96.8</v>
      </c>
      <c r="L33" s="8">
        <v>94.8</v>
      </c>
      <c r="M33" s="8">
        <f t="shared" si="8"/>
        <v>97.933884297520663</v>
      </c>
      <c r="O33" s="8">
        <v>8.6199999999999992</v>
      </c>
      <c r="P33" s="8">
        <v>7.75</v>
      </c>
      <c r="Q33" s="8">
        <v>97.5</v>
      </c>
      <c r="R33" s="8">
        <v>95.1</v>
      </c>
      <c r="S33" s="8">
        <f t="shared" si="9"/>
        <v>97.538461538461533</v>
      </c>
      <c r="U33" s="8">
        <f t="shared" si="0"/>
        <v>98.490781945327399</v>
      </c>
      <c r="V33" s="8">
        <f t="shared" si="1"/>
        <v>0.76319375914809406</v>
      </c>
      <c r="W33" s="8"/>
      <c r="X33" s="8"/>
      <c r="Y33" s="8"/>
    </row>
    <row r="34" spans="1:25" ht="15" x14ac:dyDescent="0.3">
      <c r="A34" s="30"/>
      <c r="B34" s="6" t="s">
        <v>45</v>
      </c>
      <c r="C34" s="8">
        <v>8.6199999999999992</v>
      </c>
      <c r="D34" s="8">
        <v>12.3</v>
      </c>
      <c r="E34" s="8">
        <v>95.9</v>
      </c>
      <c r="F34" s="8">
        <v>97</v>
      </c>
      <c r="G34" s="8">
        <f>F34/E34*100</f>
        <v>101.14702815432742</v>
      </c>
      <c r="I34" s="8">
        <v>8.5399999999999991</v>
      </c>
      <c r="J34" s="8">
        <v>8.85</v>
      </c>
      <c r="K34" s="8">
        <v>96.8</v>
      </c>
      <c r="L34" s="8">
        <v>96.5</v>
      </c>
      <c r="M34" s="8">
        <f>L34/K34*100</f>
        <v>99.690082644628092</v>
      </c>
      <c r="O34" s="8">
        <v>8.6199999999999992</v>
      </c>
      <c r="P34" s="8">
        <v>9.81</v>
      </c>
      <c r="Q34" s="8">
        <v>97.5</v>
      </c>
      <c r="R34" s="8">
        <v>97.4</v>
      </c>
      <c r="S34" s="8">
        <f>R34/Q34*100</f>
        <v>99.897435897435898</v>
      </c>
      <c r="U34" s="8">
        <f t="shared" si="0"/>
        <v>100.24484889879714</v>
      </c>
      <c r="V34" s="8">
        <f t="shared" si="1"/>
        <v>0.45504373404995296</v>
      </c>
      <c r="W34" s="8"/>
      <c r="X34" s="8"/>
      <c r="Y34" s="8"/>
    </row>
    <row r="35" spans="1:25" ht="15" x14ac:dyDescent="0.3">
      <c r="A35" s="30"/>
      <c r="B35" s="6" t="s">
        <v>44</v>
      </c>
      <c r="C35" s="8">
        <v>8.6199999999999992</v>
      </c>
      <c r="D35" s="8">
        <v>7.54</v>
      </c>
      <c r="E35" s="8">
        <v>95.9</v>
      </c>
      <c r="F35" s="8">
        <v>92.9</v>
      </c>
      <c r="G35" s="8">
        <f>F35/E35*100</f>
        <v>96.871741397288844</v>
      </c>
      <c r="I35" s="8">
        <v>8.5399999999999991</v>
      </c>
      <c r="J35" s="8">
        <v>7.9</v>
      </c>
      <c r="K35" s="8">
        <v>96.8</v>
      </c>
      <c r="L35" s="8">
        <v>94.5</v>
      </c>
      <c r="M35" s="8">
        <f>L35/K35*100</f>
        <v>97.623966942148769</v>
      </c>
      <c r="O35" s="8">
        <v>8.6199999999999992</v>
      </c>
      <c r="P35" s="8">
        <v>8.15</v>
      </c>
      <c r="Q35" s="8">
        <v>97.5</v>
      </c>
      <c r="R35" s="8">
        <v>93.5</v>
      </c>
      <c r="S35" s="8">
        <f>R35/Q35*100</f>
        <v>95.897435897435898</v>
      </c>
      <c r="U35" s="8">
        <f t="shared" si="0"/>
        <v>96.797714745624504</v>
      </c>
      <c r="V35" s="8">
        <f t="shared" si="1"/>
        <v>0.49977905817030954</v>
      </c>
      <c r="W35" s="8"/>
      <c r="X35" s="8"/>
      <c r="Y35" s="8"/>
    </row>
    <row r="36" spans="1:25" ht="15" x14ac:dyDescent="0.3">
      <c r="A36" s="12"/>
      <c r="B36" s="6"/>
      <c r="W36" s="8"/>
      <c r="X36" s="8"/>
      <c r="Y36" s="8"/>
    </row>
    <row r="37" spans="1:25" ht="15" x14ac:dyDescent="0.3">
      <c r="A37" s="7" t="s">
        <v>84</v>
      </c>
      <c r="B37" s="6" t="s">
        <v>50</v>
      </c>
      <c r="C37" s="8">
        <v>7.8</v>
      </c>
      <c r="D37" s="8">
        <v>11.4</v>
      </c>
      <c r="E37" s="8">
        <v>98.2</v>
      </c>
      <c r="F37" s="8">
        <v>97.6</v>
      </c>
      <c r="G37" s="8">
        <f>F37/E37*100</f>
        <v>99.389002036659875</v>
      </c>
      <c r="I37" s="8">
        <v>8.5399999999999991</v>
      </c>
      <c r="J37" s="8">
        <v>19</v>
      </c>
      <c r="K37" s="8">
        <v>96.8</v>
      </c>
      <c r="L37" s="8">
        <v>95.5</v>
      </c>
      <c r="M37" s="8">
        <f t="shared" ref="M37:M42" si="10">L37/K37*100</f>
        <v>98.65702479338843</v>
      </c>
      <c r="O37" s="8">
        <v>8.6199999999999992</v>
      </c>
      <c r="P37" s="8">
        <v>17.399999999999999</v>
      </c>
      <c r="Q37" s="8">
        <v>97.5</v>
      </c>
      <c r="R37" s="8">
        <v>94.3</v>
      </c>
      <c r="S37" s="8">
        <f t="shared" ref="S37:S42" si="11">R37/Q37*100</f>
        <v>96.717948717948715</v>
      </c>
      <c r="U37" s="8">
        <f t="shared" si="0"/>
        <v>98.254658515998997</v>
      </c>
      <c r="V37" s="8">
        <f t="shared" si="1"/>
        <v>0.7968804644224966</v>
      </c>
    </row>
    <row r="38" spans="1:25" ht="15" x14ac:dyDescent="0.3">
      <c r="A38" s="7"/>
      <c r="B38" s="6"/>
    </row>
    <row r="39" spans="1:25" ht="15" x14ac:dyDescent="0.3">
      <c r="A39" s="28" t="s">
        <v>71</v>
      </c>
      <c r="B39" s="6" t="s">
        <v>40</v>
      </c>
      <c r="C39" s="8">
        <v>7.8</v>
      </c>
      <c r="D39" s="8">
        <v>4.8099999999999996</v>
      </c>
      <c r="E39" s="8">
        <v>98.2</v>
      </c>
      <c r="F39" s="8">
        <v>92.9</v>
      </c>
      <c r="G39" s="8">
        <f>F39/E39*100</f>
        <v>94.602851323828915</v>
      </c>
      <c r="I39" s="8">
        <v>8.5399999999999991</v>
      </c>
      <c r="J39" s="8">
        <v>16.600000000000001</v>
      </c>
      <c r="K39" s="8">
        <v>96.8</v>
      </c>
      <c r="L39" s="8">
        <v>92</v>
      </c>
      <c r="M39" s="8">
        <f t="shared" si="10"/>
        <v>95.041322314049594</v>
      </c>
      <c r="O39" s="8">
        <v>8.6199999999999992</v>
      </c>
      <c r="P39" s="8">
        <v>16.2</v>
      </c>
      <c r="Q39" s="8">
        <v>97.5</v>
      </c>
      <c r="R39" s="8">
        <v>92.4</v>
      </c>
      <c r="S39" s="8">
        <f t="shared" si="11"/>
        <v>94.769230769230774</v>
      </c>
      <c r="U39" s="8">
        <f t="shared" si="0"/>
        <v>94.80446813570309</v>
      </c>
      <c r="V39" s="8">
        <f t="shared" si="1"/>
        <v>0.1277960045191871</v>
      </c>
      <c r="Y39" s="8"/>
    </row>
    <row r="40" spans="1:25" ht="15" x14ac:dyDescent="0.3">
      <c r="A40" s="28"/>
      <c r="B40" s="6" t="s">
        <v>41</v>
      </c>
      <c r="C40" s="8">
        <v>7.8</v>
      </c>
      <c r="D40" s="8">
        <v>8</v>
      </c>
      <c r="E40" s="8">
        <v>98.2</v>
      </c>
      <c r="F40" s="8">
        <v>97.7</v>
      </c>
      <c r="G40" s="8">
        <f>F40/E40*100</f>
        <v>99.490835030549903</v>
      </c>
      <c r="I40" s="8">
        <v>8.5399999999999991</v>
      </c>
      <c r="J40" s="8">
        <v>16.100000000000001</v>
      </c>
      <c r="K40" s="8">
        <v>96.8</v>
      </c>
      <c r="L40" s="8">
        <v>97.1</v>
      </c>
      <c r="M40" s="8">
        <f t="shared" si="10"/>
        <v>100.30991735537189</v>
      </c>
      <c r="O40" s="8">
        <v>8.6199999999999992</v>
      </c>
      <c r="P40" s="8">
        <v>13.3</v>
      </c>
      <c r="Q40" s="8">
        <v>97.5</v>
      </c>
      <c r="R40" s="8">
        <v>96.8</v>
      </c>
      <c r="S40" s="8">
        <f t="shared" si="11"/>
        <v>99.28205128205127</v>
      </c>
      <c r="U40" s="8">
        <f t="shared" si="0"/>
        <v>99.694267889324351</v>
      </c>
      <c r="V40" s="8">
        <f t="shared" si="1"/>
        <v>0.31366960441030384</v>
      </c>
      <c r="Y40" s="8"/>
    </row>
    <row r="41" spans="1:25" ht="15" x14ac:dyDescent="0.3">
      <c r="A41" s="11"/>
      <c r="B41" s="6"/>
      <c r="Y41" s="8"/>
    </row>
    <row r="42" spans="1:25" ht="15" x14ac:dyDescent="0.3">
      <c r="A42" s="7" t="s">
        <v>84</v>
      </c>
      <c r="B42" s="6" t="s">
        <v>46</v>
      </c>
      <c r="C42" s="8">
        <v>7.8</v>
      </c>
      <c r="D42" s="8">
        <v>6.41</v>
      </c>
      <c r="E42" s="8">
        <v>98.2</v>
      </c>
      <c r="F42" s="8">
        <v>98.9</v>
      </c>
      <c r="G42" s="8">
        <f t="shared" si="7"/>
        <v>100.71283095723014</v>
      </c>
      <c r="I42" s="8">
        <v>8.5399999999999991</v>
      </c>
      <c r="J42" s="8">
        <v>16.899999999999999</v>
      </c>
      <c r="K42" s="8">
        <v>96.8</v>
      </c>
      <c r="L42" s="8">
        <v>97.8</v>
      </c>
      <c r="M42" s="8">
        <f t="shared" si="10"/>
        <v>101.03305785123966</v>
      </c>
      <c r="O42" s="8">
        <v>8.6199999999999992</v>
      </c>
      <c r="P42" s="8">
        <v>8.0399999999999991</v>
      </c>
      <c r="Q42" s="8">
        <v>97.5</v>
      </c>
      <c r="R42" s="8">
        <v>97.8</v>
      </c>
      <c r="S42" s="8">
        <f t="shared" si="11"/>
        <v>100.30769230769229</v>
      </c>
      <c r="U42" s="8">
        <f t="shared" si="0"/>
        <v>100.6845270387207</v>
      </c>
      <c r="V42" s="8">
        <f t="shared" si="1"/>
        <v>0.20987268108203469</v>
      </c>
    </row>
    <row r="43" spans="1:25" ht="15" x14ac:dyDescent="0.3">
      <c r="A43" s="3"/>
    </row>
    <row r="44" spans="1:25" ht="15" x14ac:dyDescent="0.3">
      <c r="A44" s="3" t="s">
        <v>76</v>
      </c>
    </row>
    <row r="45" spans="1:25" ht="15" x14ac:dyDescent="0.3">
      <c r="A45" s="28" t="s">
        <v>83</v>
      </c>
      <c r="B45" s="6" t="s">
        <v>52</v>
      </c>
      <c r="C45" s="8">
        <v>16.899999999999999</v>
      </c>
      <c r="D45" s="8">
        <v>14.6</v>
      </c>
      <c r="E45" s="8">
        <v>99.2</v>
      </c>
      <c r="F45" s="8">
        <v>98.9</v>
      </c>
      <c r="G45" s="8">
        <f>F45/E45*100</f>
        <v>99.697580645161281</v>
      </c>
      <c r="I45" s="8">
        <v>25.6</v>
      </c>
      <c r="J45" s="8">
        <v>12.5</v>
      </c>
      <c r="K45" s="8">
        <v>99.8</v>
      </c>
      <c r="L45" s="8">
        <v>99.1</v>
      </c>
      <c r="M45" s="8">
        <f t="shared" ref="M45:M46" si="12">L45/K45*100</f>
        <v>99.298597194388776</v>
      </c>
      <c r="O45" s="8">
        <v>25.4</v>
      </c>
      <c r="P45" s="8">
        <v>15.4</v>
      </c>
      <c r="Q45" s="8">
        <v>99.4</v>
      </c>
      <c r="R45" s="8">
        <v>98.5</v>
      </c>
      <c r="S45" s="8">
        <f t="shared" ref="S45:S46" si="13">R45/Q45*100</f>
        <v>99.094567404426556</v>
      </c>
      <c r="U45" s="8">
        <f t="shared" si="0"/>
        <v>99.3635817479922</v>
      </c>
      <c r="V45" s="8">
        <f t="shared" si="1"/>
        <v>0.17708141844984432</v>
      </c>
    </row>
    <row r="46" spans="1:25" ht="15" x14ac:dyDescent="0.3">
      <c r="A46" s="28"/>
      <c r="B46" s="6" t="s">
        <v>53</v>
      </c>
      <c r="C46" s="8">
        <v>16.899999999999999</v>
      </c>
      <c r="D46" s="8">
        <v>32.9</v>
      </c>
      <c r="E46" s="8">
        <v>99.2</v>
      </c>
      <c r="F46" s="8">
        <v>98.2</v>
      </c>
      <c r="G46" s="8">
        <f>F46/E46*100</f>
        <v>98.991935483870961</v>
      </c>
      <c r="I46" s="8">
        <v>25.6</v>
      </c>
      <c r="J46" s="8">
        <v>10</v>
      </c>
      <c r="K46" s="8">
        <v>99.8</v>
      </c>
      <c r="L46" s="8">
        <v>97.7</v>
      </c>
      <c r="M46" s="8">
        <f t="shared" si="12"/>
        <v>97.895791583166343</v>
      </c>
      <c r="O46" s="8">
        <v>25.4</v>
      </c>
      <c r="P46" s="8">
        <v>12.6</v>
      </c>
      <c r="Q46" s="8">
        <v>99.4</v>
      </c>
      <c r="R46" s="8">
        <v>98</v>
      </c>
      <c r="S46" s="8">
        <f t="shared" si="13"/>
        <v>98.591549295774641</v>
      </c>
      <c r="U46" s="8">
        <f t="shared" si="0"/>
        <v>98.49309212093732</v>
      </c>
      <c r="V46" s="8">
        <f t="shared" si="1"/>
        <v>0.32023596728074066</v>
      </c>
    </row>
    <row r="47" spans="1:25" ht="15" x14ac:dyDescent="0.3">
      <c r="A47" s="3"/>
    </row>
    <row r="48" spans="1:25" ht="15" x14ac:dyDescent="0.3">
      <c r="A48" s="2" t="s">
        <v>77</v>
      </c>
      <c r="B48" s="6"/>
    </row>
    <row r="49" spans="1:22" ht="15" x14ac:dyDescent="0.3">
      <c r="A49" s="28" t="s">
        <v>83</v>
      </c>
      <c r="B49" s="6" t="s">
        <v>16</v>
      </c>
      <c r="C49" s="8">
        <v>18.600000000000001</v>
      </c>
      <c r="D49" s="8">
        <v>22.8</v>
      </c>
      <c r="E49" s="8">
        <v>99.7</v>
      </c>
      <c r="F49" s="8">
        <v>99.5</v>
      </c>
      <c r="G49" s="8">
        <f t="shared" ref="G49:G51" si="14">F49/E49*100</f>
        <v>99.799398194583745</v>
      </c>
      <c r="I49" s="8">
        <v>13.9</v>
      </c>
      <c r="J49" s="8">
        <v>37.200000000000003</v>
      </c>
      <c r="K49" s="8">
        <v>99.7</v>
      </c>
      <c r="L49" s="8">
        <v>99.3</v>
      </c>
      <c r="M49" s="8">
        <f t="shared" ref="M49:M55" si="15">L49/K49*100</f>
        <v>99.598796389167504</v>
      </c>
      <c r="O49" s="8">
        <v>29.1</v>
      </c>
      <c r="P49" s="8">
        <v>38.1</v>
      </c>
      <c r="Q49" s="8">
        <v>99.7</v>
      </c>
      <c r="R49" s="8">
        <v>99.2</v>
      </c>
      <c r="S49" s="8">
        <f t="shared" ref="S49:S55" si="16">R49/Q49*100</f>
        <v>99.498495486459376</v>
      </c>
      <c r="U49" s="8">
        <f t="shared" si="0"/>
        <v>99.632230023403551</v>
      </c>
      <c r="V49" s="8">
        <f t="shared" si="1"/>
        <v>8.8457081613659075E-2</v>
      </c>
    </row>
    <row r="50" spans="1:22" ht="15" x14ac:dyDescent="0.3">
      <c r="A50" s="28"/>
      <c r="B50" s="6" t="s">
        <v>17</v>
      </c>
      <c r="C50" s="8">
        <v>18.600000000000001</v>
      </c>
      <c r="D50" s="8">
        <v>15.5</v>
      </c>
      <c r="E50" s="8">
        <v>99.7</v>
      </c>
      <c r="F50" s="8">
        <v>98.5</v>
      </c>
      <c r="G50" s="8">
        <f t="shared" si="14"/>
        <v>98.796389167502511</v>
      </c>
      <c r="I50" s="8">
        <v>13.9</v>
      </c>
      <c r="J50" s="8">
        <v>23.2</v>
      </c>
      <c r="K50" s="8">
        <v>99.7</v>
      </c>
      <c r="L50" s="8">
        <v>98.4</v>
      </c>
      <c r="M50" s="8">
        <f t="shared" si="15"/>
        <v>98.696088264794383</v>
      </c>
      <c r="O50" s="8">
        <v>29.1</v>
      </c>
      <c r="P50" s="8">
        <v>26.3</v>
      </c>
      <c r="Q50" s="8">
        <v>99.7</v>
      </c>
      <c r="R50" s="8">
        <v>98</v>
      </c>
      <c r="S50" s="8">
        <f t="shared" si="16"/>
        <v>98.294884653961873</v>
      </c>
      <c r="U50" s="8">
        <f t="shared" si="0"/>
        <v>98.595787362086256</v>
      </c>
      <c r="V50" s="8">
        <f t="shared" si="1"/>
        <v>0.15321215964413204</v>
      </c>
    </row>
    <row r="51" spans="1:22" ht="15" x14ac:dyDescent="0.3">
      <c r="A51" s="28"/>
      <c r="B51" s="6" t="s">
        <v>18</v>
      </c>
      <c r="C51" s="8">
        <v>18.600000000000001</v>
      </c>
      <c r="D51" s="8">
        <v>26.2</v>
      </c>
      <c r="E51" s="8">
        <v>99.7</v>
      </c>
      <c r="F51" s="8">
        <v>99.6</v>
      </c>
      <c r="G51" s="8">
        <f t="shared" si="14"/>
        <v>99.899699097291872</v>
      </c>
      <c r="I51" s="8">
        <v>13.9</v>
      </c>
      <c r="J51" s="8">
        <v>26.8</v>
      </c>
      <c r="K51" s="8">
        <v>99.7</v>
      </c>
      <c r="L51" s="8">
        <v>99.5</v>
      </c>
      <c r="M51" s="8">
        <f t="shared" si="15"/>
        <v>99.799398194583745</v>
      </c>
      <c r="O51" s="8">
        <v>29.1</v>
      </c>
      <c r="P51" s="8">
        <v>42.2</v>
      </c>
      <c r="Q51" s="8">
        <v>99.7</v>
      </c>
      <c r="R51" s="8">
        <v>99.2</v>
      </c>
      <c r="S51" s="8">
        <f t="shared" si="16"/>
        <v>99.498495486459376</v>
      </c>
      <c r="U51" s="8">
        <f t="shared" si="0"/>
        <v>99.732530926111664</v>
      </c>
      <c r="V51" s="8">
        <f t="shared" si="1"/>
        <v>0.12054668256315511</v>
      </c>
    </row>
    <row r="53" spans="1:22" ht="15" x14ac:dyDescent="0.3">
      <c r="A53" s="2" t="s">
        <v>78</v>
      </c>
      <c r="B53" s="6"/>
    </row>
    <row r="54" spans="1:22" ht="15" x14ac:dyDescent="0.3">
      <c r="A54" s="7" t="s">
        <v>84</v>
      </c>
      <c r="B54" s="6" t="s">
        <v>49</v>
      </c>
      <c r="C54" s="8">
        <v>12.9</v>
      </c>
      <c r="D54" s="8">
        <v>5.99</v>
      </c>
      <c r="E54" s="8">
        <v>97.8</v>
      </c>
      <c r="F54" s="8">
        <v>97.7</v>
      </c>
      <c r="G54" s="8">
        <f>F54/E54*100</f>
        <v>99.897750511247452</v>
      </c>
      <c r="I54" s="8">
        <v>4.88</v>
      </c>
      <c r="J54" s="8">
        <v>7.47</v>
      </c>
      <c r="K54" s="8">
        <v>97.7</v>
      </c>
      <c r="L54" s="8">
        <v>98.8</v>
      </c>
      <c r="M54" s="8">
        <f t="shared" si="15"/>
        <v>101.12589559877175</v>
      </c>
      <c r="O54" s="8">
        <v>5.4</v>
      </c>
      <c r="P54" s="8">
        <v>11</v>
      </c>
      <c r="Q54" s="8">
        <v>98.3</v>
      </c>
      <c r="R54" s="8">
        <v>99.1</v>
      </c>
      <c r="S54" s="8">
        <f t="shared" si="16"/>
        <v>100.81383519837233</v>
      </c>
      <c r="U54" s="8">
        <f t="shared" si="0"/>
        <v>100.61249376946385</v>
      </c>
      <c r="V54" s="8">
        <f t="shared" si="1"/>
        <v>0.36855070535305329</v>
      </c>
    </row>
    <row r="55" spans="1:22" ht="15" x14ac:dyDescent="0.3">
      <c r="A55" s="7" t="s">
        <v>84</v>
      </c>
      <c r="B55" s="6" t="s">
        <v>7</v>
      </c>
      <c r="C55" s="8">
        <v>12.9</v>
      </c>
      <c r="D55" s="8">
        <v>9.09</v>
      </c>
      <c r="E55" s="8">
        <v>97.8</v>
      </c>
      <c r="F55" s="8">
        <v>96.8</v>
      </c>
      <c r="G55" s="8">
        <f t="shared" ref="G55" si="17">F55/E55*100</f>
        <v>98.977505112474446</v>
      </c>
      <c r="I55" s="8">
        <v>4.88</v>
      </c>
      <c r="J55" s="8">
        <v>7.87</v>
      </c>
      <c r="K55" s="8">
        <v>97.7</v>
      </c>
      <c r="L55" s="8">
        <v>97.7</v>
      </c>
      <c r="M55" s="8">
        <f t="shared" si="15"/>
        <v>100</v>
      </c>
      <c r="O55" s="8">
        <v>5.4</v>
      </c>
      <c r="P55" s="8">
        <v>8.4499999999999993</v>
      </c>
      <c r="Q55" s="8">
        <v>98.3</v>
      </c>
      <c r="R55" s="8">
        <v>98.8</v>
      </c>
      <c r="S55" s="8">
        <f t="shared" si="16"/>
        <v>100.5086469989827</v>
      </c>
      <c r="U55" s="8">
        <f t="shared" si="0"/>
        <v>99.82871737048572</v>
      </c>
      <c r="V55" s="8">
        <f t="shared" si="1"/>
        <v>0.45022297199462102</v>
      </c>
    </row>
    <row r="56" spans="1:22" ht="15" x14ac:dyDescent="0.3">
      <c r="A56" s="7"/>
      <c r="B56" s="6"/>
    </row>
    <row r="57" spans="1:22" x14ac:dyDescent="0.25">
      <c r="B57" s="8"/>
    </row>
    <row r="58" spans="1:22" ht="15" x14ac:dyDescent="0.3">
      <c r="A58" s="7"/>
      <c r="B58" s="6"/>
    </row>
    <row r="59" spans="1:22" ht="15" x14ac:dyDescent="0.3">
      <c r="A59" s="7"/>
      <c r="B59" s="6"/>
    </row>
    <row r="60" spans="1:22" ht="15" x14ac:dyDescent="0.3">
      <c r="A60" s="7"/>
      <c r="B60" s="6"/>
    </row>
  </sheetData>
  <mergeCells count="15">
    <mergeCell ref="A39:A40"/>
    <mergeCell ref="A45:A46"/>
    <mergeCell ref="A49:A51"/>
    <mergeCell ref="A5:A7"/>
    <mergeCell ref="A9:A11"/>
    <mergeCell ref="A16:A18"/>
    <mergeCell ref="A21:A23"/>
    <mergeCell ref="A29:A30"/>
    <mergeCell ref="A32:A35"/>
    <mergeCell ref="Q1:R1"/>
    <mergeCell ref="C1:D1"/>
    <mergeCell ref="E1:F1"/>
    <mergeCell ref="I1:J1"/>
    <mergeCell ref="K1:L1"/>
    <mergeCell ref="O1:P1"/>
  </mergeCells>
  <phoneticPr fontId="1" type="noConversion"/>
  <pageMargins left="0.7" right="0.7" top="0.75" bottom="0.75" header="0.3" footer="0.3"/>
  <pageSetup paperSize="9" scale="6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zoomScaleNormal="100" workbookViewId="0">
      <selection activeCell="T4" sqref="T4"/>
    </sheetView>
  </sheetViews>
  <sheetFormatPr defaultColWidth="9" defaultRowHeight="14.4" x14ac:dyDescent="0.25"/>
  <cols>
    <col min="1" max="16384" width="9" style="5"/>
  </cols>
  <sheetData>
    <row r="1" spans="1:21" ht="15" x14ac:dyDescent="0.3">
      <c r="A1" s="2"/>
      <c r="B1" s="29" t="s">
        <v>61</v>
      </c>
      <c r="C1" s="29"/>
      <c r="D1" s="29" t="s">
        <v>62</v>
      </c>
      <c r="E1" s="29"/>
      <c r="F1" s="4" t="s">
        <v>63</v>
      </c>
      <c r="G1" s="4"/>
      <c r="H1" s="29" t="s">
        <v>61</v>
      </c>
      <c r="I1" s="29"/>
      <c r="J1" s="29" t="s">
        <v>62</v>
      </c>
      <c r="K1" s="29"/>
      <c r="L1" s="4" t="s">
        <v>63</v>
      </c>
      <c r="M1" s="4"/>
      <c r="N1" s="29" t="s">
        <v>61</v>
      </c>
      <c r="O1" s="29"/>
      <c r="P1" s="29" t="s">
        <v>62</v>
      </c>
      <c r="Q1" s="29"/>
      <c r="R1" s="4" t="s">
        <v>63</v>
      </c>
      <c r="S1" s="4"/>
      <c r="T1" s="4" t="s">
        <v>68</v>
      </c>
      <c r="U1" s="4" t="s">
        <v>69</v>
      </c>
    </row>
    <row r="2" spans="1:21" ht="15" x14ac:dyDescent="0.3">
      <c r="A2" s="2"/>
      <c r="B2" s="6" t="s">
        <v>57</v>
      </c>
      <c r="C2" s="6" t="s">
        <v>58</v>
      </c>
      <c r="D2" s="6" t="s">
        <v>57</v>
      </c>
      <c r="E2" s="6" t="s">
        <v>58</v>
      </c>
      <c r="F2" s="6"/>
      <c r="G2" s="4"/>
      <c r="H2" s="6" t="s">
        <v>57</v>
      </c>
      <c r="I2" s="6" t="s">
        <v>58</v>
      </c>
      <c r="J2" s="6" t="s">
        <v>57</v>
      </c>
      <c r="K2" s="6" t="s">
        <v>58</v>
      </c>
      <c r="L2" s="6"/>
      <c r="M2" s="4"/>
      <c r="N2" s="6" t="s">
        <v>57</v>
      </c>
      <c r="O2" s="6" t="s">
        <v>58</v>
      </c>
      <c r="P2" s="6" t="s">
        <v>57</v>
      </c>
      <c r="Q2" s="6" t="s">
        <v>58</v>
      </c>
      <c r="R2" s="6"/>
      <c r="S2" s="6"/>
      <c r="T2" s="6"/>
    </row>
    <row r="3" spans="1:21" ht="15" x14ac:dyDescent="0.3">
      <c r="A3" s="2" t="s">
        <v>85</v>
      </c>
      <c r="B3" s="6"/>
      <c r="C3" s="6"/>
      <c r="D3" s="6"/>
      <c r="E3" s="6"/>
      <c r="F3" s="6"/>
      <c r="G3" s="4"/>
      <c r="H3" s="6"/>
      <c r="I3" s="6"/>
      <c r="J3" s="6"/>
      <c r="K3" s="6"/>
      <c r="L3" s="6"/>
      <c r="M3" s="4"/>
      <c r="N3" s="6"/>
      <c r="O3" s="6"/>
      <c r="P3" s="6"/>
      <c r="Q3" s="6"/>
      <c r="R3" s="6"/>
      <c r="S3" s="6"/>
      <c r="T3" s="6"/>
    </row>
    <row r="4" spans="1:21" x14ac:dyDescent="0.25">
      <c r="A4" s="1" t="s">
        <v>0</v>
      </c>
      <c r="B4" s="8">
        <v>14.9</v>
      </c>
      <c r="C4" s="8">
        <v>9.65</v>
      </c>
      <c r="D4" s="8">
        <v>98.8</v>
      </c>
      <c r="E4" s="8">
        <v>99.3</v>
      </c>
      <c r="F4" s="8">
        <f t="shared" ref="F4:F9" si="0">E4/D4*100</f>
        <v>100.50607287449394</v>
      </c>
      <c r="G4" s="8"/>
      <c r="H4" s="8">
        <v>6.81</v>
      </c>
      <c r="I4" s="8">
        <v>2.36</v>
      </c>
      <c r="J4" s="8">
        <v>98.9</v>
      </c>
      <c r="K4" s="8">
        <v>99.1</v>
      </c>
      <c r="L4" s="8">
        <f t="shared" ref="L4:L9" si="1">K4/J4*100</f>
        <v>100.20222446916077</v>
      </c>
      <c r="M4" s="8"/>
      <c r="N4" s="8">
        <v>43.9</v>
      </c>
      <c r="O4" s="8">
        <v>8.32</v>
      </c>
      <c r="P4" s="8">
        <v>98.7</v>
      </c>
      <c r="Q4" s="8">
        <v>96.7</v>
      </c>
      <c r="R4" s="8">
        <f t="shared" ref="R4:R9" si="2">Q4/P4*100</f>
        <v>97.97365754812563</v>
      </c>
      <c r="S4" s="8"/>
      <c r="T4" s="8">
        <f>AVERAGE(F4,L4,R4)</f>
        <v>99.560651630593441</v>
      </c>
      <c r="U4" s="8">
        <f>STDEV(F4,L4,R4)/SQRT(COUNT(F4,L4,R4))</f>
        <v>0.7983302630483986</v>
      </c>
    </row>
    <row r="5" spans="1:21" x14ac:dyDescent="0.25">
      <c r="A5" s="1" t="s">
        <v>1</v>
      </c>
      <c r="B5" s="8">
        <v>14.9</v>
      </c>
      <c r="C5" s="8">
        <v>13.7</v>
      </c>
      <c r="D5" s="8">
        <v>98.8</v>
      </c>
      <c r="E5" s="8">
        <v>99</v>
      </c>
      <c r="F5" s="8">
        <f t="shared" si="0"/>
        <v>100.20242914979758</v>
      </c>
      <c r="G5" s="8"/>
      <c r="H5" s="8">
        <v>6.81</v>
      </c>
      <c r="I5" s="8">
        <v>6.83</v>
      </c>
      <c r="J5" s="8">
        <v>98.9</v>
      </c>
      <c r="K5" s="8">
        <v>99.2</v>
      </c>
      <c r="L5" s="8">
        <f t="shared" si="1"/>
        <v>100.30333670374114</v>
      </c>
      <c r="M5" s="8"/>
      <c r="N5" s="8">
        <v>43.9</v>
      </c>
      <c r="O5" s="8">
        <v>14</v>
      </c>
      <c r="P5" s="8">
        <v>98.7</v>
      </c>
      <c r="Q5" s="8">
        <v>97.8</v>
      </c>
      <c r="R5" s="8">
        <f t="shared" si="2"/>
        <v>99.088145896656528</v>
      </c>
      <c r="S5" s="8"/>
      <c r="T5" s="8">
        <f t="shared" ref="T5:T9" si="3">AVERAGE(F5,L5,R5)</f>
        <v>99.864637250065087</v>
      </c>
      <c r="U5" s="8">
        <f t="shared" ref="U5:U9" si="4">STDEV(F5,L5,R5)/SQRT(COUNT(F5,L5,R5))</f>
        <v>0.38933691495901279</v>
      </c>
    </row>
    <row r="6" spans="1:21" ht="15" x14ac:dyDescent="0.3">
      <c r="A6" s="7" t="s">
        <v>5</v>
      </c>
      <c r="B6" s="8">
        <v>14.9</v>
      </c>
      <c r="C6" s="8">
        <v>7.6</v>
      </c>
      <c r="D6" s="8">
        <v>98.8</v>
      </c>
      <c r="E6" s="8">
        <v>98.4</v>
      </c>
      <c r="F6" s="8">
        <f t="shared" si="0"/>
        <v>99.595141700404866</v>
      </c>
      <c r="G6" s="8"/>
      <c r="H6" s="8">
        <v>6.81</v>
      </c>
      <c r="I6" s="8">
        <v>6.11</v>
      </c>
      <c r="J6" s="8">
        <v>98.9</v>
      </c>
      <c r="K6" s="8">
        <v>99.4</v>
      </c>
      <c r="L6" s="8">
        <f t="shared" si="1"/>
        <v>100.50556117290192</v>
      </c>
      <c r="M6" s="8"/>
      <c r="N6" s="8">
        <v>43.9</v>
      </c>
      <c r="O6" s="8">
        <v>31.3</v>
      </c>
      <c r="P6" s="8">
        <v>98.7</v>
      </c>
      <c r="Q6" s="8">
        <v>97.2</v>
      </c>
      <c r="R6" s="8">
        <f t="shared" si="2"/>
        <v>98.480243161094222</v>
      </c>
      <c r="S6" s="8"/>
      <c r="T6" s="8">
        <f t="shared" si="3"/>
        <v>99.526982011466998</v>
      </c>
      <c r="U6" s="8">
        <f t="shared" si="4"/>
        <v>0.58565136660965</v>
      </c>
    </row>
    <row r="7" spans="1:21" x14ac:dyDescent="0.25">
      <c r="A7" s="1" t="s">
        <v>2</v>
      </c>
      <c r="B7" s="8">
        <v>14.9</v>
      </c>
      <c r="C7" s="8">
        <v>9.07</v>
      </c>
      <c r="D7" s="8">
        <v>98.8</v>
      </c>
      <c r="E7" s="8">
        <v>99.3</v>
      </c>
      <c r="F7" s="8">
        <f t="shared" si="0"/>
        <v>100.50607287449394</v>
      </c>
      <c r="G7" s="8"/>
      <c r="H7" s="8">
        <v>6.81</v>
      </c>
      <c r="I7" s="8">
        <v>5.87</v>
      </c>
      <c r="J7" s="8">
        <v>98.9</v>
      </c>
      <c r="K7" s="8">
        <v>99.4</v>
      </c>
      <c r="L7" s="8">
        <f t="shared" si="1"/>
        <v>100.50556117290192</v>
      </c>
      <c r="M7" s="8"/>
      <c r="N7" s="8">
        <v>43.9</v>
      </c>
      <c r="O7" s="8">
        <v>9.69</v>
      </c>
      <c r="P7" s="8">
        <v>98.7</v>
      </c>
      <c r="Q7" s="8">
        <v>96.6</v>
      </c>
      <c r="R7" s="8">
        <f t="shared" si="2"/>
        <v>97.872340425531917</v>
      </c>
      <c r="S7" s="8"/>
      <c r="T7" s="8">
        <f t="shared" si="3"/>
        <v>99.62799149097593</v>
      </c>
      <c r="U7" s="8">
        <f t="shared" si="4"/>
        <v>0.87782554515037159</v>
      </c>
    </row>
    <row r="8" spans="1:21" x14ac:dyDescent="0.25">
      <c r="A8" s="1" t="s">
        <v>3</v>
      </c>
      <c r="B8" s="8">
        <v>14.9</v>
      </c>
      <c r="C8" s="8">
        <v>15</v>
      </c>
      <c r="D8" s="8">
        <v>98.8</v>
      </c>
      <c r="E8" s="8">
        <v>98.6</v>
      </c>
      <c r="F8" s="8">
        <f t="shared" si="0"/>
        <v>99.797570850202419</v>
      </c>
      <c r="G8" s="8"/>
      <c r="H8" s="8">
        <v>6.81</v>
      </c>
      <c r="I8" s="8">
        <v>7.03</v>
      </c>
      <c r="J8" s="8">
        <v>98.9</v>
      </c>
      <c r="K8" s="8">
        <v>99.7</v>
      </c>
      <c r="L8" s="8">
        <f t="shared" si="1"/>
        <v>100.80889787664307</v>
      </c>
      <c r="M8" s="8"/>
      <c r="N8" s="8">
        <v>43.9</v>
      </c>
      <c r="O8" s="8">
        <v>19.5</v>
      </c>
      <c r="P8" s="8">
        <v>98.7</v>
      </c>
      <c r="Q8" s="8">
        <v>96.5</v>
      </c>
      <c r="R8" s="8">
        <f t="shared" si="2"/>
        <v>97.771023302938204</v>
      </c>
      <c r="S8" s="8"/>
      <c r="T8" s="8">
        <f t="shared" si="3"/>
        <v>99.459164009927903</v>
      </c>
      <c r="U8" s="8">
        <f t="shared" si="4"/>
        <v>0.8931330385314149</v>
      </c>
    </row>
    <row r="9" spans="1:21" ht="15" x14ac:dyDescent="0.3">
      <c r="A9" s="7" t="s">
        <v>6</v>
      </c>
      <c r="B9" s="8">
        <v>14.9</v>
      </c>
      <c r="C9" s="8">
        <v>13.5</v>
      </c>
      <c r="D9" s="8">
        <v>98.8</v>
      </c>
      <c r="E9" s="8">
        <v>98.9</v>
      </c>
      <c r="F9" s="8">
        <f t="shared" si="0"/>
        <v>100.1012145748988</v>
      </c>
      <c r="G9" s="8"/>
      <c r="H9" s="8">
        <v>6.81</v>
      </c>
      <c r="I9" s="8">
        <v>10.1</v>
      </c>
      <c r="J9" s="8">
        <v>98.9</v>
      </c>
      <c r="K9" s="8">
        <v>98.8</v>
      </c>
      <c r="L9" s="8">
        <f t="shared" si="1"/>
        <v>99.898887765419602</v>
      </c>
      <c r="M9" s="8"/>
      <c r="N9" s="8">
        <v>43.9</v>
      </c>
      <c r="O9" s="8">
        <v>14.3</v>
      </c>
      <c r="P9" s="8">
        <v>98.7</v>
      </c>
      <c r="Q9" s="8">
        <v>96.8</v>
      </c>
      <c r="R9" s="8">
        <f t="shared" si="2"/>
        <v>98.074974670719357</v>
      </c>
      <c r="S9" s="8"/>
      <c r="T9" s="8">
        <f t="shared" si="3"/>
        <v>99.358359003679254</v>
      </c>
      <c r="U9" s="8">
        <f t="shared" si="4"/>
        <v>0.64434476900277016</v>
      </c>
    </row>
  </sheetData>
  <mergeCells count="6">
    <mergeCell ref="P1:Q1"/>
    <mergeCell ref="B1:C1"/>
    <mergeCell ref="D1:E1"/>
    <mergeCell ref="H1:I1"/>
    <mergeCell ref="J1:K1"/>
    <mergeCell ref="N1:O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activeCell="G7" sqref="G7"/>
    </sheetView>
  </sheetViews>
  <sheetFormatPr defaultRowHeight="14.4" x14ac:dyDescent="0.25"/>
  <cols>
    <col min="1" max="1" width="11.6640625" customWidth="1"/>
  </cols>
  <sheetData>
    <row r="1" spans="1:21" s="10" customFormat="1" ht="15" x14ac:dyDescent="0.3">
      <c r="A1" s="23"/>
      <c r="B1" s="27" t="s">
        <v>61</v>
      </c>
      <c r="C1" s="27"/>
      <c r="D1" s="27" t="s">
        <v>62</v>
      </c>
      <c r="E1" s="27"/>
      <c r="F1" s="23" t="s">
        <v>63</v>
      </c>
      <c r="G1" s="23"/>
      <c r="H1" s="27" t="s">
        <v>61</v>
      </c>
      <c r="I1" s="27"/>
      <c r="J1" s="27" t="s">
        <v>62</v>
      </c>
      <c r="K1" s="27"/>
      <c r="L1" s="23" t="s">
        <v>63</v>
      </c>
      <c r="M1" s="23"/>
      <c r="N1" s="27" t="s">
        <v>61</v>
      </c>
      <c r="O1" s="27"/>
      <c r="P1" s="27" t="s">
        <v>62</v>
      </c>
      <c r="Q1" s="27"/>
      <c r="R1" s="23" t="s">
        <v>63</v>
      </c>
      <c r="S1" s="23"/>
      <c r="T1" s="23" t="s">
        <v>68</v>
      </c>
      <c r="U1" s="23" t="s">
        <v>69</v>
      </c>
    </row>
    <row r="2" spans="1:21" s="10" customFormat="1" ht="15" x14ac:dyDescent="0.3">
      <c r="A2" s="23"/>
      <c r="B2" s="6" t="s">
        <v>57</v>
      </c>
      <c r="C2" s="6" t="s">
        <v>58</v>
      </c>
      <c r="D2" s="6" t="s">
        <v>57</v>
      </c>
      <c r="E2" s="6" t="s">
        <v>58</v>
      </c>
      <c r="F2" s="6"/>
      <c r="G2" s="23"/>
      <c r="H2" s="6" t="s">
        <v>57</v>
      </c>
      <c r="I2" s="6" t="s">
        <v>58</v>
      </c>
      <c r="J2" s="6" t="s">
        <v>57</v>
      </c>
      <c r="K2" s="6" t="s">
        <v>58</v>
      </c>
      <c r="L2" s="6"/>
      <c r="M2" s="23"/>
      <c r="N2" s="6" t="s">
        <v>57</v>
      </c>
      <c r="O2" s="6" t="s">
        <v>58</v>
      </c>
      <c r="P2" s="6" t="s">
        <v>57</v>
      </c>
      <c r="Q2" s="6" t="s">
        <v>58</v>
      </c>
      <c r="R2" s="6"/>
      <c r="S2" s="6"/>
      <c r="T2" s="6"/>
      <c r="U2" s="6"/>
    </row>
    <row r="3" spans="1:21" s="25" customFormat="1" ht="15" x14ac:dyDescent="0.3">
      <c r="A3" s="26" t="s">
        <v>87</v>
      </c>
      <c r="B3" s="8">
        <v>26.8</v>
      </c>
      <c r="C3" s="8">
        <v>15.4</v>
      </c>
      <c r="D3" s="8">
        <v>99.6</v>
      </c>
      <c r="E3" s="8">
        <v>0.09</v>
      </c>
      <c r="F3" s="8">
        <f>E3/D3*100</f>
        <v>9.036144578313253E-2</v>
      </c>
      <c r="G3" s="8"/>
      <c r="H3" s="8">
        <v>30.4</v>
      </c>
      <c r="I3" s="8">
        <v>16</v>
      </c>
      <c r="J3" s="8">
        <v>99.4</v>
      </c>
      <c r="K3" s="8">
        <v>0.32</v>
      </c>
      <c r="L3" s="8">
        <f>K3/J3*100</f>
        <v>0.32193158953722334</v>
      </c>
      <c r="M3" s="8"/>
      <c r="N3" s="8">
        <v>12.2</v>
      </c>
      <c r="O3" s="8">
        <v>5.92</v>
      </c>
      <c r="P3" s="8">
        <v>97</v>
      </c>
      <c r="Q3" s="8">
        <v>8.8999999999999996E-2</v>
      </c>
      <c r="R3" s="8">
        <f>Q3/P3*100</f>
        <v>9.1752577319587622E-2</v>
      </c>
      <c r="S3" s="8"/>
      <c r="T3" s="8">
        <f>AVERAGE(F3,L3,R3)</f>
        <v>0.16801520421331451</v>
      </c>
      <c r="U3" s="8">
        <f>STDEV(F3,L3,R3)/SQRT(COUNT(F3,L3,R3))</f>
        <v>7.6959240435270693E-2</v>
      </c>
    </row>
    <row r="4" spans="1:21" s="25" customFormat="1" ht="15" x14ac:dyDescent="0.3">
      <c r="A4" s="26" t="s">
        <v>88</v>
      </c>
      <c r="B4" s="8">
        <v>26.8</v>
      </c>
      <c r="C4" s="8">
        <v>27.8</v>
      </c>
      <c r="D4" s="8">
        <v>99.6</v>
      </c>
      <c r="E4" s="8">
        <v>99.8</v>
      </c>
      <c r="F4" s="8">
        <f t="shared" ref="F4:F5" si="0">E4/D4*100</f>
        <v>100.20080321285141</v>
      </c>
      <c r="G4" s="8"/>
      <c r="H4" s="8">
        <v>30.4</v>
      </c>
      <c r="I4" s="8">
        <v>35.4</v>
      </c>
      <c r="J4" s="8">
        <v>99.4</v>
      </c>
      <c r="K4" s="8">
        <v>99.6</v>
      </c>
      <c r="L4" s="8">
        <f t="shared" ref="L4:L5" si="1">K4/J4*100</f>
        <v>100.20120724346076</v>
      </c>
      <c r="M4" s="8"/>
      <c r="N4" s="8">
        <v>25.2</v>
      </c>
      <c r="O4" s="8">
        <v>27.4</v>
      </c>
      <c r="P4" s="8">
        <v>99.8</v>
      </c>
      <c r="Q4" s="8">
        <v>99.5</v>
      </c>
      <c r="R4" s="8">
        <f t="shared" ref="R4:R5" si="2">Q4/P4*100</f>
        <v>99.699398797595194</v>
      </c>
      <c r="S4" s="8"/>
      <c r="T4" s="8">
        <f>AVERAGE(F4,L4,R4)</f>
        <v>100.03380308463579</v>
      </c>
      <c r="U4" s="8">
        <f t="shared" ref="U4:U5" si="3">STDEV(F4,L4,R4)/SQRT(COUNT(F4,L4,R4))</f>
        <v>0.16720218419977775</v>
      </c>
    </row>
    <row r="5" spans="1:21" s="25" customFormat="1" ht="15" x14ac:dyDescent="0.3">
      <c r="A5" s="26" t="s">
        <v>89</v>
      </c>
      <c r="B5" s="8">
        <v>26.8</v>
      </c>
      <c r="C5" s="8">
        <v>32.700000000000003</v>
      </c>
      <c r="D5" s="8">
        <v>99.6</v>
      </c>
      <c r="E5" s="8">
        <v>16</v>
      </c>
      <c r="F5" s="8">
        <f t="shared" si="0"/>
        <v>16.064257028112451</v>
      </c>
      <c r="G5" s="8"/>
      <c r="H5" s="8">
        <v>30.4</v>
      </c>
      <c r="I5" s="8">
        <v>31.2</v>
      </c>
      <c r="J5" s="8">
        <v>99.4</v>
      </c>
      <c r="K5" s="8">
        <v>25.1</v>
      </c>
      <c r="L5" s="8">
        <f t="shared" si="1"/>
        <v>25.251509054325954</v>
      </c>
      <c r="M5" s="8"/>
      <c r="N5" s="8">
        <v>25.2</v>
      </c>
      <c r="O5" s="8">
        <v>29.4</v>
      </c>
      <c r="P5" s="8">
        <v>99.8</v>
      </c>
      <c r="Q5" s="8">
        <v>11.9</v>
      </c>
      <c r="R5" s="8">
        <f t="shared" si="2"/>
        <v>11.923847695390782</v>
      </c>
      <c r="S5" s="8"/>
      <c r="T5" s="8">
        <f>AVERAGE(F5,L5,R5)</f>
        <v>17.746537925943063</v>
      </c>
      <c r="U5" s="8">
        <f t="shared" si="3"/>
        <v>3.938239500462859</v>
      </c>
    </row>
  </sheetData>
  <mergeCells count="6">
    <mergeCell ref="P1:Q1"/>
    <mergeCell ref="B1:C1"/>
    <mergeCell ref="D1:E1"/>
    <mergeCell ref="H1:I1"/>
    <mergeCell ref="J1:K1"/>
    <mergeCell ref="N1:O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Fig.2d_PIGK-active-site </vt:lpstr>
      <vt:lpstr>Fig.3d-S8b_GPI-site </vt:lpstr>
      <vt:lpstr>Fig. S7d_GPAA1</vt:lpstr>
      <vt:lpstr>F274 W275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2022-02-20T03:45:31Z</dcterms:modified>
</cp:coreProperties>
</file>